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44F349C-9991-4A67-872B-84E0E87C0BED}" xr6:coauthVersionLast="47" xr6:coauthVersionMax="47" xr10:uidLastSave="{00000000-0000-0000-0000-000000000000}"/>
  <bookViews>
    <workbookView xWindow="-120" yWindow="-120" windowWidth="29040" windowHeight="15840" tabRatio="716" activeTab="1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9" sheetId="54" r:id="rId12"/>
    <sheet name="Sheet1" sheetId="26" state="veryHidden" r:id="rId13"/>
    <sheet name="거래처" sheetId="4" r:id="rId14"/>
    <sheet name="Sheet2" sheetId="27" state="veryHidden" r:id="rId15"/>
    <sheet name="temp" sheetId="30" state="veryHidden" r:id="rId16"/>
    <sheet name="주문_리스트" sheetId="18" r:id="rId17"/>
    <sheet name="매출" sheetId="32" state="hidden" r:id="rId18"/>
    <sheet name="제품" sheetId="1" r:id="rId19"/>
    <sheet name="재고" sheetId="5" r:id="rId20"/>
    <sheet name="Sheet3" sheetId="28" state="veryHidden" r:id="rId21"/>
    <sheet name="배송" sheetId="14" state="veryHidden" r:id="rId22"/>
    <sheet name="구분" sheetId="13" r:id="rId23"/>
    <sheet name="제품구분" sheetId="10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r:id="rId30"/>
    <sheet name="Sheet6" sheetId="40" r:id="rId31"/>
    <sheet name="Sheet5" sheetId="48" r:id="rId32"/>
    <sheet name="Sheet7" sheetId="49" r:id="rId33"/>
    <sheet name="Sheet8" sheetId="50" r:id="rId34"/>
    <sheet name="업무일지" sheetId="38" state="hidden" r:id="rId35"/>
  </sheets>
  <functionGroups builtInGroupCount="19">
    <functionGroup name="Commands"/>
  </functionGroups>
  <externalReferences>
    <externalReference r:id="rId36"/>
  </externalReferences>
  <definedNames>
    <definedName name="_xlnm._FilterDatabase" localSheetId="13" hidden="1">거래처!$A$1:$J$224</definedName>
    <definedName name="_xlnm._FilterDatabase" localSheetId="6" hidden="1">매출관리!$A$8:$P$179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16" hidden="1">주문_리스트!$A$1:$K$522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K1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<sst xmlns="http://schemas.openxmlformats.org/spreadsheetml/2006/main" count="6096" uniqueCount="2574">
  <si>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</si>
  <si>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</si>
  <si>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</si>
  <si>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</si>
  <si>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</si>
  <si>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</si>
  <si>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</si>
  <si>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</si>
  <si>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</si>
  <si>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</si>
  <si>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</si>
  <si>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</si>
  <si>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</si>
  <si>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</si>
  <si>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</si>
  <si>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</si>
  <si>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</si>
  <si>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</si>
  <si>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</si>
  <si>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</si>
  <si>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</si>
  <si>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</si>
  <si>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</si>
  <si>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</si>
  <si>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</si>
  <si>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</si>
  <si>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</si>
  <si>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</si>
  <si>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</si>
  <si>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</si>
  <si>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</si>
  <si>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</si>
  <si>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</si>
  <si>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</si>
  <si>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</si>
  <si>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</si>
  <si>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</si>
  <si>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</si>
  <si>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</si>
  <si>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</si>
  <si>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</si>
  <si>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</si>
  <si>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</si>
  <si>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</si>
  <si>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</si>
  <si>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</si>
  <si>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</si>
  <si>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</si>
  <si>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</si>
  <si>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</si>
  <si>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</si>
  <si>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</si>
  <si>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</si>
  <si>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</si>
  <si>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</si>
  <si>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</si>
  <si>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</si>
  <si>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</si>
  <si>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</si>
  <si>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</si>
  <si>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</si>
  <si>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</si>
  <si>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</si>
  <si>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</si>
  <si>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</si>
  <si>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</si>
  <si>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</si>
  <si>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</si>
  <si>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</si>
  <si>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</si>
  <si>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</si>
  <si>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</si>
  <si>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</si>
  <si>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</si>
  <si>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</si>
  <si>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</si>
  <si>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</si>
  <si>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</si>
  <si>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</si>
  <si>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</si>
  <si>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</si>
  <si>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</si>
  <si>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</si>
  <si>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</si>
  <si>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</si>
  <si>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</si>
  <si>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</si>
  <si>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</si>
  <si>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</si>
  <si>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</si>
  <si>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</si>
  <si>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</si>
  <si>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</si>
  <si>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</si>
  <si>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</si>
  <si>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</si>
  <si>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</si>
  <si>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</si>
  <si>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</si>
  <si>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</si>
  <si>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</si>
  <si>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</si>
  <si>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</si>
  <si>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</si>
  <si>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</si>
  <si>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</si>
  <si>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</si>
  <si>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</si>
  <si>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</si>
  <si>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</si>
  <si>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</si>
  <si>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</si>
  <si>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</si>
  <si>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</si>
  <si>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</si>
  <si>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</si>
  <si>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</si>
  <si>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</si>
  <si>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</si>
  <si>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</si>
  <si>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</si>
  <si>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</si>
  <si>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</si>
  <si>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</si>
  <si>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</si>
  <si>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</si>
  <si>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</si>
  <si>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</si>
  <si>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</si>
  <si>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</si>
  <si>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</si>
  <si>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</si>
  <si>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</si>
  <si>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</si>
  <si>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</si>
  <si>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</si>
  <si>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</si>
  <si>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</si>
  <si>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</si>
  <si>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</si>
  <si>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</si>
  <si>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</si>
  <si>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</si>
  <si>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</si>
  <si>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</si>
  <si>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</si>
  <si>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</si>
  <si>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</si>
  <si>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</si>
  <si>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</si>
  <si>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</si>
  <si>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</si>
  <si>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</si>
  <si>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</si>
  <si>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</si>
  <si>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</si>
  <si>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</si>
  <si>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</si>
  <si>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</si>
  <si>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</si>
  <si>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</si>
  <si>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</si>
  <si>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</si>
  <si>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</si>
  <si>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</si>
  <si>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</si>
  <si>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</si>
  <si>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</si>
  <si>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</si>
  <si>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</si>
  <si>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</si>
  <si>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</si>
  <si>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</si>
  <si>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</si>
  <si>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</si>
  <si>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</si>
  <si>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</si>
  <si>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</si>
  <si>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</si>
  <si>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</si>
  <si>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</si>
  <si>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</si>
  <si>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</si>
  <si>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</si>
  <si>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</si>
  <si>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</si>
  <si>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</si>
  <si>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</si>
  <si>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</si>
  <si>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</si>
  <si>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</si>
  <si>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</si>
  <si>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</si>
  <si>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</si>
  <si>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</si>
  <si>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</si>
  <si>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</si>
  <si>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</si>
  <si>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</si>
  <si>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</si>
  <si>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</si>
  <si>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</si>
  <si>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</si>
  <si>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</si>
  <si>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</si>
  <si>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</si>
  <si>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</si>
  <si>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</si>
  <si>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</si>
  <si>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</si>
  <si>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</si>
  <si>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</si>
  <si>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</si>
  <si>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</si>
  <si>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</si>
  <si>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</si>
  <si>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</si>
  <si>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</si>
  <si>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</si>
  <si>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</si>
  <si>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</si>
  <si>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</si>
  <si>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</si>
  <si>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</si>
  <si>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</si>
  <si>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</si>
  <si>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</si>
  <si>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</si>
  <si>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</si>
  <si>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</si>
  <si>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</si>
  <si>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</si>
  <si>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</si>
  <si>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</si>
  <si>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</si>
  <si>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</si>
  <si>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</si>
  <si>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</si>
  <si>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</si>
  <si>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</si>
  <si>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</si>
  <si>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</si>
  <si>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</si>
  <si>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</si>
  <si>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</si>
  <si>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</si>
  <si>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</si>
  <si>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</si>
  <si>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</si>
  <si>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</si>
  <si>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</si>
  <si>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</si>
  <si>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</si>
  <si>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</si>
  <si>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</si>
  <si>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</si>
  <si>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</si>
  <si>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</si>
  <si>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</si>
  <si>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</si>
  <si>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</si>
  <si>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</si>
  <si>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</si>
  <si>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</si>
  <si>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</si>
  <si>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</si>
  <si>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</si>
  <si>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</si>
  <si>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</si>
  <si>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</si>
  <si>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</si>
  <si>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</si>
  <si>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</si>
  <si>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</si>
  <si>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</si>
  <si>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</si>
  <si>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</si>
  <si>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</si>
  <si>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</si>
  <si>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</si>
  <si>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</si>
  <si>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</si>
  <si>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</si>
  <si>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</si>
  <si>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</si>
  <si>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</si>
  <si>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</si>
  <si>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</si>
  <si>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</si>
  <si>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</si>
  <si>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</si>
  <si>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</si>
  <si>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</si>
  <si>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</si>
  <si>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</si>
  <si>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</si>
  <si>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</si>
  <si>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</si>
  <si>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</si>
  <si>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</si>
  <si>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</si>
  <si>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</si>
  <si>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</si>
  <si>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</si>
  <si>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</si>
  <si>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</si>
  <si>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</si>
  <si>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</si>
  <si>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</si>
  <si>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</si>
  <si>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</si>
  <si>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</si>
  <si>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</si>
  <si>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</si>
  <si>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</si>
  <si>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</si>
  <si>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</si>
  <si>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</si>
  <si>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</si>
  <si>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</si>
  <si>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</si>
  <si>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</si>
  <si>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</si>
  <si>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</si>
  <si>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</si>
  <si>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</si>
  <si>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</si>
  <si>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</si>
  <si>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</si>
  <si>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</si>
  <si>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</si>
  <si>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</si>
  <si>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</si>
  <si>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</si>
  <si>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</si>
  <si>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</si>
  <si>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</si>
  <si>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</si>
  <si>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</si>
  <si>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</si>
  <si>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</si>
  <si>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</si>
  <si>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</si>
  <si>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</si>
  <si>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</si>
  <si>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</si>
  <si>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</si>
  <si>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</si>
  <si>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</si>
  <si>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</si>
  <si>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</si>
  <si>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</si>
  <si>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</si>
  <si>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</si>
  <si>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</si>
  <si>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</si>
  <si>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</si>
  <si>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</si>
  <si>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</si>
  <si>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</si>
  <si>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</si>
  <si>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</si>
  <si>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</si>
  <si>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</si>
  <si>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</si>
  <si>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</si>
  <si>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</si>
  <si>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</si>
  <si>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</si>
  <si>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</si>
  <si>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</si>
  <si>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</si>
  <si>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</si>
  <si>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</si>
  <si>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</si>
  <si>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</si>
  <si>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</si>
  <si>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</si>
  <si>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</si>
  <si>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</si>
  <si>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</si>
  <si>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</si>
  <si>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</si>
  <si>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</si>
  <si>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</si>
  <si>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</si>
  <si>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</si>
  <si>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</si>
  <si>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</si>
  <si>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</si>
  <si>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</si>
  <si>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</si>
  <si>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</si>
  <si>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</si>
  <si>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</si>
  <si>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</si>
  <si>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</si>
  <si>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</si>
  <si>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</si>
  <si>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</si>
  <si>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</si>
  <si>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</si>
  <si>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</si>
  <si>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</si>
  <si>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</si>
  <si>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</si>
  <si>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</si>
  <si>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</si>
  <si>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</si>
  <si>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</si>
  <si>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</si>
  <si>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</si>
  <si>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</si>
  <si>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</si>
  <si>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</si>
  <si>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</si>
  <si>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</si>
  <si>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</si>
  <si>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</si>
  <si>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</si>
  <si>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</si>
  <si>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</si>
  <si>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</si>
  <si>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</si>
  <si>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</si>
  <si>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</si>
  <si>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</si>
  <si>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</si>
  <si>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</si>
  <si>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</si>
  <si>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</si>
  <si>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</si>
  <si>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</si>
  <si>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</si>
  <si>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</si>
  <si>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</si>
  <si>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</si>
  <si>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</si>
  <si>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</si>
  <si>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</si>
  <si>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</si>
  <si>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</si>
  <si>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</si>
  <si>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</si>
  <si>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</si>
  <si>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</si>
  <si>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</si>
  <si>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</si>
  <si>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</si>
  <si>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</si>
  <si>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</si>
  <si>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</si>
  <si>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</si>
  <si>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</si>
  <si>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</si>
  <si>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</si>
  <si>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</si>
  <si>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</si>
  <si>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</si>
  <si>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</si>
  <si>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</si>
  <si>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</si>
  <si>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</si>
  <si>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</si>
  <si>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</si>
  <si>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</si>
  <si>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</si>
  <si>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</si>
  <si>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</si>
  <si>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</si>
  <si>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</si>
  <si>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</si>
  <si>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</si>
  <si>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</si>
  <si>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</si>
  <si>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</si>
  <si>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</si>
  <si>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</si>
  <si>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</si>
  <si>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</si>
  <si>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</si>
  <si>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</si>
  <si>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</si>
  <si>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</si>
  <si>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</si>
  <si>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</si>
  <si>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</si>
  <si>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</si>
  <si>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</si>
  <si>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</si>
  <si>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</si>
  <si>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</si>
  <si>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</si>
  <si>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</si>
  <si>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</si>
  <si>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</si>
  <si>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</si>
  <si>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</si>
  <si>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</si>
  <si>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</si>
  <si>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</si>
  <si>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</si>
  <si>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</si>
  <si>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</si>
  <si>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</si>
  <si>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</si>
  <si>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</si>
  <si>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</si>
  <si>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</si>
  <si>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</si>
  <si>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</si>
  <si>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</si>
  <si>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</si>
  <si>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</si>
  <si>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</si>
  <si>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</si>
  <si>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</si>
  <si>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</si>
  <si>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</si>
  <si>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</si>
  <si>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</si>
  <si>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</si>
  <si>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</si>
  <si>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</si>
  <si>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</si>
  <si>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</si>
  <si>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</si>
  <si>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</si>
  <si>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</si>
  <si>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</si>
  <si>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</si>
  <si>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</si>
  <si>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</si>
  <si>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</si>
  <si>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</si>
  <si>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</si>
  <si>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</si>
  <si>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</si>
  <si>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</si>
  <si>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</si>
  <si>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</si>
  <si>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</si>
  <si>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</si>
  <si>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</si>
  <si>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</si>
  <si>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</si>
  <si>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</si>
  <si>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</si>
  <si>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</si>
  <si>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</si>
  <si>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</si>
  <si>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</si>
  <si>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</si>
  <si>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</si>
  <si>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</si>
  <si>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</si>
  <si>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</si>
  <si>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</si>
  <si>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</si>
  <si>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</si>
  <si>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</si>
  <si>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</si>
  <si>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</si>
  <si>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</si>
  <si>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</si>
  <si>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</si>
  <si>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</si>
  <si>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</si>
  <si>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</si>
  <si>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</si>
  <si>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</si>
  <si>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</si>
  <si>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</si>
  <si>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</si>
  <si>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</si>
  <si>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</si>
  <si>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</si>
  <si>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</si>
  <si>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</si>
  <si>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</si>
  <si>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</si>
  <si>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</si>
  <si>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</si>
  <si>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</si>
  <si>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</si>
  <si>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</si>
  <si>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</si>
  <si>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</si>
  <si>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</si>
  <si>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</si>
  <si>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</si>
  <si>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</si>
  <si>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</si>
  <si>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</si>
  <si>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</si>
  <si>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</si>
  <si>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</si>
  <si>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</si>
  <si>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</si>
  <si>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</si>
  <si>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</si>
  <si>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</si>
  <si>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</si>
  <si>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</si>
  <si>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</si>
  <si>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</si>
  <si>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</si>
  <si>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</si>
  <si>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</si>
  <si>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</si>
  <si>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</si>
  <si>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</si>
  <si>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</si>
  <si>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</si>
  <si>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</si>
  <si>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</si>
  <si>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</si>
  <si>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</si>
  <si>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</si>
  <si>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</si>
  <si>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</si>
  <si>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</si>
  <si>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</si>
  <si>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</si>
  <si>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</si>
  <si>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</si>
  <si>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</si>
  <si>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</si>
  <si>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</si>
  <si>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</si>
  <si>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</si>
  <si>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</si>
  <si>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</si>
  <si>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</si>
  <si>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</si>
  <si>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</si>
  <si>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</si>
  <si>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</si>
  <si>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</si>
  <si>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</si>
  <si>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</si>
  <si>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</si>
  <si>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</si>
  <si>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</si>
  <si>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</si>
  <si>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</si>
  <si>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</si>
  <si>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</si>
  <si>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</si>
  <si>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</si>
  <si>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</si>
  <si>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</si>
  <si>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</si>
  <si>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</si>
  <si>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</si>
  <si>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</si>
  <si>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</si>
  <si>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</si>
  <si>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</si>
  <si>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</si>
  <si>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</si>
  <si>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</si>
  <si>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</si>
  <si>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</si>
  <si>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</si>
  <si>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</si>
  <si>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</si>
  <si>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</si>
  <si>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</si>
  <si>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</si>
  <si>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</si>
  <si>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</si>
  <si>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</si>
  <si>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</si>
  <si>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</si>
  <si>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</si>
  <si>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</si>
  <si>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</si>
  <si>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</si>
  <si>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</si>
  <si>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</si>
  <si>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</si>
  <si>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</si>
  <si>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</si>
  <si>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</si>
  <si>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</si>
  <si>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</si>
  <si>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</si>
  <si>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</si>
  <si>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</si>
  <si>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</si>
  <si>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</si>
  <si>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</si>
  <si>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</si>
  <si>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</si>
  <si>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</si>
  <si>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</si>
  <si>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</si>
  <si>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</si>
  <si>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</si>
  <si>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</si>
  <si>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</si>
  <si>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</si>
  <si>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</si>
  <si>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</si>
  <si>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</si>
  <si>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</si>
  <si>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</si>
  <si>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</si>
  <si>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</si>
  <si>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</si>
  <si>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</si>
  <si>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</si>
  <si>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</si>
  <si>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</si>
  <si>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</si>
  <si>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</si>
  <si>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</si>
  <si>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</si>
  <si>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</si>
  <si>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</si>
  <si>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</si>
  <si>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</si>
  <si>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</si>
  <si>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</si>
  <si>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</si>
  <si>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</si>
  <si>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</si>
  <si>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</si>
  <si>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</si>
  <si>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</si>
  <si>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</si>
  <si>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</si>
  <si>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</si>
  <si>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</si>
  <si>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</si>
  <si>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</si>
  <si>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</si>
  <si>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</si>
  <si>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</si>
  <si>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</si>
  <si>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</si>
  <si>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</si>
  <si>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</si>
  <si>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</si>
  <si>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</si>
  <si>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</si>
  <si>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</si>
  <si>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</si>
  <si>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</si>
  <si>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</si>
  <si>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</si>
  <si>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</si>
  <si>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</si>
  <si>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</si>
  <si>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</si>
  <si>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</si>
  <si>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</si>
  <si>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</si>
  <si>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</si>
  <si>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</si>
  <si>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</si>
  <si>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</si>
  <si>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</si>
  <si>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</si>
  <si>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</si>
  <si>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</si>
  <si>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</si>
  <si>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</si>
  <si>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</si>
  <si>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</si>
  <si>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</si>
  <si>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</si>
  <si>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</si>
  <si>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</si>
  <si>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</si>
  <si>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</si>
  <si>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</si>
  <si>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</si>
  <si>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</si>
  <si>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</si>
  <si>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</si>
  <si>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</si>
  <si>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</si>
  <si>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</si>
  <si>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</si>
  <si>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</si>
  <si>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</si>
  <si>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</si>
  <si>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</si>
  <si>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</si>
  <si>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</si>
  <si>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</si>
  <si>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</si>
  <si>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</si>
  <si>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</si>
  <si>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</si>
  <si>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</si>
  <si>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</si>
  <si>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</si>
  <si>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</si>
  <si>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</si>
  <si>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</si>
  <si>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</si>
  <si>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</si>
  <si>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</si>
  <si>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</si>
  <si>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</si>
  <si>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</si>
  <si>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</si>
  <si>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</si>
  <si>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</si>
  <si>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</si>
  <si>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</si>
  <si>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</si>
  <si>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</si>
  <si>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</si>
  <si>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</si>
  <si>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</si>
  <si>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</si>
  <si>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</si>
  <si>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</si>
  <si>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</si>
  <si>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</si>
  <si>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</si>
  <si>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</si>
  <si>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</si>
  <si>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</si>
  <si>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</si>
  <si>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</si>
  <si>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</si>
  <si>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</si>
  <si>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</si>
  <si>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</si>
  <si>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</si>
  <si>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</si>
  <si>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</si>
  <si>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</si>
  <si>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</si>
  <si>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</si>
  <si>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</si>
  <si>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</si>
  <si>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</si>
  <si>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</si>
  <si>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</si>
  <si>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</si>
  <si>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</si>
  <si>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</si>
  <si>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</si>
  <si>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</si>
  <si>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</si>
  <si>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</si>
  <si>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</si>
  <si>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</si>
  <si>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</si>
  <si>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</si>
  <si>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</si>
  <si>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</si>
  <si>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</si>
  <si>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</si>
  <si>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</si>
  <si>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</si>
  <si>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</si>
  <si>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</si>
  <si>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</si>
  <si>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</si>
  <si>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</si>
  <si>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</si>
  <si>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</si>
  <si>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</si>
  <si>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</si>
  <si>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</si>
  <si>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</si>
  <si>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</si>
  <si>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</si>
  <si>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</si>
  <si>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</si>
  <si>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</si>
  <si>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</si>
  <si>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</si>
  <si>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</si>
  <si>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</si>
  <si>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</si>
  <si>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</si>
  <si>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</si>
  <si>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</si>
  <si>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</si>
  <si>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</si>
  <si>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</si>
  <si>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</si>
  <si>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</si>
  <si>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</si>
  <si>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</si>
  <si>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</si>
  <si>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</si>
  <si>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</si>
  <si>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</si>
  <si>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</si>
  <si>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</si>
  <si>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</si>
  <si>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</si>
  <si>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</si>
  <si>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</si>
  <si>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</si>
  <si>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</si>
  <si>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</si>
  <si>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</si>
  <si>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</si>
  <si>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</si>
  <si>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</si>
  <si>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</si>
  <si>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</si>
  <si>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</si>
  <si>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</si>
  <si>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</si>
  <si>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</si>
  <si>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</si>
  <si>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</si>
  <si>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</si>
  <si>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</si>
  <si>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</si>
  <si>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</si>
  <si>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</si>
  <si>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</si>
  <si>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</si>
  <si>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</si>
  <si>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</si>
  <si>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</si>
  <si>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</si>
  <si>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</si>
  <si>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</si>
  <si>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</si>
  <si>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</si>
  <si>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</si>
  <si>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</si>
  <si>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</si>
  <si>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</si>
  <si>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</si>
  <si>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</si>
  <si>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</si>
  <si>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</si>
  <si>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</si>
  <si>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</si>
  <si>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</si>
  <si>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</si>
  <si>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</si>
  <si>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</si>
  <si>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</si>
  <si>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</si>
  <si>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</si>
  <si>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</si>
  <si>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</si>
  <si>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</si>
  <si>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</si>
  <si>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</si>
  <si>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</si>
  <si>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</si>
  <si>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</si>
  <si>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</si>
  <si>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</si>
  <si>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</si>
  <si>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</si>
  <si>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</si>
  <si>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</si>
  <si>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</si>
  <si>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</si>
  <si>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</si>
  <si>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</si>
  <si>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</si>
  <si>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</si>
  <si>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</si>
  <si>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</si>
  <si>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</si>
  <si>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</si>
  <si>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</si>
  <si>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</si>
  <si>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</si>
  <si>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</si>
  <si>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</si>
  <si>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</si>
  <si>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</si>
  <si>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</si>
  <si>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</si>
  <si>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</si>
  <si>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</si>
  <si>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</si>
  <si>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</si>
  <si>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</si>
  <si>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</si>
  <si>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</si>
  <si>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</si>
  <si>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</si>
  <si>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</si>
  <si>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</si>
  <si>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</si>
  <si>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</si>
  <si>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</si>
  <si>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</si>
  <si>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</si>
  <si>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</si>
  <si>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</si>
  <si>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</si>
  <si>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</si>
  <si>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</si>
  <si>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</si>
  <si>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</si>
  <si>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</si>
  <si>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</si>
  <si>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</si>
  <si>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</si>
  <si>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</si>
  <si>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</si>
  <si>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</si>
  <si>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</si>
  <si>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</si>
  <si>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</si>
  <si>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</si>
  <si>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</si>
  <si>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</si>
  <si>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</si>
  <si>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</si>
  <si>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</si>
  <si>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</si>
  <si>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</si>
  <si>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</si>
  <si>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</si>
  <si>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</si>
  <si>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</si>
  <si>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</si>
  <si>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</si>
  <si>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</si>
  <si>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</si>
  <si>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</si>
  <si>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</si>
  <si>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</si>
  <si>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</si>
  <si>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</si>
  <si>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</si>
  <si>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</si>
  <si>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</si>
  <si>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</si>
  <si>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</si>
  <si>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</si>
  <si>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</si>
  <si>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</si>
  <si>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</si>
  <si>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</si>
  <si>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</si>
  <si>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</si>
  <si>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</si>
  <si>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</si>
  <si>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</si>
  <si>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</si>
  <si>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</si>
  <si>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</si>
  <si>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</si>
  <si>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</si>
  <si>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</si>
  <si>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</si>
  <si>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</si>
  <si>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</si>
  <si>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</si>
  <si>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</si>
  <si>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</si>
  <si>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</si>
  <si>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</si>
  <si>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</si>
  <si>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</si>
  <si>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</si>
  <si>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</si>
  <si>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</si>
  <si>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</si>
  <si>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</si>
  <si>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</si>
  <si>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</si>
  <si>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</si>
  <si>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</si>
  <si>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</si>
  <si>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</si>
  <si>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</si>
  <si>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</si>
  <si>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</si>
  <si>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</si>
  <si>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</si>
  <si>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</si>
  <si>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</si>
  <si>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</si>
  <si>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</si>
  <si>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</si>
  <si>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</si>
  <si>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</si>
  <si>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</si>
  <si>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</si>
  <si>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</si>
  <si>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</si>
  <si>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</si>
  <si>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</si>
  <si>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</si>
  <si>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</si>
  <si>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</si>
  <si>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</si>
  <si>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</si>
  <si>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</si>
  <si>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</si>
  <si>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</si>
  <si>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</si>
  <si>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</si>
  <si>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</si>
  <si>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</si>
  <si>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</si>
  <si>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</si>
  <si>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</si>
  <si>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</si>
  <si>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</si>
  <si>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</si>
  <si>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</si>
  <si>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</si>
  <si>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</si>
  <si>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</si>
  <si>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</si>
  <si>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</si>
  <si>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</si>
  <si>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</si>
  <si>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</si>
  <si>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</si>
  <si>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</si>
  <si>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</si>
  <si>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</si>
  <si>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</si>
  <si>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</si>
  <si>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</si>
  <si>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</si>
  <si>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</si>
  <si>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</si>
  <si>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</si>
  <si>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</si>
  <si>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</si>
  <si>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</si>
  <si>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</si>
  <si>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</si>
  <si>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</si>
  <si>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</si>
  <si>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</si>
  <si>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</si>
  <si>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</si>
  <si>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</si>
  <si>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</si>
  <si>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</si>
  <si>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</si>
  <si>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</si>
  <si>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</si>
  <si>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</si>
  <si>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</si>
  <si>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</si>
  <si>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</si>
  <si>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</si>
  <si>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</si>
  <si>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</si>
  <si>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</si>
  <si>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</si>
  <si>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</si>
  <si>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</si>
  <si>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</si>
  <si>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</si>
  <si>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</si>
  <si>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</si>
  <si>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</si>
  <si>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</si>
  <si>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</si>
  <si>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</si>
  <si>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</si>
  <si>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</si>
  <si>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</si>
  <si>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</si>
  <si>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</si>
  <si>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</si>
  <si>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</si>
  <si>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</si>
  <si>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</si>
  <si>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</si>
  <si>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</si>
  <si>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</si>
  <si>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</si>
  <si>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</si>
  <si>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</si>
  <si>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</si>
  <si>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</si>
  <si>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</si>
  <si>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</si>
  <si>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</si>
  <si>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</si>
  <si>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</si>
  <si>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</si>
  <si>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</si>
  <si>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</si>
  <si>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</si>
  <si>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</si>
  <si>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</si>
  <si>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</si>
  <si>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</si>
  <si>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</si>
  <si>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</si>
  <si>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</si>
  <si>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</si>
  <si>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</si>
  <si>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</si>
  <si>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</si>
  <si>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</si>
  <si>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</si>
  <si>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</si>
  <si>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</si>
  <si>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</si>
  <si>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</si>
  <si>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</si>
  <si>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</si>
  <si>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</si>
  <si>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</si>
  <si>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</si>
  <si>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</si>
  <si>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</si>
  <si>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</si>
  <si>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</si>
  <si>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</si>
  <si>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</si>
  <si>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</si>
  <si>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</si>
  <si>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</si>
  <si>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</si>
  <si>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</si>
  <si>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</si>
  <si>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</si>
  <si>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</si>
  <si>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</si>
  <si>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</si>
  <si>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</si>
  <si>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</si>
  <si>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</si>
  <si>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</si>
  <si>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</si>
  <si>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</si>
  <si>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</si>
  <si>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</si>
  <si>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</si>
  <si>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</si>
  <si>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</si>
  <si>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</si>
  <si>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</si>
  <si>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</si>
  <si>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</si>
  <si>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</si>
  <si>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</si>
  <si>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</si>
  <si>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</si>
  <si>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</si>
  <si>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</si>
  <si>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</si>
  <si>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</si>
  <si>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</si>
  <si>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</si>
  <si>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</si>
  <si>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</si>
  <si>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</si>
  <si>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</si>
  <si>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</si>
  <si>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</si>
  <si>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</si>
  <si>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</si>
  <si>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</si>
  <si>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</si>
  <si>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</si>
  <si>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</si>
  <si>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</si>
  <si>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</si>
  <si>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</si>
  <si>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</si>
  <si>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</si>
  <si>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</si>
  <si>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</si>
  <si>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</si>
  <si>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</si>
  <si>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</si>
  <si>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</si>
  <si>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</si>
  <si>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</si>
  <si>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</si>
  <si>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</si>
  <si>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</si>
  <si>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</si>
  <si>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</si>
  <si>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</si>
  <si>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</si>
  <si>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</si>
  <si>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</si>
  <si>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</si>
  <si>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</si>
  <si>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</si>
  <si>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</si>
  <si>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</si>
  <si>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</si>
  <si>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</si>
  <si>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</si>
  <si>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</si>
  <si>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</si>
  <si>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</si>
  <si>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</si>
  <si>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</si>
  <si>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</si>
  <si>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</si>
  <si>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</si>
  <si>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</si>
  <si>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</si>
  <si>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</si>
  <si>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</si>
  <si>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</si>
  <si>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</si>
  <si>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</si>
  <si>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</si>
  <si>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</si>
  <si>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</si>
  <si>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</si>
  <si>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</si>
  <si>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</si>
  <si>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</si>
  <si>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</si>
  <si>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</si>
  <si>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</si>
  <si>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</si>
  <si>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</si>
  <si>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</si>
  <si>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</si>
  <si>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</si>
  <si>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</si>
  <si>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</si>
  <si>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</si>
  <si>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</si>
  <si>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</si>
  <si>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</si>
  <si>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</si>
  <si>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</si>
  <si>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</si>
  <si>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</si>
  <si>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</si>
  <si>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</si>
  <si>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</si>
  <si>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</si>
  <si>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</si>
  <si>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</si>
  <si>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</si>
  <si>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</si>
  <si>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</si>
  <si>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</si>
  <si>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</si>
  <si>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</si>
  <si>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</si>
  <si>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</si>
  <si>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</si>
  <si>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</si>
  <si>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</si>
  <si>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</si>
  <si>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</si>
  <si>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</si>
  <si>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</si>
  <si>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</si>
  <si>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</si>
  <si>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</si>
  <si>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</si>
  <si>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</si>
  <si>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</si>
  <si>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</si>
  <si>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</si>
  <si>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</si>
  <si>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</si>
  <si>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</si>
  <si>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</si>
  <si>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</si>
  <si>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</si>
  <si>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</si>
  <si>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</si>
  <si>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</si>
  <si>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</si>
  <si>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</si>
  <si>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</si>
  <si>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</si>
  <si>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</si>
  <si>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</si>
  <si>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</si>
  <si>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</si>
  <si>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</si>
  <si>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</si>
  <si>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</si>
  <si>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</si>
  <si>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</si>
  <si>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</si>
  <si>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</si>
  <si>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</si>
  <si>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</si>
  <si>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</si>
  <si>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</si>
  <si>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</si>
  <si>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</si>
  <si>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</si>
  <si>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</si>
  <si>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</si>
  <si>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</si>
  <si>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</si>
  <si>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</si>
  <si>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</si>
  <si>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</si>
  <si>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</si>
  <si>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</si>
  <si>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</si>
  <si>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</si>
  <si>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</si>
  <si>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</si>
  <si>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</si>
  <si>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</si>
  <si>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</si>
  <si>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</si>
  <si>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</si>
  <si>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</si>
  <si>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</si>
  <si>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</si>
  <si>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</si>
  <si>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</si>
  <si>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</si>
  <si>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</si>
  <si>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</si>
  <si>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</si>
  <si>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</si>
  <si>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</si>
  <si>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</si>
  <si>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</si>
  <si>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</si>
  <si>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</si>
  <si>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</si>
  <si>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</si>
  <si>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</si>
  <si>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</si>
  <si>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</si>
  <si>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</si>
  <si>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</si>
  <si>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</si>
  <si>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</si>
  <si>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</si>
  <si>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</si>
  <si>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</si>
  <si>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</si>
  <si>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</si>
  <si>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</si>
  <si>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</si>
  <si>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</si>
  <si>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</si>
  <si>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</si>
  <si>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</si>
  <si>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</si>
  <si>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</si>
  <si>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</si>
  <si>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</si>
  <si>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</si>
  <si>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</si>
  <si>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</si>
  <si>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</si>
  <si>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</si>
  <si>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</si>
  <si>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</si>
  <si>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</si>
  <si>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</si>
  <si>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</si>
  <si>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</si>
  <si>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</si>
  <si>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</si>
  <si>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</si>
  <si>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</si>
  <si>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</si>
  <si>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</si>
  <si>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</si>
  <si>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</si>
  <si>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</si>
  <si>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</si>
  <si>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</si>
  <si>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</si>
  <si>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</si>
  <si>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</si>
  <si>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</si>
  <si>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</si>
  <si>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</si>
  <si>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</si>
  <si>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</si>
  <si>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</si>
  <si>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</si>
  <si>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</si>
  <si>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</si>
  <si>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</si>
  <si>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</si>
  <si>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</si>
  <si>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</si>
  <si>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</si>
  <si>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</si>
  <si>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</si>
  <si>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</si>
  <si>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</si>
  <si>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</si>
  <si>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</si>
  <si>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</si>
  <si>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</si>
  <si>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</si>
  <si>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</si>
  <si>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</si>
  <si>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</si>
  <si>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</si>
  <si>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</si>
  <si>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</si>
  <si>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</si>
  <si>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</si>
  <si>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</si>
  <si>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</si>
  <si>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</si>
  <si>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</si>
  <si>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</si>
  <si>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</si>
  <si>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</si>
  <si>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</si>
  <si>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</si>
  <si>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</si>
  <si>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</si>
  <si>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</si>
  <si>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</si>
  <si>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</si>
  <si>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</si>
  <si>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</si>
  <si>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</si>
  <si>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</si>
  <si>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</si>
  <si>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</si>
  <si>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</si>
  <si>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</si>
  <si>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</si>
  <si>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</si>
  <si>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</si>
  <si>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</si>
  <si>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</si>
  <si>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</si>
  <si>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</si>
  <si>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</si>
  <si>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</si>
  <si>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</si>
  <si>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</si>
  <si>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</si>
  <si>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</si>
  <si>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</si>
  <si>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</si>
  <si>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</si>
  <si>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</si>
  <si>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</si>
  <si>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</si>
  <si>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</si>
  <si>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</si>
  <si>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</si>
  <si>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</si>
  <si>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</si>
  <si>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</si>
  <si>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</si>
  <si>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</si>
  <si>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</si>
  <si>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</si>
  <si>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</si>
  <si>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</si>
  <si>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</si>
  <si>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</si>
  <si>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</si>
  <si>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</si>
  <si>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</si>
  <si>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</si>
  <si>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</si>
  <si>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</si>
  <si>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</si>
  <si>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</si>
  <si>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</si>
  <si>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</si>
  <si>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</si>
  <si>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</si>
  <si>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</si>
  <si>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</si>
  <si>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</si>
  <si>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</si>
  <si>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</si>
  <si>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</si>
  <si>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</si>
  <si>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</si>
  <si>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</si>
  <si>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</si>
  <si>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</si>
  <si>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</si>
  <si>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</si>
  <si>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</si>
  <si>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</si>
  <si>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</si>
  <si>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</si>
  <si>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</si>
  <si>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</si>
  <si>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</si>
  <si>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</si>
  <si>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</si>
  <si>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</si>
  <si>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</si>
  <si>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</si>
  <si>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</si>
  <si>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</si>
  <si>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</si>
  <si>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</si>
  <si>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</si>
  <si>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</si>
  <si>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</si>
  <si>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</si>
  <si>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</si>
  <si>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</si>
  <si>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</si>
  <si>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</si>
  <si>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</si>
  <si>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</si>
  <si>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</si>
  <si>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</si>
  <si>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</si>
  <si>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</si>
  <si>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</si>
  <si>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</si>
  <si>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</si>
  <si>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</si>
  <si>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</si>
  <si>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</si>
  <si>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</si>
  <si>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</si>
  <si>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</si>
  <si>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</si>
  <si>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</si>
  <si>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</si>
  <si>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</si>
  <si>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</si>
  <si>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</si>
  <si>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</si>
  <si>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</si>
  <si>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</si>
  <si>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</si>
  <si>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</si>
  <si>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</si>
  <si>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</si>
  <si>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</si>
  <si>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</si>
  <si>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</si>
  <si>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</si>
  <si>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</si>
  <si>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</si>
  <si>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</si>
  <si>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</si>
  <si>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</si>
  <si>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</si>
  <si>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</si>
  <si>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</si>
  <si>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</si>
  <si>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</si>
  <si>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</si>
  <si>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</si>
  <si>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</si>
  <si>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</si>
  <si>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</si>
  <si>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</si>
  <si>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</si>
  <si>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</si>
  <si>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</si>
  <si>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</si>
  <si>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</si>
  <si>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</si>
  <si>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</si>
  <si>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</si>
  <si>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</si>
  <si>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</si>
  <si>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</si>
  <si>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</si>
  <si>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</si>
  <si>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</si>
  <si>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</si>
  <si>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</si>
  <si>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</si>
  <si>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</si>
  <si>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</si>
  <si>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</si>
  <si>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</si>
  <si>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</si>
  <si>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</si>
  <si>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</si>
  <si>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</si>
  <si>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</si>
  <si>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</si>
  <si>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</si>
  <si>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</si>
  <si>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</si>
  <si>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</si>
  <si>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</si>
  <si>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</si>
  <si>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</si>
  <si>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</si>
  <si>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</si>
  <si>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</si>
  <si>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</si>
  <si>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</si>
  <si>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</si>
  <si>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</si>
  <si>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</si>
  <si>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</si>
  <si>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</si>
  <si>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</si>
  <si>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</si>
  <si>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</si>
  <si>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</si>
  <si>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</si>
  <si>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</si>
  <si>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</si>
  <si>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</si>
  <si>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</si>
  <si>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</si>
  <si>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</si>
  <si>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</si>
  <si>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</si>
  <si>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</si>
  <si>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</si>
  <si>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</si>
  <si>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</si>
  <si>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</si>
  <si>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</si>
  <si>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</si>
  <si>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</si>
  <si>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</si>
  <si>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</si>
  <si>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</si>
  <si>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</si>
  <si>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</si>
  <si>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</si>
  <si>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</si>
  <si>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</si>
  <si>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</si>
  <si>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</si>
  <si>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</si>
  <si>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</si>
  <si>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</si>
  <si>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</si>
  <si>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</si>
  <si>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</si>
  <si>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</si>
  <si>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</si>
  <si>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</si>
  <si>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</si>
  <si>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</si>
  <si>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</si>
  <si>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</si>
  <si>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</si>
  <si>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</si>
  <si>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</si>
  <si>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</si>
  <si>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</si>
  <si>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</si>
  <si>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</si>
  <si>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</si>
  <si>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</si>
  <si>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</si>
  <si>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</si>
  <si>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</si>
  <si>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</si>
  <si>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</si>
  <si>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</si>
  <si>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</si>
  <si>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</si>
  <si>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</si>
  <si>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</si>
  <si>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</si>
  <si>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</si>
  <si>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</si>
  <si>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</si>
  <si>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</si>
  <si>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</si>
  <si>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</si>
  <si>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</si>
  <si>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</si>
  <si>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</si>
  <si>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</si>
  <si>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</si>
  <si>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</si>
  <si>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</si>
  <si>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</si>
  <si>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</si>
  <si>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</si>
  <si>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</si>
  <si>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</si>
  <si>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</si>
  <si>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</si>
  <si>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</si>
  <si>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</si>
  <si>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</si>
  <si>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</si>
  <si>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</si>
  <si>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</si>
  <si>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</si>
  <si>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</si>
  <si>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</si>
  <si>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</si>
  <si>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</si>
  <si>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</si>
  <si>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</si>
  <si>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</si>
  <si>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</si>
  <si>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</si>
  <si>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</si>
  <si>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</si>
  <si>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</si>
  <si>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</si>
  <si>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</si>
  <si>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</si>
  <si>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</si>
  <si>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</si>
  <si>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</si>
  <si>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</si>
  <si>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</si>
  <si>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</si>
  <si>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</si>
  <si>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</si>
  <si>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</si>
  <si>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</si>
  <si>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</si>
  <si>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</si>
  <si>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</si>
  <si>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</si>
  <si>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</si>
  <si>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</si>
  <si>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</si>
  <si>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</si>
  <si>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</si>
  <si>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</si>
  <si>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</si>
  <si>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</si>
  <si>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</si>
  <si>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</si>
  <si>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</si>
  <si>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</si>
  <si>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</si>
  <si>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</si>
  <si>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</si>
  <si>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</si>
  <si>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</si>
  <si>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</si>
  <si>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</si>
  <si>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</si>
  <si>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</si>
  <si>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</si>
  <si>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</si>
  <si>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</si>
  <si>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</si>
  <si>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</si>
  <si>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</si>
  <si>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</si>
  <si>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</si>
  <si>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</si>
  <si>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</si>
  <si>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</si>
  <si>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</si>
  <si>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</si>
  <si>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</si>
  <si>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</si>
  <si>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</si>
  <si>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</si>
  <si>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</si>
  <si>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</si>
  <si>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</si>
  <si>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</si>
  <si>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</si>
  <si>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</si>
  <si>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</si>
  <si>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</si>
  <si>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</si>
  <si>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</si>
  <si>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</si>
  <si>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</si>
  <si>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</si>
  <si>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</si>
  <si>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</si>
  <si>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</si>
  <si>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</si>
  <si>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</si>
  <si>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</si>
  <si>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</si>
  <si>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</si>
  <si>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</si>
  <si>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</si>
  <si>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</si>
  <si>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</si>
  <si>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</si>
  <si>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</si>
  <si>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</si>
  <si>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</si>
  <si>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</si>
  <si>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</si>
  <si>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</si>
  <si>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</si>
  <si>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</si>
  <si>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</si>
  <si>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</si>
  <si>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</si>
  <si>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</si>
  <si>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</si>
  <si>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</si>
  <si>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</si>
  <si>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</si>
  <si>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</si>
  <si>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</si>
  <si>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</si>
  <si>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</si>
  <si>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</si>
  <si>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</si>
  <si>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</si>
  <si>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</si>
  <si>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</si>
  <si>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</si>
  <si>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</si>
  <si>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</si>
  <si>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</si>
  <si>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</si>
  <si>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</si>
  <si>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</si>
  <si>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</si>
  <si>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</si>
  <si>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</si>
  <si>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</si>
  <si>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</si>
  <si>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</si>
  <si>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</si>
  <si>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</si>
  <si>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</si>
  <si>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</si>
  <si>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</si>
  <si>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</si>
  <si>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</si>
  <si>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</si>
  <si>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</si>
  <si>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</si>
  <si>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</si>
  <si>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</si>
  <si>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</si>
  <si>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</si>
  <si>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</si>
  <si>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</si>
  <si>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</si>
  <si>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</si>
  <si>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</si>
  <si>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</si>
  <si>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</si>
  <si>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</si>
  <si>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</si>
  <si>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</si>
  <si>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</si>
  <si>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</si>
  <si>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</si>
  <si>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</si>
  <si>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</si>
  <si>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</si>
  <si>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</si>
  <si>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</si>
  <si>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</si>
  <si>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</si>
  <si>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</si>
  <si>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</si>
  <si>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</si>
  <si>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</si>
  <si>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</si>
  <si>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</si>
  <si>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</si>
  <si>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</si>
  <si>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</si>
  <si>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</si>
  <si>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</si>
  <si>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</si>
  <si>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</si>
  <si>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</si>
  <si>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</si>
  <si>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</si>
  <si>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</si>
  <si>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</si>
  <si>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</si>
  <si>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</si>
  <si>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</si>
  <si>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</si>
  <si>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</si>
  <si>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</si>
  <si>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</si>
  <si>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</si>
  <si>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</si>
  <si>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</si>
  <si>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</si>
  <si>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</si>
  <si>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</si>
  <si>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</si>
  <si>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</si>
  <si>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</si>
  <si>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</si>
  <si>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</si>
  <si>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</si>
  <si>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</si>
  <si>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</si>
  <si>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</si>
  <si>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</si>
  <si>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</si>
  <si>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</si>
  <si>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</si>
  <si>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</si>
  <si>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</si>
  <si>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</si>
  <si>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</si>
  <si>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</si>
  <si>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</si>
  <si>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</si>
  <si>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</si>
  <si>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</si>
  <si>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</si>
  <si>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</si>
  <si>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</si>
  <si>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</si>
  <si>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</si>
  <si>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</si>
  <si>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</si>
  <si>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</si>
  <si>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</si>
  <si>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</si>
  <si>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</si>
  <si>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</si>
  <si>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</si>
  <si>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</si>
  <si>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</si>
  <si>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</si>
  <si>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</si>
  <si>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</si>
  <si>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</si>
  <si>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</si>
  <si>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</si>
  <si>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</si>
  <si>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</si>
  <si>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</si>
  <si>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</si>
  <si>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</si>
  <si>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</si>
  <si>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</si>
  <si>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</si>
  <si>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</si>
  <si>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</si>
  <si>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</si>
  <si>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</si>
  <si>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</si>
  <si>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</si>
  <si>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</si>
  <si>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</si>
  <si>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</si>
  <si>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</si>
  <si>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</si>
  <si>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</si>
  <si>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</si>
  <si>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</si>
  <si>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</si>
  <si>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</si>
  <si>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</si>
  <si>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</si>
  <si>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</si>
  <si>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</si>
  <si>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</si>
  <si>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</si>
  <si>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</si>
  <si>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</si>
  <si>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</si>
  <si>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</si>
  <si>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</si>
  <si>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</si>
  <si>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</si>
  <si>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</si>
  <si>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</si>
  <si>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</si>
  <si>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</si>
  <si>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</si>
  <si>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</si>
  <si>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</si>
  <si>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</si>
  <si>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</si>
  <si>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</si>
  <si>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</si>
  <si>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</si>
  <si>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</si>
  <si>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</si>
  <si>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</si>
  <si>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</si>
  <si>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</si>
  <si>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</si>
  <si>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</si>
  <si>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</si>
  <si>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</si>
  <si>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</si>
  <si>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</si>
  <si>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</si>
  <si>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</si>
  <si>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</si>
  <si>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</si>
  <si>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</si>
  <si>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</si>
  <si>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</si>
  <si>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</si>
  <si>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</si>
  <si>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</si>
  <si>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</si>
  <si>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</si>
  <si>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</si>
  <si>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</si>
  <si>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</si>
  <si>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</si>
  <si>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</si>
  <si>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</si>
  <si>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</si>
  <si>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</si>
  <si>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</si>
  <si>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</si>
  <si>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</si>
  <si>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</si>
  <si>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</si>
  <si>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</si>
  <si>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</si>
  <si>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</si>
  <si>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</si>
  <si>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</si>
  <si>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</si>
  <si>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</si>
  <si>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</si>
  <si>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</si>
  <si>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</si>
  <si>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</si>
  <si>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</si>
  <si>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</si>
  <si>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</si>
  <si>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</si>
  <si>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</si>
  <si>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</si>
  <si>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</si>
  <si>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</si>
  <si>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</si>
  <si>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</si>
  <si>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</si>
  <si>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</si>
  <si>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</si>
  <si>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</si>
  <si>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</si>
  <si>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</si>
  <si>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</si>
  <si>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</si>
  <si>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</si>
  <si>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</si>
  <si>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</si>
  <si>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</si>
  <si>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</si>
  <si>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</si>
  <si>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</si>
  <si>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</si>
  <si>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</si>
  <si>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</si>
  <si>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</si>
  <si>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</si>
  <si>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</si>
  <si>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</si>
  <si>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</si>
  <si>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</si>
  <si>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</si>
  <si>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</si>
  <si>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</si>
  <si>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</si>
  <si>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</si>
  <si>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</si>
  <si>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</si>
  <si>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</si>
  <si>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</si>
  <si>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</si>
  <si>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</si>
  <si>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</si>
  <si>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</si>
  <si>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</si>
  <si>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</si>
  <si>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</si>
  <si>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</si>
  <si>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</si>
  <si>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</si>
  <si>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</si>
  <si>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</si>
  <si>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</si>
  <si>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</si>
  <si>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</si>
  <si>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</si>
  <si>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</si>
  <si>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</si>
  <si>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</si>
  <si>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</si>
  <si>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</si>
  <si>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</si>
  <si>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</si>
  <si>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</si>
  <si>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</si>
  <si>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</si>
  <si>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</si>
  <si>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</si>
  <si>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</si>
  <si>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</si>
  <si>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</si>
  <si>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</si>
  <si>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</si>
  <si>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</si>
  <si>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</si>
  <si>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</si>
  <si>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</si>
  <si>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</si>
  <si>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</si>
  <si>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</si>
  <si>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</si>
  <si>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</si>
  <si>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</si>
  <si>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</si>
  <si>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</si>
  <si>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</si>
  <si>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</si>
  <si>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</si>
  <si>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</si>
  <si>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</si>
  <si>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</si>
  <si>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</si>
  <si>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</si>
  <si>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</si>
  <si>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</si>
  <si>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</si>
  <si>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</si>
  <si>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</si>
  <si>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</si>
  <si>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</si>
  <si>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</si>
  <si>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</si>
  <si>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</si>
  <si>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</si>
  <si>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</si>
  <si>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</si>
  <si>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</si>
  <si>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</si>
  <si>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</si>
  <si>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</si>
  <si>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</si>
  <si>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</si>
  <si>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</si>
  <si>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</si>
  <si>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</si>
  <si>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</si>
  <si>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</si>
  <si>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</si>
  <si>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</si>
  <si>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</si>
  <si>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</si>
  <si>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</si>
  <si>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</si>
  <si>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</si>
  <si>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</si>
  <si>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</si>
  <si>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</si>
  <si>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</si>
  <si>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</si>
  <si>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</si>
  <si>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</si>
  <si>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</si>
  <si>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</si>
  <si>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</si>
  <si>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</si>
  <si>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</si>
  <si>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</si>
  <si>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</si>
  <si>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</si>
  <si>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</si>
  <si>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</si>
  <si>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</si>
  <si>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</si>
  <si>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</si>
  <si>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</si>
  <si>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</si>
  <si>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</si>
  <si>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</si>
  <si>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</si>
  <si>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</si>
  <si>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</si>
  <si>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</si>
  <si>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</si>
  <si>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</si>
  <si>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</si>
  <si>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</si>
  <si>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</si>
  <si>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</si>
  <si>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</si>
  <si>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</si>
  <si>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</si>
  <si>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</si>
  <si>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</si>
  <si>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</si>
  <si>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</si>
  <si>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</si>
  <si>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</si>
  <si>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</si>
  <si>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</si>
  <si>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</si>
  <si>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</si>
  <si>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</si>
  <si>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</si>
  <si>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</si>
  <si>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</si>
  <si>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</si>
  <si>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</si>
  <si>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</si>
  <si>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</si>
  <si>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</si>
  <si>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</si>
  <si>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</si>
  <si>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</si>
  <si>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</si>
  <si>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</si>
  <si>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</si>
  <si>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</si>
  <si>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</si>
  <si>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</si>
  <si>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</si>
  <si>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</si>
  <si>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</si>
  <si>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</si>
  <si>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</si>
  <si>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</si>
  <si>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</si>
  <si>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</si>
  <si>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</si>
  <si>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</si>
  <si>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</si>
  <si>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</si>
  <si>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</si>
  <si>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</si>
  <si>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</si>
  <si>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</si>
  <si>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</si>
  <si>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</si>
  <si>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</si>
  <si>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</si>
  <si>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</si>
  <si>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</si>
  <si>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</si>
  <si>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</si>
  <si>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</si>
  <si>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</si>
  <si>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</si>
  <si>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</si>
  <si>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</si>
  <si>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</si>
  <si>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</si>
  <si>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</si>
  <si>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</si>
  <si>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</si>
  <si>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</si>
  <si>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</si>
  <si>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</si>
  <si>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</si>
  <si>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</si>
  <si>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</si>
  <si>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</si>
  <si>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</si>
  <si>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</si>
  <si>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</si>
  <si>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</si>
  <si>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</si>
  <si>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</si>
  <si>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</si>
  <si>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</si>
  <si>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</si>
  <si>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</si>
  <si>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</si>
  <si>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</si>
  <si>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</si>
  <si>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</si>
  <si>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</si>
  <si>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</si>
  <si>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</si>
  <si>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</si>
  <si>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</si>
  <si>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</si>
  <si>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</si>
  <si>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</si>
  <si>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</si>
  <si>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</si>
  <si>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</si>
  <si>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</si>
  <si>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</si>
  <si>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</si>
  <si>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</si>
  <si>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</si>
  <si>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</si>
  <si>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</si>
  <si>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</si>
  <si>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</si>
  <si>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</si>
  <si>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</si>
  <si>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</si>
  <si>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</si>
  <si>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</si>
  <si>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</si>
  <si>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</si>
  <si>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</si>
  <si>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</si>
  <si>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</si>
  <si>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</si>
  <si>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</si>
  <si>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</si>
  <si>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</si>
  <si>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</si>
  <si>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</si>
  <si>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</si>
  <si>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</si>
  <si>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</si>
  <si>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</si>
  <si>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</si>
  <si>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</si>
  <si>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</si>
  <si>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</si>
  <si>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</si>
  <si>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</si>
  <si>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</si>
  <si>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</si>
  <si>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</si>
  <si>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</si>
  <si>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</si>
  <si>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</si>
  <si>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</si>
  <si>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</si>
  <si>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</si>
  <si>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</si>
  <si>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</si>
  <si>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</si>
  <si>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</si>
  <si>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</si>
  <si>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</si>
  <si>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</si>
  <si>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</si>
  <si>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</si>
  <si>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</si>
  <si>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</si>
  <si>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</si>
  <si>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</si>
  <si>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</si>
  <si>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</si>
  <si>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</si>
  <si>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</si>
  <si>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</si>
  <si>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</si>
  <si>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</si>
  <si>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</si>
  <si>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</si>
  <si>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</si>
  <si>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</si>
  <si>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</si>
  <si>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</si>
  <si>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</si>
  <si>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</si>
  <si>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</si>
  <si>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</si>
  <si>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</si>
  <si>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</si>
  <si>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</si>
  <si>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</si>
  <si>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</si>
  <si>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</si>
  <si>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</si>
  <si>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</si>
  <si>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</si>
  <si>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</si>
  <si>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</si>
  <si>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</si>
  <si>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</si>
  <si>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</si>
  <si>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</si>
  <si>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</si>
  <si>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</si>
  <si>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</si>
  <si>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</si>
  <si>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</si>
  <si>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</si>
  <si>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</si>
  <si>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</si>
  <si>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</si>
  <si>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</si>
  <si>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</si>
  <si>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</si>
  <si>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</si>
  <si>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</si>
  <si>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</si>
  <si>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</si>
  <si>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</si>
  <si>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</si>
  <si>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</si>
  <si>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</si>
  <si>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</si>
  <si>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</si>
  <si>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</si>
  <si>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</si>
  <si>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</si>
  <si>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</si>
  <si>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</si>
  <si>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</si>
  <si>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</si>
  <si>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</si>
  <si>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</si>
  <si>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</si>
  <si>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</si>
  <si>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청주오토(청주)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</si>
  <si>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</si>
  <si>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</si>
  <si>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 신봉점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</si>
  <si>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</si>
  <si>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</si>
  <si>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</si>
  <si>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</si>
  <si>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</si>
  <si>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</si>
  <si>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</si>
  <si>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</si>
  <si>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</si>
  <si>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</si>
  <si>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</si>
  <si>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</si>
  <si>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</si>
  <si>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010-2044-7301</t>
  </si>
  <si>
    <t>경북 경산시 삼성현로 37길7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</si>
  <si>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</si>
  <si>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</si>
  <si>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</si>
  <si>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</si>
  <si>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</si>
  <si>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</si>
  <si>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</si>
  <si>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</si>
  <si>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</si>
  <si>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</si>
  <si>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</si>
  <si>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</si>
  <si>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</si>
  <si>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</si>
  <si>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</si>
  <si>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</si>
  <si>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</si>
  <si>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</si>
  <si>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</si>
  <si>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</si>
  <si>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</si>
  <si>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</si>
  <si>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</si>
  <si>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</si>
  <si>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</si>
  <si>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</si>
  <si>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o</t>
    <phoneticPr fontId="2" type="noConversion"/>
  </si>
  <si>
    <t>o</t>
  </si>
  <si>
    <t>OB5_FILTER_</t>
  </si>
  <si>
    <t>A2302707000</t>
  </si>
  <si>
    <t>농협 3520106511413</t>
    <phoneticPr fontId="2" type="noConversion"/>
  </si>
  <si>
    <t>2025-06-02</t>
  </si>
  <si>
    <t>제이오토(대구)_250602_123732.xlsx</t>
  </si>
  <si>
    <t>제이오토(대구)_250602_123809.xlsx</t>
  </si>
  <si>
    <t>제이오토(대구)_250602_123911.xlsx</t>
  </si>
  <si>
    <t>대구 달서구 남구 대봉로 164</t>
    <phoneticPr fontId="2" type="noConversion"/>
  </si>
  <si>
    <t>010-2586-5588</t>
    <phoneticPr fontId="2" type="noConversion"/>
  </si>
  <si>
    <t>제이오토(대구)_250602_135325.xlsx</t>
  </si>
  <si>
    <t>제이오토(대구)_250602_135325.xlsx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</si>
</sst>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7" xfId="0" applyFont="1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2" fontId="12" fillId="0" borderId="134" xfId="0" applyNumberFormat="1" applyFont="1" applyBorder="1" applyAlignment="1">
      <alignment horizontal="center" vertical="center"/>
    </xf>
    <xf numFmtId="182" fontId="12" fillId="0" borderId="135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  <sheetName val="매출관리_250526_test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A5" sqref="A5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12" zoomScaleNormal="100" workbookViewId="0">
      <selection activeCell="F30" sqref="A30:I3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1256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2565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45810</v>
      </c>
      <c r="U2" s="287"/>
    </row>
    <row r="3" spans="1:21" ht="24" customHeight="1">
      <c r="A3" s="297" t="s">
        <v>1224</v>
      </c>
      <c r="B3" s="37" t="s">
        <v>66</v>
      </c>
      <c r="C3" s="300" t="s">
        <v>1415</v>
      </c>
      <c r="D3" s="301"/>
      <c r="E3" s="301"/>
      <c r="F3" s="301"/>
      <c r="G3" s="301"/>
      <c r="H3" s="301"/>
      <c r="I3" s="301"/>
      <c r="J3" s="302"/>
      <c r="K3" s="303" t="s">
        <v>1225</v>
      </c>
      <c r="L3" s="37" t="s">
        <v>66</v>
      </c>
      <c r="M3" s="306" t="s">
        <v>972</v>
      </c>
      <c r="N3" s="307"/>
      <c r="O3" s="307"/>
      <c r="P3" s="307"/>
      <c r="Q3" s="307"/>
      <c r="R3" s="307"/>
      <c r="S3" s="307"/>
      <c r="T3" s="307"/>
      <c r="U3" s="308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288" t="s">
        <v>80</v>
      </c>
      <c r="U4" s="291"/>
    </row>
    <row r="5" spans="1:21" ht="15.75" customHeight="1">
      <c r="A5" s="298"/>
      <c r="B5" s="38" t="s">
        <v>10</v>
      </c>
      <c r="C5" s="288" t="s">
        <v>2570</v>
      </c>
      <c r="D5" s="289"/>
      <c r="E5" s="289"/>
      <c r="F5" s="289"/>
      <c r="G5" s="289"/>
      <c r="H5" s="289"/>
      <c r="I5" s="289"/>
      <c r="J5" s="290"/>
      <c r="K5" s="304"/>
      <c r="L5" s="38" t="s">
        <v>10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2571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985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49</v>
      </c>
      <c r="G7" s="293"/>
      <c r="H7" s="293"/>
      <c r="I7" s="294"/>
      <c r="J7" s="295" t="s">
        <v>47</v>
      </c>
      <c r="K7" s="293"/>
      <c r="L7" s="293"/>
      <c r="M7" s="293"/>
      <c r="N7" s="294"/>
      <c r="O7" s="293" t="s">
        <v>55</v>
      </c>
      <c r="P7" s="294"/>
      <c r="Q7" s="295" t="s">
        <v>76</v>
      </c>
      <c r="R7" s="293"/>
      <c r="S7" s="294"/>
      <c r="T7" s="295" t="s">
        <v>75</v>
      </c>
      <c r="U7" s="296"/>
    </row>
    <row r="8" spans="1:21" ht="15" customHeight="1">
      <c r="A8" s="503" t="s">
        <v>1842</v>
      </c>
      <c r="B8" s="502"/>
      <c r="C8" s="502"/>
      <c r="D8" s="502"/>
      <c r="E8" s="440"/>
      <c r="F8" s="439">
        <v>2800802</v>
      </c>
      <c r="G8" s="502"/>
      <c r="H8" s="502"/>
      <c r="I8" s="440"/>
      <c r="J8" s="331">
        <v>150000</v>
      </c>
      <c r="K8" s="331"/>
      <c r="L8" s="331"/>
      <c r="M8" s="331"/>
      <c r="N8" s="331"/>
      <c r="O8" s="332">
        <v>1</v>
      </c>
      <c r="P8" s="332"/>
      <c r="Q8" s="326"/>
      <c r="R8" s="327"/>
      <c r="S8" s="328"/>
      <c r="T8" s="329">
        <v>150000</v>
      </c>
      <c r="U8" s="330"/>
    </row>
    <row r="9" spans="1:21" ht="15" customHeight="1">
      <c r="A9" s="441"/>
      <c r="B9" s="442"/>
      <c r="C9" s="442"/>
      <c r="D9" s="442"/>
      <c r="E9" s="426"/>
      <c r="F9" s="425"/>
      <c r="G9" s="442"/>
      <c r="H9" s="442"/>
      <c r="I9" s="426"/>
      <c r="J9" s="333"/>
      <c r="K9" s="333"/>
      <c r="L9" s="333"/>
      <c r="M9" s="333"/>
      <c r="N9" s="333"/>
      <c r="O9" s="334"/>
      <c r="P9" s="334"/>
      <c r="Q9" s="318"/>
      <c r="R9" s="319"/>
      <c r="S9" s="320"/>
      <c r="T9" s="321"/>
      <c r="U9" s="322"/>
    </row>
    <row r="10" spans="1:21" ht="15" customHeight="1">
      <c r="A10" s="441"/>
      <c r="B10" s="442"/>
      <c r="C10" s="442"/>
      <c r="D10" s="442"/>
      <c r="E10" s="426"/>
      <c r="F10" s="425"/>
      <c r="G10" s="442"/>
      <c r="H10" s="442"/>
      <c r="I10" s="426"/>
      <c r="J10" s="333"/>
      <c r="K10" s="333"/>
      <c r="L10" s="333"/>
      <c r="M10" s="333"/>
      <c r="N10" s="333"/>
      <c r="O10" s="334"/>
      <c r="P10" s="334"/>
      <c r="Q10" s="318"/>
      <c r="R10" s="319"/>
      <c r="S10" s="320"/>
      <c r="T10" s="321"/>
      <c r="U10" s="322"/>
    </row>
    <row r="11" spans="1:21" ht="15" customHeight="1">
      <c r="A11" s="441"/>
      <c r="B11" s="442"/>
      <c r="C11" s="442"/>
      <c r="D11" s="442"/>
      <c r="E11" s="426"/>
      <c r="F11" s="425"/>
      <c r="G11" s="442"/>
      <c r="H11" s="442"/>
      <c r="I11" s="426"/>
      <c r="J11" s="333"/>
      <c r="K11" s="333"/>
      <c r="L11" s="333"/>
      <c r="M11" s="333"/>
      <c r="N11" s="333"/>
      <c r="O11" s="334"/>
      <c r="P11" s="334"/>
      <c r="Q11" s="318"/>
      <c r="R11" s="319"/>
      <c r="S11" s="320"/>
      <c r="T11" s="321"/>
      <c r="U11" s="322"/>
    </row>
    <row r="12" spans="1:21" ht="15" customHeight="1">
      <c r="A12" s="441"/>
      <c r="B12" s="442"/>
      <c r="C12" s="442"/>
      <c r="D12" s="442"/>
      <c r="E12" s="426"/>
      <c r="F12" s="425"/>
      <c r="G12" s="442"/>
      <c r="H12" s="442"/>
      <c r="I12" s="426"/>
      <c r="J12" s="333"/>
      <c r="K12" s="333"/>
      <c r="L12" s="333"/>
      <c r="M12" s="333"/>
      <c r="N12" s="333"/>
      <c r="O12" s="334"/>
      <c r="P12" s="334"/>
      <c r="Q12" s="318"/>
      <c r="R12" s="319"/>
      <c r="S12" s="320"/>
      <c r="T12" s="321"/>
      <c r="U12" s="322"/>
    </row>
    <row r="13" spans="1:21" ht="15" customHeight="1">
      <c r="A13" s="441"/>
      <c r="B13" s="442"/>
      <c r="C13" s="442"/>
      <c r="D13" s="442"/>
      <c r="E13" s="426"/>
      <c r="F13" s="425"/>
      <c r="G13" s="442"/>
      <c r="H13" s="442"/>
      <c r="I13" s="426"/>
      <c r="J13" s="333"/>
      <c r="K13" s="333"/>
      <c r="L13" s="333"/>
      <c r="M13" s="333"/>
      <c r="N13" s="333"/>
      <c r="O13" s="334"/>
      <c r="P13" s="334"/>
      <c r="Q13" s="318"/>
      <c r="R13" s="319"/>
      <c r="S13" s="320"/>
      <c r="T13" s="321"/>
      <c r="U13" s="322"/>
    </row>
    <row r="14" spans="1:21" ht="15" customHeight="1">
      <c r="A14" s="441"/>
      <c r="B14" s="442"/>
      <c r="C14" s="442"/>
      <c r="D14" s="442"/>
      <c r="E14" s="426"/>
      <c r="F14" s="425"/>
      <c r="G14" s="442"/>
      <c r="H14" s="442"/>
      <c r="I14" s="426"/>
      <c r="J14" s="333"/>
      <c r="K14" s="333"/>
      <c r="L14" s="333"/>
      <c r="M14" s="333"/>
      <c r="N14" s="333"/>
      <c r="O14" s="334"/>
      <c r="P14" s="334"/>
      <c r="Q14" s="318"/>
      <c r="R14" s="319"/>
      <c r="S14" s="320"/>
      <c r="T14" s="321"/>
      <c r="U14" s="322"/>
    </row>
    <row r="15" spans="1:21" ht="15" customHeight="1" thickBot="1">
      <c r="A15" s="335"/>
      <c r="B15" s="336"/>
      <c r="C15" s="336"/>
      <c r="D15" s="336"/>
      <c r="E15" s="337"/>
      <c r="F15" s="505"/>
      <c r="G15" s="336"/>
      <c r="H15" s="336"/>
      <c r="I15" s="337"/>
      <c r="J15" s="343"/>
      <c r="K15" s="343"/>
      <c r="L15" s="343"/>
      <c r="M15" s="343"/>
      <c r="N15" s="343"/>
      <c r="O15" s="344"/>
      <c r="P15" s="344"/>
      <c r="Q15" s="338"/>
      <c r="R15" s="339"/>
      <c r="S15" s="340"/>
      <c r="T15" s="341"/>
      <c r="U15" s="342"/>
    </row>
    <row r="16" spans="1:21" ht="15" customHeight="1" thickTop="1">
      <c r="A16" s="345" t="s">
        <v>2511</v>
      </c>
      <c r="B16" s="346"/>
      <c r="C16" s="346"/>
      <c r="D16" s="346"/>
      <c r="E16" s="347"/>
      <c r="F16" s="354"/>
      <c r="G16" s="355"/>
      <c r="H16" s="355"/>
      <c r="I16" s="355"/>
      <c r="J16" s="355"/>
      <c r="K16" s="355"/>
      <c r="L16" s="355"/>
      <c r="M16" s="355"/>
      <c r="N16" s="355"/>
      <c r="O16" s="355"/>
      <c r="P16" s="355"/>
      <c r="Q16" s="355"/>
      <c r="R16" s="355"/>
      <c r="S16" s="355"/>
      <c r="T16" s="355"/>
      <c r="U16" s="356"/>
    </row>
    <row r="17" spans="1:21" ht="15" customHeight="1">
      <c r="A17" s="348"/>
      <c r="B17" s="349"/>
      <c r="C17" s="349"/>
      <c r="D17" s="349"/>
      <c r="E17" s="350"/>
      <c r="F17" s="357"/>
      <c r="G17" s="358"/>
      <c r="H17" s="358"/>
      <c r="I17" s="358"/>
      <c r="J17" s="358"/>
      <c r="K17" s="358"/>
      <c r="L17" s="358"/>
      <c r="M17" s="358"/>
      <c r="N17" s="358"/>
      <c r="O17" s="358"/>
      <c r="P17" s="358"/>
      <c r="Q17" s="358"/>
      <c r="R17" s="358"/>
      <c r="S17" s="358"/>
      <c r="T17" s="358"/>
      <c r="U17" s="359"/>
    </row>
    <row r="18" spans="1:21" ht="15" customHeight="1">
      <c r="A18" s="348"/>
      <c r="B18" s="349"/>
      <c r="C18" s="349"/>
      <c r="D18" s="349"/>
      <c r="E18" s="350"/>
      <c r="F18" s="357"/>
      <c r="G18" s="358"/>
      <c r="H18" s="358"/>
      <c r="I18" s="358"/>
      <c r="J18" s="358"/>
      <c r="K18" s="358"/>
      <c r="L18" s="358"/>
      <c r="M18" s="358"/>
      <c r="N18" s="358"/>
      <c r="O18" s="358"/>
      <c r="P18" s="358"/>
      <c r="Q18" s="358"/>
      <c r="R18" s="358"/>
      <c r="S18" s="358"/>
      <c r="T18" s="358"/>
      <c r="U18" s="359"/>
    </row>
    <row r="19" spans="1:21" ht="15" customHeight="1">
      <c r="A19" s="351"/>
      <c r="B19" s="352"/>
      <c r="C19" s="352"/>
      <c r="D19" s="352"/>
      <c r="E19" s="353"/>
      <c r="F19" s="360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  <c r="S19" s="361"/>
      <c r="T19" s="361"/>
      <c r="U19" s="362"/>
    </row>
    <row r="20" spans="1:21">
      <c r="A20" s="292" t="s">
        <v>88</v>
      </c>
      <c r="B20" s="293"/>
      <c r="C20" s="293"/>
      <c r="D20" s="293"/>
      <c r="E20" s="293"/>
      <c r="F20" s="369">
        <v>0</v>
      </c>
      <c r="G20" s="369"/>
      <c r="H20" s="369"/>
      <c r="I20" s="370"/>
      <c r="J20" s="365">
        <f>SUM(J8:N19)</f>
        <v>150000</v>
      </c>
      <c r="K20" s="366"/>
      <c r="L20" s="366"/>
      <c r="M20" s="366"/>
      <c r="N20" s="367"/>
      <c r="O20" s="396">
        <f>SUM(O8:P19)</f>
        <v>1</v>
      </c>
      <c r="P20" s="396"/>
      <c r="Q20" s="368">
        <f>SUM(Q8:S19)</f>
        <v>0</v>
      </c>
      <c r="R20" s="369"/>
      <c r="S20" s="370"/>
      <c r="T20" s="369">
        <f>SUM(T8:U15)</f>
        <v>150000</v>
      </c>
      <c r="U20" s="371"/>
    </row>
    <row r="21" spans="1:21" ht="17.25" thickBot="1">
      <c r="A21" s="384" t="s">
        <v>98</v>
      </c>
      <c r="B21" s="385"/>
      <c r="C21" s="385"/>
      <c r="D21" s="385"/>
      <c r="E21" s="385"/>
      <c r="F21" s="386">
        <f>F20+T20+Q20</f>
        <v>150000</v>
      </c>
      <c r="G21" s="386"/>
      <c r="H21" s="386"/>
      <c r="I21" s="387"/>
      <c r="J21" s="388" t="s">
        <v>973</v>
      </c>
      <c r="K21" s="385"/>
      <c r="L21" s="363" t="str">
        <f>T4</f>
        <v>장효주</v>
      </c>
      <c r="M21" s="363"/>
      <c r="N21" s="363"/>
      <c r="O21" s="388" t="s">
        <v>71</v>
      </c>
      <c r="P21" s="385"/>
      <c r="Q21" s="363" t="str">
        <f>C3</f>
        <v>태양모터스(대구)</v>
      </c>
      <c r="R21" s="363"/>
      <c r="S21" s="363"/>
      <c r="T21" s="363"/>
      <c r="U21" s="364"/>
    </row>
    <row r="22" spans="1:21" ht="9" customHeight="1">
      <c r="A22" s="394" t="s">
        <v>2573</v>
      </c>
      <c r="B22" s="394"/>
      <c r="C22" s="394"/>
      <c r="D22" s="394"/>
      <c r="E22" s="394"/>
      <c r="F22" s="394"/>
      <c r="G22" s="394"/>
      <c r="H22" s="394"/>
      <c r="I22" s="394"/>
      <c r="J22" s="394"/>
      <c r="K22" s="394"/>
      <c r="L22" s="394"/>
      <c r="M22" s="394"/>
      <c r="N22" s="394"/>
      <c r="O22" s="394"/>
      <c r="P22" s="394"/>
      <c r="Q22" s="394"/>
      <c r="R22" s="394"/>
      <c r="S22" s="394"/>
      <c r="T22" s="394"/>
      <c r="U22" s="394"/>
    </row>
    <row r="23" spans="1:21" ht="11.25" customHeight="1" thickBot="1">
      <c r="A23" s="395"/>
      <c r="B23" s="395"/>
      <c r="C23" s="395"/>
      <c r="D23" s="395"/>
      <c r="E23" s="395"/>
      <c r="F23" s="395"/>
      <c r="G23" s="395"/>
      <c r="H23" s="395"/>
      <c r="I23" s="395"/>
      <c r="J23" s="395"/>
      <c r="K23" s="395"/>
      <c r="L23" s="395"/>
      <c r="M23" s="395"/>
      <c r="N23" s="395"/>
      <c r="O23" s="395"/>
      <c r="P23" s="395"/>
      <c r="Q23" s="395"/>
      <c r="R23" s="395"/>
      <c r="S23" s="395"/>
      <c r="T23" s="395"/>
      <c r="U23" s="395"/>
    </row>
    <row r="24" spans="1:21" ht="24" customHeight="1" thickBot="1">
      <c r="A24" s="274"/>
      <c r="B24" s="275"/>
      <c r="C24" s="275"/>
      <c r="D24" s="275"/>
      <c r="E24" s="275"/>
      <c r="F24" s="275"/>
      <c r="G24" s="275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6" t="s">
        <v>1256</v>
      </c>
      <c r="R24" s="276"/>
      <c r="S24" s="277"/>
      <c r="T24" s="277"/>
      <c r="U24" s="278"/>
    </row>
    <row r="25" spans="1:21">
      <c r="A25" s="279" t="s">
        <v>72</v>
      </c>
      <c r="B25" s="280"/>
      <c r="C25" s="281" t="s">
        <v>2405</v>
      </c>
      <c r="D25" s="282"/>
      <c r="E25" s="282"/>
      <c r="F25" s="282"/>
      <c r="G25" s="283"/>
      <c r="H25" s="281" t="s">
        <v>83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v>45804</v>
      </c>
      <c r="U25" s="287"/>
    </row>
    <row r="26" spans="1:21" ht="27" customHeight="1">
      <c r="A26" s="297" t="s">
        <v>1224</v>
      </c>
      <c r="B26" s="37" t="s">
        <v>66</v>
      </c>
      <c r="C26" s="300" t="str">
        <f>C3</f>
        <v>태양모터스(대구)</v>
      </c>
      <c r="D26" s="301"/>
      <c r="E26" s="301"/>
      <c r="F26" s="301"/>
      <c r="G26" s="301"/>
      <c r="H26" s="301"/>
      <c r="I26" s="301"/>
      <c r="J26" s="302"/>
      <c r="K26" s="303" t="s">
        <v>1225</v>
      </c>
      <c r="L26" s="37" t="s">
        <v>66</v>
      </c>
      <c r="M26" s="306" t="s">
        <v>972</v>
      </c>
      <c r="N26" s="307"/>
      <c r="O26" s="307"/>
      <c r="P26" s="307"/>
      <c r="Q26" s="307"/>
      <c r="R26" s="307"/>
      <c r="S26" s="307"/>
      <c r="T26" s="307"/>
      <c r="U26" s="308"/>
    </row>
    <row r="27" spans="1:21" ht="24.95" customHeight="1">
      <c r="A27" s="298"/>
      <c r="B27" s="37" t="s">
        <v>68</v>
      </c>
      <c r="C27" s="309">
        <f>C4</f>
        <v>0</v>
      </c>
      <c r="D27" s="310"/>
      <c r="E27" s="310"/>
      <c r="F27" s="310"/>
      <c r="G27" s="310"/>
      <c r="H27" s="310"/>
      <c r="I27" s="310"/>
      <c r="J27" s="311"/>
      <c r="K27" s="304"/>
      <c r="L27" s="37" t="s">
        <v>68</v>
      </c>
      <c r="M27" s="288" t="s">
        <v>970</v>
      </c>
      <c r="N27" s="289"/>
      <c r="O27" s="289"/>
      <c r="P27" s="289"/>
      <c r="Q27" s="289"/>
      <c r="R27" s="290"/>
      <c r="S27" s="38" t="s">
        <v>69</v>
      </c>
      <c r="T27" s="288" t="s">
        <v>80</v>
      </c>
      <c r="U27" s="291"/>
    </row>
    <row r="28" spans="1:21" ht="15.75" customHeight="1">
      <c r="A28" s="298"/>
      <c r="B28" s="38" t="s">
        <v>10</v>
      </c>
      <c r="C28" s="288" t="str">
        <f>C5</f>
        <v>대구 달서구 남구 대봉로 164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">
        <v>81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010-2586-5588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">
        <v>73</v>
      </c>
      <c r="N29" s="289"/>
      <c r="O29" s="289"/>
      <c r="P29" s="289"/>
      <c r="Q29" s="289"/>
      <c r="R29" s="290"/>
      <c r="S29" s="38" t="s">
        <v>26</v>
      </c>
      <c r="T29" s="288" t="str">
        <f>T6</f>
        <v>대신(화물)</v>
      </c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47</v>
      </c>
      <c r="K30" s="293"/>
      <c r="L30" s="293"/>
      <c r="M30" s="293"/>
      <c r="N30" s="294"/>
      <c r="O30" s="293" t="s">
        <v>55</v>
      </c>
      <c r="P30" s="294"/>
      <c r="Q30" s="295" t="s">
        <v>76</v>
      </c>
      <c r="R30" s="293"/>
      <c r="S30" s="294"/>
      <c r="T30" s="295" t="s">
        <v>75</v>
      </c>
      <c r="U30" s="296"/>
    </row>
    <row r="31" spans="1:21" ht="15" customHeight="1">
      <c r="A31" s="504" t="str">
        <f>A8</f>
        <v>Flange_F</v>
      </c>
      <c r="B31" s="501"/>
      <c r="C31" s="501"/>
      <c r="D31" s="501"/>
      <c r="E31" s="501"/>
      <c r="F31" s="501">
        <f>F8</f>
        <v>2800802</v>
      </c>
      <c r="G31" s="501"/>
      <c r="H31" s="501"/>
      <c r="I31" s="501"/>
      <c r="J31" s="378">
        <f>J8</f>
        <v>150000</v>
      </c>
      <c r="K31" s="378"/>
      <c r="L31" s="378"/>
      <c r="M31" s="378"/>
      <c r="N31" s="378"/>
      <c r="O31" s="378">
        <f>O8</f>
        <v>1</v>
      </c>
      <c r="P31" s="378"/>
      <c r="Q31" s="375">
        <f>Q8</f>
        <v>0</v>
      </c>
      <c r="R31" s="375"/>
      <c r="S31" s="375"/>
      <c r="T31" s="376">
        <f>T8</f>
        <v>150000</v>
      </c>
      <c r="U31" s="377"/>
    </row>
    <row r="32" spans="1:21" ht="15" customHeight="1">
      <c r="A32" s="506">
        <f t="shared" ref="A32:A38" si="0">A9</f>
        <v>0</v>
      </c>
      <c r="B32" s="507"/>
      <c r="C32" s="507"/>
      <c r="D32" s="507"/>
      <c r="E32" s="507"/>
      <c r="F32" s="507">
        <f t="shared" ref="F32:F38" si="1">F9</f>
        <v>0</v>
      </c>
      <c r="G32" s="507"/>
      <c r="H32" s="507"/>
      <c r="I32" s="507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2">
        <f t="shared" ref="Q32:Q38" si="4">Q9</f>
        <v>0</v>
      </c>
      <c r="R32" s="372"/>
      <c r="S32" s="372"/>
      <c r="T32" s="373">
        <f t="shared" ref="T32:T38" si="5">T9</f>
        <v>0</v>
      </c>
      <c r="U32" s="374"/>
    </row>
    <row r="33" spans="1:21" ht="15" customHeight="1">
      <c r="A33" s="506">
        <f t="shared" si="0"/>
        <v>0</v>
      </c>
      <c r="B33" s="507"/>
      <c r="C33" s="507"/>
      <c r="D33" s="507"/>
      <c r="E33" s="507"/>
      <c r="F33" s="507">
        <f t="shared" si="1"/>
        <v>0</v>
      </c>
      <c r="G33" s="507"/>
      <c r="H33" s="507"/>
      <c r="I33" s="507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2">
        <f t="shared" si="4"/>
        <v>0</v>
      </c>
      <c r="R33" s="372"/>
      <c r="S33" s="372"/>
      <c r="T33" s="373">
        <f t="shared" si="5"/>
        <v>0</v>
      </c>
      <c r="U33" s="374"/>
    </row>
    <row r="34" spans="1:21" ht="15" customHeight="1">
      <c r="A34" s="506">
        <f t="shared" si="0"/>
        <v>0</v>
      </c>
      <c r="B34" s="507"/>
      <c r="C34" s="507"/>
      <c r="D34" s="507"/>
      <c r="E34" s="507"/>
      <c r="F34" s="507">
        <f t="shared" si="1"/>
        <v>0</v>
      </c>
      <c r="G34" s="507"/>
      <c r="H34" s="507"/>
      <c r="I34" s="507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2">
        <f t="shared" si="4"/>
        <v>0</v>
      </c>
      <c r="R34" s="372"/>
      <c r="S34" s="372"/>
      <c r="T34" s="373">
        <f t="shared" si="5"/>
        <v>0</v>
      </c>
      <c r="U34" s="374"/>
    </row>
    <row r="35" spans="1:21" ht="15" customHeight="1">
      <c r="A35" s="506">
        <f t="shared" si="0"/>
        <v>0</v>
      </c>
      <c r="B35" s="507"/>
      <c r="C35" s="507"/>
      <c r="D35" s="507"/>
      <c r="E35" s="507"/>
      <c r="F35" s="507">
        <f t="shared" si="1"/>
        <v>0</v>
      </c>
      <c r="G35" s="507"/>
      <c r="H35" s="507"/>
      <c r="I35" s="507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2">
        <f t="shared" si="4"/>
        <v>0</v>
      </c>
      <c r="R35" s="372"/>
      <c r="S35" s="372"/>
      <c r="T35" s="373">
        <f t="shared" si="5"/>
        <v>0</v>
      </c>
      <c r="U35" s="374"/>
    </row>
    <row r="36" spans="1:21" ht="15" customHeight="1">
      <c r="A36" s="506">
        <f t="shared" si="0"/>
        <v>0</v>
      </c>
      <c r="B36" s="507"/>
      <c r="C36" s="507"/>
      <c r="D36" s="507"/>
      <c r="E36" s="507"/>
      <c r="F36" s="507">
        <f t="shared" si="1"/>
        <v>0</v>
      </c>
      <c r="G36" s="507"/>
      <c r="H36" s="507"/>
      <c r="I36" s="507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2">
        <f t="shared" si="4"/>
        <v>0</v>
      </c>
      <c r="R36" s="372"/>
      <c r="S36" s="372"/>
      <c r="T36" s="373">
        <f t="shared" si="5"/>
        <v>0</v>
      </c>
      <c r="U36" s="374"/>
    </row>
    <row r="37" spans="1:21" ht="15" customHeight="1">
      <c r="A37" s="506">
        <f t="shared" si="0"/>
        <v>0</v>
      </c>
      <c r="B37" s="507"/>
      <c r="C37" s="507"/>
      <c r="D37" s="507"/>
      <c r="E37" s="507"/>
      <c r="F37" s="507">
        <f t="shared" si="1"/>
        <v>0</v>
      </c>
      <c r="G37" s="507"/>
      <c r="H37" s="507"/>
      <c r="I37" s="507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2">
        <f t="shared" si="4"/>
        <v>0</v>
      </c>
      <c r="R37" s="372"/>
      <c r="S37" s="372"/>
      <c r="T37" s="373">
        <f t="shared" si="5"/>
        <v>0</v>
      </c>
      <c r="U37" s="374"/>
    </row>
    <row r="38" spans="1:21" ht="15" customHeight="1" thickBot="1">
      <c r="A38" s="508">
        <f t="shared" si="0"/>
        <v>0</v>
      </c>
      <c r="B38" s="509"/>
      <c r="C38" s="509"/>
      <c r="D38" s="509"/>
      <c r="E38" s="509"/>
      <c r="F38" s="509">
        <f t="shared" si="1"/>
        <v>0</v>
      </c>
      <c r="G38" s="509"/>
      <c r="H38" s="509"/>
      <c r="I38" s="509"/>
      <c r="J38" s="383">
        <f t="shared" si="2"/>
        <v>0</v>
      </c>
      <c r="K38" s="383"/>
      <c r="L38" s="383"/>
      <c r="M38" s="383"/>
      <c r="N38" s="383"/>
      <c r="O38" s="383">
        <f t="shared" si="3"/>
        <v>0</v>
      </c>
      <c r="P38" s="383"/>
      <c r="Q38" s="380">
        <f t="shared" si="4"/>
        <v>0</v>
      </c>
      <c r="R38" s="380"/>
      <c r="S38" s="380"/>
      <c r="T38" s="381">
        <f t="shared" si="5"/>
        <v>0</v>
      </c>
      <c r="U38" s="382"/>
    </row>
    <row r="39" spans="1:21" ht="15" customHeight="1" thickTop="1">
      <c r="A39" s="345" t="s">
        <v>2511</v>
      </c>
      <c r="B39" s="346"/>
      <c r="C39" s="346"/>
      <c r="D39" s="346"/>
      <c r="E39" s="347"/>
      <c r="F39" s="354">
        <f>F16</f>
        <v>0</v>
      </c>
      <c r="G39" s="355"/>
      <c r="H39" s="355"/>
      <c r="I39" s="355"/>
      <c r="J39" s="355"/>
      <c r="K39" s="355"/>
      <c r="L39" s="355"/>
      <c r="M39" s="355"/>
      <c r="N39" s="355"/>
      <c r="O39" s="355"/>
      <c r="P39" s="355"/>
      <c r="Q39" s="355"/>
      <c r="R39" s="355"/>
      <c r="S39" s="355"/>
      <c r="T39" s="355"/>
      <c r="U39" s="356"/>
    </row>
    <row r="40" spans="1:21" ht="15" customHeight="1">
      <c r="A40" s="348"/>
      <c r="B40" s="349"/>
      <c r="C40" s="349"/>
      <c r="D40" s="349"/>
      <c r="E40" s="350"/>
      <c r="F40" s="357"/>
      <c r="G40" s="358"/>
      <c r="H40" s="358"/>
      <c r="I40" s="358"/>
      <c r="J40" s="358"/>
      <c r="K40" s="358"/>
      <c r="L40" s="358"/>
      <c r="M40" s="358"/>
      <c r="N40" s="358"/>
      <c r="O40" s="358"/>
      <c r="P40" s="358"/>
      <c r="Q40" s="358"/>
      <c r="R40" s="358"/>
      <c r="S40" s="358"/>
      <c r="T40" s="358"/>
      <c r="U40" s="359"/>
    </row>
    <row r="41" spans="1:21" ht="15" customHeight="1">
      <c r="A41" s="348"/>
      <c r="B41" s="349"/>
      <c r="C41" s="349"/>
      <c r="D41" s="349"/>
      <c r="E41" s="350"/>
      <c r="F41" s="357"/>
      <c r="G41" s="358"/>
      <c r="H41" s="358"/>
      <c r="I41" s="358"/>
      <c r="J41" s="358"/>
      <c r="K41" s="358"/>
      <c r="L41" s="358"/>
      <c r="M41" s="358"/>
      <c r="N41" s="358"/>
      <c r="O41" s="358"/>
      <c r="P41" s="358"/>
      <c r="Q41" s="358"/>
      <c r="R41" s="358"/>
      <c r="S41" s="358"/>
      <c r="T41" s="358"/>
      <c r="U41" s="359"/>
    </row>
    <row r="42" spans="1:21" ht="15" customHeight="1">
      <c r="A42" s="351"/>
      <c r="B42" s="352"/>
      <c r="C42" s="352"/>
      <c r="D42" s="352"/>
      <c r="E42" s="353"/>
      <c r="F42" s="360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2"/>
    </row>
    <row r="43" spans="1:21">
      <c r="A43" s="292" t="s">
        <v>88</v>
      </c>
      <c r="B43" s="293"/>
      <c r="C43" s="293"/>
      <c r="D43" s="293"/>
      <c r="E43" s="293"/>
      <c r="F43" s="369">
        <f>F20</f>
        <v>0</v>
      </c>
      <c r="G43" s="369"/>
      <c r="H43" s="369"/>
      <c r="I43" s="370"/>
      <c r="J43" s="365">
        <f>J20</f>
        <v>150000</v>
      </c>
      <c r="K43" s="366"/>
      <c r="L43" s="366"/>
      <c r="M43" s="366"/>
      <c r="N43" s="367"/>
      <c r="O43" s="393">
        <f>O20</f>
        <v>1</v>
      </c>
      <c r="P43" s="393"/>
      <c r="Q43" s="368">
        <f>Q20</f>
        <v>0</v>
      </c>
      <c r="R43" s="369"/>
      <c r="S43" s="369"/>
      <c r="T43" s="369">
        <f>T20</f>
        <v>150000</v>
      </c>
      <c r="U43" s="371"/>
    </row>
    <row r="44" spans="1:21" ht="17.25" thickBot="1">
      <c r="A44" s="384" t="s">
        <v>98</v>
      </c>
      <c r="B44" s="385"/>
      <c r="C44" s="385"/>
      <c r="D44" s="385"/>
      <c r="E44" s="385"/>
      <c r="F44" s="386">
        <f>F21</f>
        <v>150000</v>
      </c>
      <c r="G44" s="386"/>
      <c r="H44" s="386"/>
      <c r="I44" s="387"/>
      <c r="J44" s="388" t="s">
        <v>973</v>
      </c>
      <c r="K44" s="385"/>
      <c r="L44" s="363" t="str">
        <f>T27</f>
        <v>장효주</v>
      </c>
      <c r="M44" s="363"/>
      <c r="N44" s="363"/>
      <c r="O44" s="388" t="s">
        <v>71</v>
      </c>
      <c r="P44" s="389"/>
      <c r="Q44" s="390" t="str">
        <f>Q21</f>
        <v>태양모터스(대구)</v>
      </c>
      <c r="R44" s="391"/>
      <c r="S44" s="391"/>
      <c r="T44" s="391"/>
      <c r="U44" s="39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6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</cols>
  <sheetData>
    <row r="1" spans="1:11" ht="15" customHeight="1" thickBot="1">
      <c r="A1" s="127" t="s">
        <v>2</v>
      </c>
      <c r="B1" s="273" t="s">
        <v>2520</v>
      </c>
      <c r="C1" s="273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2</v>
      </c>
    </row>
    <row r="2" spans="1:11">
      <c r="A2" s="47">
        <v>1</v>
      </c>
      <c r="B2" s="47" t="s">
        <v>2566</v>
      </c>
      <c r="C2" s="47" t="s">
        <v>1529</v>
      </c>
      <c r="D2">
        <v>2800802</v>
      </c>
      <c r="E2" t="s">
        <v>1836</v>
      </c>
      <c r="F2">
        <v>2800802</v>
      </c>
      <c r="G2">
        <v>150000</v>
      </c>
      <c r="H2" s="47">
        <v>1</v>
      </c>
      <c r="I2" s="262"/>
      <c r="J2" s="262">
        <v>150000</v>
      </c>
    </row>
    <row r="3" spans="1:11">
      <c r="H3" s="47"/>
      <c r="I3" s="262"/>
      <c r="J3" s="262"/>
    </row>
    <row r="4" spans="1:11">
      <c r="H4" s="47"/>
      <c r="J4" s="262"/>
    </row>
    <row r="5" spans="1:11">
      <c r="H5" s="47"/>
      <c r="J5" s="262"/>
    </row>
    <row r="6" spans="1:11">
      <c r="H6" s="47"/>
      <c r="J6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6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66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2282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2282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2284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2282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2339</v>
      </c>
      <c r="D41" t="s">
        <v>2159</v>
      </c>
      <c r="E41">
        <v>7000</v>
      </c>
      <c r="F41" t="s">
        <v>2340</v>
      </c>
    </row>
    <row r="42" spans="1:6">
      <c r="A42">
        <v>41</v>
      </c>
      <c r="B42" s="13">
        <v>45790</v>
      </c>
      <c r="C42" t="s">
        <v>2337</v>
      </c>
      <c r="D42" t="s">
        <v>1913</v>
      </c>
      <c r="E42">
        <v>14000</v>
      </c>
      <c r="F42" t="s">
        <v>2338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2341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2342</v>
      </c>
    </row>
    <row r="45" spans="1:6">
      <c r="A45">
        <v>44</v>
      </c>
      <c r="B45" s="13">
        <v>45791</v>
      </c>
      <c r="C45" t="s">
        <v>2348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2336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2341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2385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2416</v>
      </c>
      <c r="D50" t="s">
        <v>1913</v>
      </c>
      <c r="E50">
        <v>8000</v>
      </c>
      <c r="F50" t="s">
        <v>2417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2348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2432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2494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2495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  <row r="61" spans="1:6">
      <c r="A61">
        <v>60</v>
      </c>
      <c r="B61" s="13">
        <v>45805</v>
      </c>
      <c r="C61" t="s">
        <v>2152</v>
      </c>
      <c r="D61" t="s">
        <v>2156</v>
      </c>
      <c r="E61">
        <v>8000</v>
      </c>
    </row>
    <row r="62" spans="1:6">
      <c r="A62">
        <v>61</v>
      </c>
      <c r="B62" s="13">
        <v>45806</v>
      </c>
      <c r="C62" t="s">
        <v>2216</v>
      </c>
      <c r="D62" t="s">
        <v>1913</v>
      </c>
      <c r="E62">
        <v>11000</v>
      </c>
    </row>
    <row r="63" spans="1:6">
      <c r="A63">
        <v>62</v>
      </c>
      <c r="B63" s="13">
        <v>45806</v>
      </c>
      <c r="C63" t="s">
        <v>2152</v>
      </c>
      <c r="D63" t="s">
        <v>2156</v>
      </c>
      <c r="E63">
        <v>8000</v>
      </c>
    </row>
    <row r="64" spans="1:6">
      <c r="A64">
        <v>63</v>
      </c>
      <c r="B64" s="13">
        <v>45807</v>
      </c>
      <c r="C64" t="s">
        <v>1704</v>
      </c>
      <c r="D64" t="s">
        <v>2160</v>
      </c>
      <c r="E64">
        <v>46950</v>
      </c>
    </row>
    <row r="65" spans="1:6">
      <c r="A65">
        <v>64</v>
      </c>
      <c r="B65" s="13">
        <v>45807</v>
      </c>
      <c r="C65" t="s">
        <v>2530</v>
      </c>
      <c r="D65" t="s">
        <v>1913</v>
      </c>
      <c r="E65">
        <v>6000</v>
      </c>
      <c r="F65" t="s">
        <v>2342</v>
      </c>
    </row>
    <row r="66" spans="1:6">
      <c r="A66">
        <v>65</v>
      </c>
      <c r="B66" s="13">
        <v>45807</v>
      </c>
      <c r="C66" t="s">
        <v>2216</v>
      </c>
      <c r="D66" t="s">
        <v>1913</v>
      </c>
      <c r="E66">
        <v>6000</v>
      </c>
      <c r="F66" t="s">
        <v>2108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397" t="s">
        <v>54</v>
      </c>
      <c r="C4" s="398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2509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2506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2507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399" t="s">
        <v>95</v>
      </c>
      <c r="C28" s="400"/>
      <c r="D28" s="400"/>
      <c r="E28" s="401"/>
      <c r="F28" s="400"/>
      <c r="G28" s="400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05" t="s">
        <v>1631</v>
      </c>
      <c r="F6" s="405"/>
      <c r="G6" s="405"/>
      <c r="H6" s="405"/>
      <c r="I6" s="405"/>
      <c r="J6" s="405"/>
      <c r="K6" s="405"/>
    </row>
    <row r="7" spans="5:11"/>
    <row r="8" spans="5:11"/>
    <row r="9" spans="5:11">
      <c r="G9" s="402"/>
      <c r="H9" s="402"/>
      <c r="I9" s="402"/>
      <c r="J9" s="402"/>
    </row>
    <row r="10" spans="5:11" ht="33" customHeight="1">
      <c r="F10" s="143"/>
      <c r="G10" s="403"/>
      <c r="H10" s="404"/>
      <c r="I10" s="404"/>
      <c r="J10" s="404"/>
    </row>
    <row r="11" spans="5:11"/>
    <row r="12" spans="5:11" ht="32.25" customHeight="1">
      <c r="F12" s="144"/>
      <c r="G12" s="403" t="s">
        <v>1634</v>
      </c>
      <c r="H12" s="404"/>
      <c r="I12" s="404"/>
      <c r="J12" s="40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541"/>
  <sheetViews>
    <sheetView workbookViewId="0">
      <selection activeCell="A5" sqref="A5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45810</v>
      </c>
      <c r="B3" s="110" t="s">
        <v>1183</v>
      </c>
      <c r="C3" s="97">
        <f ca="1">SUMIF($B:$B,A3,I:I)</f>
        <v>0</v>
      </c>
      <c r="D3" s="270" t="s">
        <v>1169</v>
      </c>
      <c r="E3" s="97">
        <f ca="1">SUMIF($B:$B,TODAY(),E:E)</f>
        <v>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1184</v>
      </c>
      <c r="C4" s="99">
        <f>SUMIFS($I:$I,$B:$B,"&gt;="&amp;DATE(A5,A4,1),$B:$B,"&lt;="&amp;EOMONTH(DATE(A5,A4,1),0))</f>
        <v>103300000.09999999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103300000.09999999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1</v>
      </c>
      <c r="B9" s="115">
        <v>45723</v>
      </c>
      <c r="C9" s="93" t="s">
        <v>1472</v>
      </c>
      <c r="D9" s="137" t="s">
        <v>2563</v>
      </c>
      <c r="E9" s="87"/>
      <c r="F9" s="258">
        <v>30000</v>
      </c>
      <c r="G9" s="93">
        <v>3</v>
      </c>
      <c r="H9" s="159">
        <v>90000</v>
      </c>
      <c r="I9" s="88">
        <v>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2</v>
      </c>
      <c r="B10" s="115">
        <v>45723</v>
      </c>
      <c r="C10" s="93" t="s">
        <v>1510</v>
      </c>
      <c r="D10" s="137" t="s">
        <v>1262</v>
      </c>
      <c r="E10" s="87"/>
      <c r="F10" s="258">
        <v>1300000</v>
      </c>
      <c r="G10" s="93">
        <v>1</v>
      </c>
      <c r="H10" s="159"/>
      <c r="I10" s="88">
        <v>1300000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</v>
      </c>
      <c r="B11" s="115">
        <v>45723</v>
      </c>
      <c r="C11" s="93" t="s">
        <v>1510</v>
      </c>
      <c r="D11" s="137" t="s">
        <v>1202</v>
      </c>
      <c r="E11" s="87"/>
      <c r="F11" s="258">
        <v>800000</v>
      </c>
      <c r="G11" s="93">
        <v>1</v>
      </c>
      <c r="H11" s="159"/>
      <c r="I11" s="88">
        <v>800000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4</v>
      </c>
      <c r="B12" s="115">
        <v>45723</v>
      </c>
      <c r="C12" s="93" t="s">
        <v>1462</v>
      </c>
      <c r="D12" s="137" t="s">
        <v>1193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</v>
      </c>
      <c r="B13" s="115">
        <v>45722</v>
      </c>
      <c r="C13" s="93" t="s">
        <v>1472</v>
      </c>
      <c r="D13" s="137" t="s">
        <v>1194</v>
      </c>
      <c r="E13" s="86"/>
      <c r="F13" s="88">
        <v>198000</v>
      </c>
      <c r="G13" s="93">
        <v>1</v>
      </c>
      <c r="I13" s="88">
        <v>198000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6</v>
      </c>
      <c r="B14" s="115">
        <v>45722</v>
      </c>
      <c r="C14" s="93" t="s">
        <v>1472</v>
      </c>
      <c r="D14" s="137" t="s">
        <v>1195</v>
      </c>
      <c r="E14" s="87"/>
      <c r="F14" s="258">
        <v>12000</v>
      </c>
      <c r="G14" s="93">
        <v>1</v>
      </c>
      <c r="H14" s="159"/>
      <c r="I14" s="88">
        <v>12000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7</v>
      </c>
      <c r="B15" s="115">
        <v>45722</v>
      </c>
      <c r="C15" s="93" t="s">
        <v>1472</v>
      </c>
      <c r="D15" s="137" t="s">
        <v>1201</v>
      </c>
      <c r="E15" s="86"/>
      <c r="F15" s="88">
        <v>25000</v>
      </c>
      <c r="G15" s="93">
        <v>1</v>
      </c>
      <c r="I15" s="88">
        <v>25000</v>
      </c>
      <c r="M15" s="89"/>
      <c r="N15" s="89"/>
      <c r="S15" s="54"/>
      <c r="T15" s="54"/>
      <c r="U15" s="54"/>
      <c r="V15" s="54"/>
    </row>
    <row r="16" spans="1:22" ht="18" customHeight="1">
      <c r="A16" s="90">
        <v>8</v>
      </c>
      <c r="B16" s="114">
        <v>45722</v>
      </c>
      <c r="C16" s="91" t="s">
        <v>1204</v>
      </c>
      <c r="D16" s="138" t="s">
        <v>1196</v>
      </c>
      <c r="F16" s="146">
        <v>1100000</v>
      </c>
      <c r="G16" s="93">
        <v>1</v>
      </c>
      <c r="I16" s="88">
        <v>1100000</v>
      </c>
      <c r="S16" s="54"/>
      <c r="T16" s="54"/>
      <c r="U16" s="54"/>
      <c r="V16" s="54"/>
    </row>
    <row r="17" spans="1:22" ht="18" customHeight="1">
      <c r="A17" s="107">
        <v>9</v>
      </c>
      <c r="B17" s="115">
        <v>45722</v>
      </c>
      <c r="C17" s="93" t="s">
        <v>1515</v>
      </c>
      <c r="D17" s="137" t="s">
        <v>1262</v>
      </c>
      <c r="E17" s="86"/>
      <c r="F17" s="88">
        <v>1200000</v>
      </c>
      <c r="G17" s="93">
        <v>1</v>
      </c>
      <c r="I17" s="88">
        <v>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10</v>
      </c>
      <c r="B18" s="115">
        <v>45721</v>
      </c>
      <c r="C18" s="93" t="s">
        <v>1517</v>
      </c>
      <c r="D18" s="137">
        <v>415054509</v>
      </c>
      <c r="E18" s="87"/>
      <c r="F18" s="258">
        <v>330000</v>
      </c>
      <c r="G18" s="93">
        <v>1</v>
      </c>
      <c r="H18" s="159"/>
      <c r="I18" s="88">
        <v>330000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11</v>
      </c>
      <c r="B19" s="115">
        <v>45720</v>
      </c>
      <c r="C19" s="93" t="s">
        <v>1472</v>
      </c>
      <c r="D19" s="137" t="s">
        <v>1197</v>
      </c>
      <c r="E19" s="86"/>
      <c r="F19" s="88">
        <v>1000000</v>
      </c>
      <c r="G19" s="93">
        <v>1</v>
      </c>
      <c r="H19" s="156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12</v>
      </c>
      <c r="B20" s="115">
        <v>45720</v>
      </c>
      <c r="C20" s="93" t="s">
        <v>1517</v>
      </c>
      <c r="D20" s="137">
        <v>602000700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13</v>
      </c>
      <c r="B21" s="115">
        <v>45720</v>
      </c>
      <c r="C21" s="93" t="s">
        <v>1517</v>
      </c>
      <c r="D21" s="137" t="s">
        <v>1182</v>
      </c>
      <c r="E21" s="87"/>
      <c r="F21" s="258">
        <v>-300000</v>
      </c>
      <c r="G21" s="93">
        <v>1</v>
      </c>
      <c r="H21" s="159"/>
      <c r="I21" s="88">
        <v>-300000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14</v>
      </c>
      <c r="B22" s="115">
        <v>45720</v>
      </c>
      <c r="C22" s="93" t="s">
        <v>1204</v>
      </c>
      <c r="D22" s="137" t="s">
        <v>1206</v>
      </c>
      <c r="E22" s="86"/>
      <c r="F22" s="88">
        <v>610000</v>
      </c>
      <c r="G22" s="93">
        <v>1</v>
      </c>
      <c r="H22" s="156"/>
      <c r="I22" s="88">
        <v>610000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15</v>
      </c>
      <c r="B23" s="115">
        <v>45720</v>
      </c>
      <c r="C23" s="93" t="s">
        <v>1204</v>
      </c>
      <c r="D23" s="137" t="s">
        <v>1192</v>
      </c>
      <c r="E23" s="86"/>
      <c r="F23" s="88">
        <v>55000</v>
      </c>
      <c r="G23" s="93">
        <v>1</v>
      </c>
      <c r="H23" s="156"/>
      <c r="I23" s="88">
        <v>55000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16</v>
      </c>
      <c r="B24" s="115">
        <v>45720</v>
      </c>
      <c r="C24" s="93" t="s">
        <v>1204</v>
      </c>
      <c r="D24" s="137" t="s">
        <v>1200</v>
      </c>
      <c r="E24" s="86"/>
      <c r="F24" s="88">
        <v>600000</v>
      </c>
      <c r="G24" s="93">
        <v>1</v>
      </c>
      <c r="H24" s="156"/>
      <c r="I24" s="88">
        <v>600000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17</v>
      </c>
      <c r="B25" s="115">
        <v>45720</v>
      </c>
      <c r="C25" s="93" t="s">
        <v>1522</v>
      </c>
      <c r="D25" s="137" t="s">
        <v>1207</v>
      </c>
      <c r="E25" s="86"/>
      <c r="F25" s="88">
        <v>1100000</v>
      </c>
      <c r="G25" s="93">
        <v>1</v>
      </c>
      <c r="I25" s="88">
        <v>1100000</v>
      </c>
      <c r="M25" s="89"/>
      <c r="N25" s="89"/>
    </row>
    <row r="26" spans="1:22" ht="18" customHeight="1">
      <c r="A26" s="107">
        <v>18</v>
      </c>
      <c r="B26" s="115">
        <v>45717</v>
      </c>
      <c r="C26" s="93" t="s">
        <v>1472</v>
      </c>
      <c r="D26" s="137" t="s">
        <v>1196</v>
      </c>
      <c r="E26" s="86"/>
      <c r="F26" s="88">
        <v>650000</v>
      </c>
      <c r="G26" s="93">
        <v>1</v>
      </c>
      <c r="I26" s="88">
        <v>650000</v>
      </c>
      <c r="M26" s="89"/>
      <c r="N26" s="89"/>
    </row>
    <row r="27" spans="1:22" ht="18" customHeight="1">
      <c r="A27" s="107">
        <v>19</v>
      </c>
      <c r="B27" s="115">
        <v>45717</v>
      </c>
      <c r="C27" s="93" t="s">
        <v>1525</v>
      </c>
      <c r="D27" s="137" t="s">
        <v>1208</v>
      </c>
      <c r="E27" s="86"/>
      <c r="F27" s="88">
        <v>1650000</v>
      </c>
      <c r="G27" s="93">
        <v>1</v>
      </c>
      <c r="I27" s="88">
        <v>1650000</v>
      </c>
      <c r="M27" s="89"/>
      <c r="N27" s="89"/>
    </row>
    <row r="28" spans="1:22" ht="18" customHeight="1">
      <c r="A28" s="107">
        <v>20</v>
      </c>
      <c r="B28" s="115">
        <v>45723</v>
      </c>
      <c r="C28" s="93" t="s">
        <v>1527</v>
      </c>
      <c r="D28" s="137" t="s">
        <v>1196</v>
      </c>
      <c r="E28" s="86"/>
      <c r="F28" s="88">
        <v>650000</v>
      </c>
      <c r="G28" s="93">
        <v>1</v>
      </c>
      <c r="I28" s="88">
        <v>650000</v>
      </c>
      <c r="M28" s="89"/>
      <c r="N28" s="89"/>
    </row>
    <row r="29" spans="1:22" ht="18" customHeight="1">
      <c r="A29" s="107">
        <v>21</v>
      </c>
      <c r="B29" s="115">
        <v>45723</v>
      </c>
      <c r="C29" s="93" t="s">
        <v>1529</v>
      </c>
      <c r="D29" s="137" t="s">
        <v>1211</v>
      </c>
      <c r="E29" s="86"/>
      <c r="F29" s="88">
        <v>700000</v>
      </c>
      <c r="G29" s="93">
        <v>1</v>
      </c>
      <c r="I29" s="88">
        <v>700000</v>
      </c>
      <c r="M29" s="89"/>
      <c r="N29" s="89"/>
    </row>
    <row r="30" spans="1:22" ht="18" customHeight="1">
      <c r="A30" s="107">
        <v>22</v>
      </c>
      <c r="B30" s="115">
        <v>45723</v>
      </c>
      <c r="C30" s="93" t="s">
        <v>1531</v>
      </c>
      <c r="D30" s="137" t="s">
        <v>1187</v>
      </c>
      <c r="E30" s="86"/>
      <c r="F30" s="88">
        <v>1500000</v>
      </c>
      <c r="G30" s="93">
        <v>1</v>
      </c>
      <c r="I30" s="88">
        <v>1500000</v>
      </c>
      <c r="M30" s="89"/>
      <c r="N30" s="89"/>
    </row>
    <row r="31" spans="1:22" ht="18" customHeight="1">
      <c r="A31" s="107">
        <v>23</v>
      </c>
      <c r="B31" s="115">
        <v>45724</v>
      </c>
      <c r="C31" s="93" t="s">
        <v>1472</v>
      </c>
      <c r="D31" s="137" t="s">
        <v>1262</v>
      </c>
      <c r="E31" s="86"/>
      <c r="F31" s="88">
        <v>1200000</v>
      </c>
      <c r="G31" s="93">
        <v>1</v>
      </c>
      <c r="I31" s="88">
        <v>1200000</v>
      </c>
      <c r="M31" s="89"/>
      <c r="N31" s="89"/>
    </row>
    <row r="32" spans="1:22" ht="18" customHeight="1">
      <c r="A32" s="107">
        <v>24</v>
      </c>
      <c r="B32" s="115">
        <v>45724</v>
      </c>
      <c r="C32" s="93" t="s">
        <v>1472</v>
      </c>
      <c r="D32" s="137" t="s">
        <v>1194</v>
      </c>
      <c r="E32" s="86"/>
      <c r="F32" s="88">
        <v>198000</v>
      </c>
      <c r="G32" s="93">
        <v>1</v>
      </c>
      <c r="I32" s="88">
        <v>198000</v>
      </c>
      <c r="M32" s="89"/>
      <c r="N32" s="89"/>
    </row>
    <row r="33" spans="1:14" ht="18" customHeight="1">
      <c r="A33" s="107">
        <v>25</v>
      </c>
      <c r="B33" s="115">
        <v>45726</v>
      </c>
      <c r="C33" s="93" t="s">
        <v>1517</v>
      </c>
      <c r="D33" s="137" t="s">
        <v>1189</v>
      </c>
      <c r="E33" s="87"/>
      <c r="F33" s="258">
        <v>300000</v>
      </c>
      <c r="G33" s="93">
        <v>1</v>
      </c>
      <c r="H33" s="159"/>
      <c r="I33" s="88">
        <v>300000</v>
      </c>
      <c r="K33" s="88"/>
      <c r="L33" s="89"/>
      <c r="M33" s="89"/>
      <c r="N33" s="89"/>
    </row>
    <row r="34" spans="1:14" ht="18" customHeight="1">
      <c r="A34" s="90">
        <v>26</v>
      </c>
      <c r="B34" s="114">
        <v>45726</v>
      </c>
      <c r="C34" s="91" t="s">
        <v>1086</v>
      </c>
      <c r="D34" s="138" t="s">
        <v>1188</v>
      </c>
      <c r="F34" s="146">
        <v>1000000</v>
      </c>
      <c r="G34" s="93">
        <v>1</v>
      </c>
      <c r="I34" s="88">
        <v>1000000</v>
      </c>
    </row>
    <row r="35" spans="1:14" ht="18" customHeight="1">
      <c r="A35" s="90">
        <v>27</v>
      </c>
      <c r="B35" s="114">
        <v>45727</v>
      </c>
      <c r="C35" s="91" t="s">
        <v>1122</v>
      </c>
      <c r="D35" s="138" t="s">
        <v>1187</v>
      </c>
      <c r="F35" s="146">
        <v>1500000</v>
      </c>
      <c r="G35" s="93">
        <v>1</v>
      </c>
      <c r="I35" s="88">
        <v>1500000</v>
      </c>
      <c r="M35" s="89"/>
      <c r="N35" s="89"/>
    </row>
    <row r="36" spans="1:14" ht="18" customHeight="1">
      <c r="A36" s="90">
        <v>28</v>
      </c>
      <c r="B36" s="114">
        <v>45727</v>
      </c>
      <c r="C36" s="91" t="s">
        <v>1472</v>
      </c>
      <c r="D36" s="138" t="s">
        <v>1196</v>
      </c>
      <c r="F36" s="146">
        <v>650000</v>
      </c>
      <c r="G36" s="93">
        <v>1</v>
      </c>
      <c r="I36" s="88">
        <v>650000</v>
      </c>
      <c r="M36" s="89"/>
      <c r="N36" s="89"/>
    </row>
    <row r="37" spans="1:14" ht="18" customHeight="1">
      <c r="A37" s="90">
        <v>29</v>
      </c>
      <c r="B37" s="114">
        <v>45727</v>
      </c>
      <c r="C37" s="91" t="s">
        <v>1472</v>
      </c>
      <c r="D37" s="138" t="s">
        <v>1186</v>
      </c>
      <c r="F37" s="146">
        <v>1500000</v>
      </c>
      <c r="G37" s="93">
        <v>1</v>
      </c>
      <c r="I37" s="88">
        <v>1500000</v>
      </c>
    </row>
    <row r="38" spans="1:14" ht="18" customHeight="1">
      <c r="A38" s="90">
        <v>30</v>
      </c>
      <c r="B38" s="114">
        <v>45727</v>
      </c>
      <c r="C38" s="91" t="s">
        <v>1213</v>
      </c>
      <c r="D38" s="138" t="s">
        <v>1262</v>
      </c>
      <c r="F38" s="146">
        <v>1200000</v>
      </c>
      <c r="G38" s="93">
        <v>1</v>
      </c>
      <c r="I38" s="88">
        <v>1200000</v>
      </c>
    </row>
    <row r="39" spans="1:14" ht="18" customHeight="1">
      <c r="A39" s="90">
        <v>31</v>
      </c>
      <c r="B39" s="114">
        <v>45727</v>
      </c>
      <c r="C39" s="91" t="s">
        <v>1540</v>
      </c>
      <c r="D39" s="138" t="s">
        <v>1220</v>
      </c>
      <c r="F39" s="146">
        <v>150000</v>
      </c>
      <c r="G39" s="93">
        <v>1</v>
      </c>
      <c r="I39" s="88">
        <v>150000</v>
      </c>
    </row>
    <row r="40" spans="1:14" ht="18" customHeight="1">
      <c r="A40" s="90">
        <v>32</v>
      </c>
      <c r="B40" s="114">
        <v>45727</v>
      </c>
      <c r="C40" s="91" t="s">
        <v>1540</v>
      </c>
      <c r="D40" s="138" t="s">
        <v>1220</v>
      </c>
      <c r="F40" s="146">
        <v>150000</v>
      </c>
      <c r="G40" s="93">
        <v>2</v>
      </c>
      <c r="I40" s="88">
        <v>300000</v>
      </c>
    </row>
    <row r="41" spans="1:14" ht="18" customHeight="1">
      <c r="A41" s="90">
        <v>33</v>
      </c>
      <c r="B41" s="114">
        <v>45727</v>
      </c>
      <c r="C41" s="91" t="s">
        <v>1540</v>
      </c>
      <c r="D41" s="138" t="s">
        <v>1221</v>
      </c>
      <c r="F41" s="146">
        <v>100000</v>
      </c>
      <c r="G41" s="93">
        <v>1</v>
      </c>
      <c r="I41" s="88">
        <v>100000</v>
      </c>
    </row>
    <row r="42" spans="1:14" ht="18" customHeight="1">
      <c r="A42" s="90">
        <v>34</v>
      </c>
      <c r="B42" s="115">
        <v>45727</v>
      </c>
      <c r="C42" s="93" t="s">
        <v>1540</v>
      </c>
      <c r="D42" s="137" t="s">
        <v>1222</v>
      </c>
      <c r="E42" s="86"/>
      <c r="F42" s="88">
        <v>230000</v>
      </c>
      <c r="G42" s="93">
        <v>1</v>
      </c>
      <c r="I42" s="88">
        <v>230000</v>
      </c>
      <c r="M42" s="89"/>
      <c r="N42" s="89"/>
    </row>
    <row r="43" spans="1:14" ht="18" customHeight="1">
      <c r="A43" s="107">
        <v>35</v>
      </c>
      <c r="B43" s="115">
        <v>45729</v>
      </c>
      <c r="C43" s="93" t="s">
        <v>1542</v>
      </c>
      <c r="D43" s="137" t="s">
        <v>1325</v>
      </c>
      <c r="E43" s="87"/>
      <c r="F43" s="258">
        <v>130000</v>
      </c>
      <c r="G43" s="93">
        <v>1</v>
      </c>
      <c r="H43" s="159"/>
      <c r="I43" s="88">
        <v>130000</v>
      </c>
      <c r="K43" s="88"/>
      <c r="L43" s="89"/>
      <c r="M43" s="89"/>
      <c r="N43" s="89"/>
    </row>
    <row r="44" spans="1:14" ht="18" customHeight="1">
      <c r="A44" s="90">
        <v>36</v>
      </c>
      <c r="B44" s="115">
        <v>45729</v>
      </c>
      <c r="C44" s="93" t="s">
        <v>1542</v>
      </c>
      <c r="D44" s="137" t="s">
        <v>1543</v>
      </c>
      <c r="E44" s="86"/>
      <c r="F44" s="88">
        <v>10000</v>
      </c>
      <c r="G44" s="93">
        <v>1</v>
      </c>
      <c r="I44" s="88">
        <v>10000</v>
      </c>
      <c r="M44" s="89"/>
      <c r="N44" s="89"/>
    </row>
    <row r="45" spans="1:14" ht="18" customHeight="1">
      <c r="A45" s="90">
        <v>37</v>
      </c>
      <c r="B45" s="115">
        <v>45729</v>
      </c>
      <c r="C45" s="93" t="s">
        <v>1024</v>
      </c>
      <c r="D45" s="137" t="s">
        <v>1331</v>
      </c>
      <c r="E45" s="86"/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38</v>
      </c>
      <c r="B46" s="115">
        <v>45730</v>
      </c>
      <c r="C46" s="93" t="s">
        <v>1546</v>
      </c>
      <c r="D46" s="137" t="s">
        <v>1262</v>
      </c>
      <c r="E46" s="86"/>
      <c r="F46" s="88">
        <v>1100000</v>
      </c>
      <c r="G46" s="93">
        <v>1</v>
      </c>
      <c r="I46" s="88">
        <v>1100000</v>
      </c>
      <c r="M46" s="89"/>
      <c r="N46" s="89"/>
    </row>
    <row r="47" spans="1:14" ht="18" customHeight="1">
      <c r="A47" s="90">
        <v>39</v>
      </c>
      <c r="B47" s="114">
        <v>45730</v>
      </c>
      <c r="C47" s="91" t="s">
        <v>1472</v>
      </c>
      <c r="D47" s="138" t="s">
        <v>1548</v>
      </c>
      <c r="F47" s="146">
        <v>13000</v>
      </c>
      <c r="G47" s="93">
        <v>1</v>
      </c>
      <c r="I47" s="88">
        <v>13000</v>
      </c>
      <c r="M47" s="89"/>
      <c r="N47" s="89"/>
    </row>
    <row r="48" spans="1:14" ht="18" customHeight="1">
      <c r="A48" s="90">
        <v>40</v>
      </c>
      <c r="B48" s="114">
        <v>45730</v>
      </c>
      <c r="C48" s="91" t="s">
        <v>1472</v>
      </c>
      <c r="D48" s="138" t="s">
        <v>1549</v>
      </c>
      <c r="F48" s="146">
        <v>50000</v>
      </c>
      <c r="G48" s="93">
        <v>1</v>
      </c>
      <c r="I48" s="88">
        <v>50000</v>
      </c>
      <c r="M48" s="89"/>
      <c r="N48" s="89"/>
    </row>
    <row r="49" spans="1:14" ht="18" customHeight="1">
      <c r="A49" s="90">
        <v>41</v>
      </c>
      <c r="B49" s="114">
        <v>45731</v>
      </c>
      <c r="C49" s="91" t="s">
        <v>1231</v>
      </c>
      <c r="D49" s="138" t="s">
        <v>1196</v>
      </c>
      <c r="F49" s="146">
        <v>1100000</v>
      </c>
      <c r="G49" s="93">
        <v>1</v>
      </c>
      <c r="I49" s="88">
        <v>1100000</v>
      </c>
      <c r="M49" s="89"/>
      <c r="N49" s="89"/>
    </row>
    <row r="50" spans="1:14" ht="18" customHeight="1">
      <c r="A50" s="90">
        <v>42</v>
      </c>
      <c r="B50" s="114">
        <v>45731</v>
      </c>
      <c r="C50" s="91" t="s">
        <v>1552</v>
      </c>
      <c r="D50" s="138" t="s">
        <v>1553</v>
      </c>
      <c r="F50" s="146">
        <v>140000</v>
      </c>
      <c r="G50" s="93">
        <v>3</v>
      </c>
      <c r="I50" s="88">
        <v>420000</v>
      </c>
      <c r="M50" s="89"/>
      <c r="N50" s="89"/>
    </row>
    <row r="51" spans="1:14" ht="18" customHeight="1">
      <c r="A51" s="90">
        <v>43</v>
      </c>
      <c r="B51" s="114">
        <v>45731</v>
      </c>
      <c r="C51" s="91" t="s">
        <v>1047</v>
      </c>
      <c r="D51" s="138" t="s">
        <v>1555</v>
      </c>
      <c r="F51" s="146">
        <v>450000</v>
      </c>
      <c r="G51" s="93">
        <v>1</v>
      </c>
      <c r="I51" s="88">
        <v>450000</v>
      </c>
    </row>
    <row r="52" spans="1:14" ht="18" customHeight="1">
      <c r="A52" s="90">
        <v>44</v>
      </c>
      <c r="B52" s="114">
        <v>45733</v>
      </c>
      <c r="C52" s="91" t="s">
        <v>1204</v>
      </c>
      <c r="D52" s="138" t="s">
        <v>1555</v>
      </c>
      <c r="F52" s="146">
        <v>450000</v>
      </c>
      <c r="G52" s="93">
        <v>1</v>
      </c>
      <c r="I52" s="88">
        <v>450000</v>
      </c>
    </row>
    <row r="53" spans="1:14" ht="18" customHeight="1">
      <c r="A53" s="90">
        <v>45</v>
      </c>
      <c r="B53" s="114">
        <v>45733</v>
      </c>
      <c r="C53" s="91" t="s">
        <v>1558</v>
      </c>
      <c r="D53" s="138" t="s">
        <v>1559</v>
      </c>
      <c r="F53" s="146">
        <v>1600000</v>
      </c>
      <c r="G53" s="93">
        <v>1</v>
      </c>
      <c r="I53" s="88">
        <v>1600000</v>
      </c>
    </row>
    <row r="54" spans="1:14" ht="18" customHeight="1">
      <c r="A54" s="90">
        <v>46</v>
      </c>
      <c r="B54" s="114">
        <v>45733</v>
      </c>
      <c r="C54" s="91" t="s">
        <v>1075</v>
      </c>
      <c r="D54" s="138" t="s">
        <v>1563</v>
      </c>
      <c r="F54" s="146">
        <v>1600000</v>
      </c>
      <c r="G54" s="93">
        <v>1</v>
      </c>
      <c r="I54" s="88">
        <v>1600000</v>
      </c>
    </row>
    <row r="55" spans="1:14" ht="18" customHeight="1">
      <c r="A55" s="90">
        <v>47</v>
      </c>
      <c r="B55" s="114">
        <v>45733</v>
      </c>
      <c r="C55" s="91" t="s">
        <v>1542</v>
      </c>
      <c r="D55" s="138" t="s">
        <v>1565</v>
      </c>
      <c r="F55" s="146">
        <v>100000</v>
      </c>
      <c r="G55" s="93">
        <v>1</v>
      </c>
      <c r="I55" s="88">
        <v>100000</v>
      </c>
    </row>
    <row r="56" spans="1:14" ht="18" customHeight="1">
      <c r="A56" s="90">
        <v>48</v>
      </c>
      <c r="B56" s="114">
        <v>45733</v>
      </c>
      <c r="C56" s="91" t="s">
        <v>1567</v>
      </c>
      <c r="D56" s="138" t="s">
        <v>1568</v>
      </c>
      <c r="F56" s="146">
        <v>650000</v>
      </c>
      <c r="G56" s="93">
        <v>1</v>
      </c>
      <c r="I56" s="88">
        <v>650000</v>
      </c>
    </row>
    <row r="57" spans="1:14" ht="18" customHeight="1">
      <c r="A57" s="90">
        <v>49</v>
      </c>
      <c r="B57" s="114">
        <v>45733</v>
      </c>
      <c r="C57" s="91" t="s">
        <v>1567</v>
      </c>
      <c r="D57" s="138" t="s">
        <v>1569</v>
      </c>
      <c r="F57" s="146">
        <v>350000</v>
      </c>
      <c r="G57" s="93">
        <v>1</v>
      </c>
      <c r="I57" s="88">
        <v>350000</v>
      </c>
    </row>
    <row r="58" spans="1:14" ht="18" customHeight="1">
      <c r="A58" s="90">
        <v>50</v>
      </c>
      <c r="B58" s="114">
        <v>45734</v>
      </c>
      <c r="C58" s="91" t="s">
        <v>1571</v>
      </c>
      <c r="D58" s="138" t="s">
        <v>1262</v>
      </c>
      <c r="F58" s="146">
        <v>1200000</v>
      </c>
      <c r="G58" s="93">
        <v>1</v>
      </c>
      <c r="I58" s="88">
        <v>1200000</v>
      </c>
    </row>
    <row r="59" spans="1:14" ht="18" customHeight="1">
      <c r="A59" s="90">
        <v>51</v>
      </c>
      <c r="B59" s="114">
        <v>45735</v>
      </c>
      <c r="C59" s="91" t="s">
        <v>1472</v>
      </c>
      <c r="D59" s="138" t="s">
        <v>1280</v>
      </c>
      <c r="F59" s="146">
        <v>1500000</v>
      </c>
      <c r="G59" s="93">
        <v>1</v>
      </c>
      <c r="I59" s="88">
        <v>1500000</v>
      </c>
    </row>
    <row r="60" spans="1:14" ht="18" customHeight="1">
      <c r="A60" s="90">
        <v>52</v>
      </c>
      <c r="B60" s="114">
        <v>45735</v>
      </c>
      <c r="C60" s="91" t="s">
        <v>1472</v>
      </c>
      <c r="D60" s="138" t="s">
        <v>1574</v>
      </c>
      <c r="F60" s="146">
        <v>-500000</v>
      </c>
      <c r="G60" s="93">
        <v>1</v>
      </c>
      <c r="I60" s="88">
        <v>-500000</v>
      </c>
    </row>
    <row r="61" spans="1:14" ht="18" customHeight="1">
      <c r="A61" s="90">
        <v>53</v>
      </c>
      <c r="B61" s="114">
        <v>45735</v>
      </c>
      <c r="C61" s="91" t="s">
        <v>1086</v>
      </c>
      <c r="D61" s="138" t="s">
        <v>1576</v>
      </c>
      <c r="F61" s="146">
        <v>1600000</v>
      </c>
      <c r="G61" s="93">
        <v>1</v>
      </c>
      <c r="I61" s="88">
        <v>1600000</v>
      </c>
    </row>
    <row r="62" spans="1:14" ht="18" customHeight="1">
      <c r="A62" s="90">
        <v>54</v>
      </c>
      <c r="B62" s="114">
        <v>45735</v>
      </c>
      <c r="C62" s="91" t="s">
        <v>1446</v>
      </c>
      <c r="D62" s="138" t="s">
        <v>1578</v>
      </c>
      <c r="F62" s="146">
        <v>1000000</v>
      </c>
      <c r="G62" s="93">
        <v>1</v>
      </c>
      <c r="I62" s="88">
        <v>1000000</v>
      </c>
    </row>
    <row r="63" spans="1:14" ht="18" customHeight="1">
      <c r="A63" s="90">
        <v>55</v>
      </c>
      <c r="B63" s="114">
        <v>45735</v>
      </c>
      <c r="C63" s="91" t="s">
        <v>1446</v>
      </c>
      <c r="D63" s="138" t="s">
        <v>1579</v>
      </c>
      <c r="F63" s="146">
        <v>200000</v>
      </c>
      <c r="G63" s="93">
        <v>1</v>
      </c>
      <c r="I63" s="88">
        <v>200000</v>
      </c>
    </row>
    <row r="64" spans="1:14" ht="18" customHeight="1">
      <c r="A64" s="90">
        <v>56</v>
      </c>
      <c r="B64" s="114">
        <v>45736</v>
      </c>
      <c r="C64" s="91" t="s">
        <v>1517</v>
      </c>
      <c r="D64" s="138" t="s">
        <v>1581</v>
      </c>
      <c r="F64" s="146">
        <v>-1270000</v>
      </c>
      <c r="G64" s="93">
        <v>1</v>
      </c>
      <c r="I64" s="88">
        <v>-1270000</v>
      </c>
    </row>
    <row r="65" spans="1:9" ht="18" customHeight="1">
      <c r="A65" s="90">
        <v>57</v>
      </c>
      <c r="B65" s="114">
        <v>45736</v>
      </c>
      <c r="C65" s="91" t="s">
        <v>1517</v>
      </c>
      <c r="D65" s="138" t="s">
        <v>1582</v>
      </c>
      <c r="F65" s="146">
        <v>-300000</v>
      </c>
      <c r="G65" s="93">
        <v>1</v>
      </c>
      <c r="I65" s="88">
        <v>-300000</v>
      </c>
    </row>
    <row r="66" spans="1:9" ht="18" customHeight="1">
      <c r="A66" s="90">
        <v>58</v>
      </c>
      <c r="B66" s="114">
        <v>45736</v>
      </c>
      <c r="C66" s="91" t="s">
        <v>1517</v>
      </c>
      <c r="D66" s="138" t="s">
        <v>1583</v>
      </c>
      <c r="F66" s="146">
        <v>-200000</v>
      </c>
      <c r="G66" s="93">
        <v>1</v>
      </c>
      <c r="I66" s="88">
        <v>-200000</v>
      </c>
    </row>
    <row r="67" spans="1:9" ht="18" customHeight="1">
      <c r="A67" s="90">
        <v>59</v>
      </c>
      <c r="B67" s="114">
        <v>45736</v>
      </c>
      <c r="C67" s="91" t="s">
        <v>1302</v>
      </c>
      <c r="D67" s="138" t="s">
        <v>1264</v>
      </c>
      <c r="F67" s="146">
        <v>150000</v>
      </c>
      <c r="G67" s="93">
        <v>1</v>
      </c>
      <c r="I67" s="88">
        <v>150000</v>
      </c>
    </row>
    <row r="68" spans="1:9" ht="18" customHeight="1">
      <c r="A68" s="90">
        <v>60</v>
      </c>
      <c r="B68" s="114">
        <v>45736</v>
      </c>
      <c r="C68" s="91" t="s">
        <v>1542</v>
      </c>
      <c r="D68" s="138" t="s">
        <v>1262</v>
      </c>
      <c r="F68" s="146">
        <v>1300000</v>
      </c>
      <c r="G68" s="93">
        <v>1</v>
      </c>
      <c r="I68" s="88">
        <v>1300000</v>
      </c>
    </row>
    <row r="69" spans="1:9" ht="18" customHeight="1">
      <c r="A69" s="90">
        <v>61</v>
      </c>
      <c r="B69" s="114">
        <v>45736</v>
      </c>
      <c r="C69" s="91" t="s">
        <v>1291</v>
      </c>
      <c r="D69" s="138" t="s">
        <v>1576</v>
      </c>
      <c r="F69" s="146">
        <v>1600000</v>
      </c>
      <c r="G69" s="93">
        <v>1</v>
      </c>
      <c r="I69" s="88">
        <v>1600000</v>
      </c>
    </row>
    <row r="70" spans="1:9" ht="18" customHeight="1">
      <c r="A70" s="90">
        <v>62</v>
      </c>
      <c r="B70" s="114">
        <v>45736</v>
      </c>
      <c r="C70" s="91" t="s">
        <v>1588</v>
      </c>
      <c r="D70" s="138" t="s">
        <v>1196</v>
      </c>
      <c r="F70" s="146">
        <v>650000</v>
      </c>
      <c r="G70" s="93">
        <v>1</v>
      </c>
      <c r="I70" s="88">
        <v>650000</v>
      </c>
    </row>
    <row r="71" spans="1:9" ht="18" customHeight="1">
      <c r="A71" s="90">
        <v>63</v>
      </c>
      <c r="B71" s="114">
        <v>45741</v>
      </c>
      <c r="C71" s="91" t="s">
        <v>1590</v>
      </c>
      <c r="D71" s="138" t="s">
        <v>1591</v>
      </c>
      <c r="F71" s="146">
        <v>150000</v>
      </c>
      <c r="G71" s="93">
        <v>2</v>
      </c>
      <c r="I71" s="88">
        <v>300000</v>
      </c>
    </row>
    <row r="72" spans="1:9" ht="18" customHeight="1">
      <c r="A72" s="90">
        <v>64</v>
      </c>
      <c r="B72" s="114">
        <v>45741</v>
      </c>
      <c r="C72" s="91" t="s">
        <v>1590</v>
      </c>
      <c r="D72" s="138" t="s">
        <v>1592</v>
      </c>
      <c r="F72" s="146">
        <v>20000</v>
      </c>
      <c r="G72" s="93">
        <v>1</v>
      </c>
      <c r="I72" s="88">
        <v>20000</v>
      </c>
    </row>
    <row r="73" spans="1:9" ht="18" customHeight="1">
      <c r="A73" s="90">
        <v>65</v>
      </c>
      <c r="B73" s="114">
        <v>45737</v>
      </c>
      <c r="C73" s="91" t="s">
        <v>1594</v>
      </c>
      <c r="D73" s="138" t="s">
        <v>1597</v>
      </c>
      <c r="F73" s="146">
        <v>250000</v>
      </c>
      <c r="G73" s="93">
        <v>1</v>
      </c>
      <c r="I73" s="88">
        <v>250000</v>
      </c>
    </row>
    <row r="74" spans="1:9" ht="18" customHeight="1">
      <c r="A74" s="90">
        <v>66</v>
      </c>
      <c r="B74" s="114">
        <v>45737</v>
      </c>
      <c r="C74" s="91" t="s">
        <v>1517</v>
      </c>
      <c r="D74" s="138" t="s">
        <v>1267</v>
      </c>
      <c r="F74" s="146">
        <v>570000</v>
      </c>
      <c r="G74" s="93">
        <v>2</v>
      </c>
      <c r="I74" s="88">
        <v>1140000</v>
      </c>
    </row>
    <row r="75" spans="1:9" ht="18" customHeight="1">
      <c r="A75" s="90">
        <v>67</v>
      </c>
      <c r="B75" s="114">
        <v>45737</v>
      </c>
      <c r="C75" s="91" t="s">
        <v>1517</v>
      </c>
      <c r="D75" s="138" t="s">
        <v>1481</v>
      </c>
      <c r="G75" s="93">
        <v>2</v>
      </c>
      <c r="I75" s="88">
        <v>0</v>
      </c>
    </row>
    <row r="76" spans="1:9" ht="18" customHeight="1">
      <c r="A76" s="90">
        <v>68</v>
      </c>
      <c r="B76" s="114">
        <v>45740</v>
      </c>
      <c r="C76" s="91" t="s">
        <v>1373</v>
      </c>
      <c r="D76" s="138">
        <v>2703900</v>
      </c>
      <c r="F76" s="146">
        <v>1600000</v>
      </c>
      <c r="G76" s="93">
        <v>1</v>
      </c>
      <c r="I76" s="88">
        <v>1600000</v>
      </c>
    </row>
    <row r="77" spans="1:9" ht="18" customHeight="1">
      <c r="A77" s="90">
        <v>69</v>
      </c>
      <c r="B77" s="114">
        <v>45740</v>
      </c>
      <c r="C77" s="91" t="s">
        <v>1302</v>
      </c>
      <c r="D77" s="138" t="s">
        <v>1262</v>
      </c>
      <c r="F77" s="146">
        <v>1300000</v>
      </c>
      <c r="G77" s="93">
        <v>1</v>
      </c>
      <c r="I77" s="88">
        <v>1300000</v>
      </c>
    </row>
    <row r="78" spans="1:9" ht="18" customHeight="1">
      <c r="A78" s="90">
        <v>70</v>
      </c>
      <c r="B78" s="114">
        <v>45740</v>
      </c>
      <c r="C78" s="91" t="s">
        <v>1440</v>
      </c>
      <c r="D78" s="138" t="s">
        <v>1212</v>
      </c>
      <c r="F78" s="146">
        <v>1500000</v>
      </c>
      <c r="G78" s="93">
        <v>1</v>
      </c>
      <c r="I78" s="88">
        <v>1500000</v>
      </c>
    </row>
    <row r="79" spans="1:9" ht="18" customHeight="1">
      <c r="A79" s="90">
        <v>71</v>
      </c>
      <c r="B79" s="114">
        <v>45740</v>
      </c>
      <c r="C79" s="91" t="s">
        <v>1231</v>
      </c>
      <c r="D79" s="138" t="s">
        <v>1262</v>
      </c>
      <c r="F79" s="146">
        <v>1200000</v>
      </c>
      <c r="G79" s="93">
        <v>1</v>
      </c>
      <c r="I79" s="88">
        <v>1200000</v>
      </c>
    </row>
    <row r="80" spans="1:9" ht="18" customHeight="1">
      <c r="A80" s="90">
        <v>72</v>
      </c>
      <c r="B80" s="114">
        <v>45740</v>
      </c>
      <c r="C80" s="91" t="s">
        <v>1024</v>
      </c>
      <c r="D80" s="138" t="s">
        <v>1207</v>
      </c>
      <c r="F80" s="146">
        <v>1100000</v>
      </c>
      <c r="G80" s="93">
        <v>1</v>
      </c>
      <c r="I80" s="88">
        <v>1100000</v>
      </c>
    </row>
    <row r="81" spans="1:12" ht="18" customHeight="1">
      <c r="A81" s="90">
        <v>73</v>
      </c>
      <c r="B81" s="114">
        <v>45740</v>
      </c>
      <c r="C81" s="91" t="s">
        <v>1605</v>
      </c>
      <c r="D81" s="138" t="s">
        <v>1261</v>
      </c>
      <c r="F81" s="146">
        <v>1500000</v>
      </c>
      <c r="G81" s="93">
        <v>1</v>
      </c>
      <c r="I81" s="88">
        <v>1500000</v>
      </c>
    </row>
    <row r="82" spans="1:12" ht="18" customHeight="1">
      <c r="A82" s="90">
        <v>74</v>
      </c>
      <c r="B82" s="114">
        <v>45741</v>
      </c>
      <c r="C82" s="91" t="s">
        <v>1522</v>
      </c>
      <c r="D82" s="138" t="s">
        <v>1608</v>
      </c>
      <c r="F82" s="146">
        <v>450000</v>
      </c>
      <c r="G82" s="93">
        <v>1</v>
      </c>
      <c r="I82" s="88">
        <v>450000</v>
      </c>
    </row>
    <row r="83" spans="1:12" ht="18" customHeight="1">
      <c r="A83" s="90">
        <v>75</v>
      </c>
      <c r="B83" s="114">
        <v>45741</v>
      </c>
      <c r="C83" s="91" t="s">
        <v>1204</v>
      </c>
      <c r="D83" s="138" t="s">
        <v>1262</v>
      </c>
      <c r="F83" s="146">
        <v>1200000</v>
      </c>
      <c r="G83" s="93">
        <v>1</v>
      </c>
      <c r="I83" s="88">
        <v>1200000</v>
      </c>
    </row>
    <row r="84" spans="1:12" ht="18" customHeight="1">
      <c r="A84" s="90">
        <v>76</v>
      </c>
      <c r="B84" s="114">
        <v>45741</v>
      </c>
      <c r="C84" s="91" t="s">
        <v>1039</v>
      </c>
      <c r="D84" s="138" t="s">
        <v>1611</v>
      </c>
      <c r="F84" s="146">
        <v>2000000</v>
      </c>
      <c r="G84" s="93">
        <v>1</v>
      </c>
      <c r="I84" s="88">
        <v>2000000</v>
      </c>
    </row>
    <row r="85" spans="1:12" ht="18" customHeight="1">
      <c r="A85" s="90">
        <v>77</v>
      </c>
      <c r="B85" s="114">
        <v>45741</v>
      </c>
      <c r="C85" s="91" t="s">
        <v>1517</v>
      </c>
      <c r="D85" s="138" t="s">
        <v>1189</v>
      </c>
      <c r="F85" s="146">
        <v>350000</v>
      </c>
      <c r="G85" s="93">
        <v>2</v>
      </c>
      <c r="I85" s="88">
        <v>700000</v>
      </c>
    </row>
    <row r="86" spans="1:12" ht="18" customHeight="1">
      <c r="A86" s="90">
        <v>78</v>
      </c>
      <c r="B86" s="114">
        <v>45741</v>
      </c>
      <c r="C86" s="91" t="s">
        <v>1517</v>
      </c>
      <c r="D86" s="138" t="s">
        <v>1189</v>
      </c>
      <c r="F86" s="88">
        <v>300000</v>
      </c>
      <c r="G86" s="93">
        <v>2</v>
      </c>
      <c r="I86" s="88">
        <v>600000</v>
      </c>
    </row>
    <row r="87" spans="1:12" ht="18" customHeight="1">
      <c r="A87" s="90">
        <v>79</v>
      </c>
      <c r="B87" s="114">
        <v>45741</v>
      </c>
      <c r="C87" s="91" t="s">
        <v>1614</v>
      </c>
      <c r="D87" s="138" t="s">
        <v>1615</v>
      </c>
      <c r="F87" s="146">
        <v>129000</v>
      </c>
      <c r="G87" s="93">
        <v>1</v>
      </c>
      <c r="I87" s="88">
        <v>129000</v>
      </c>
    </row>
    <row r="88" spans="1:12" ht="18" customHeight="1">
      <c r="A88" s="90">
        <v>80</v>
      </c>
      <c r="B88" s="114">
        <v>45741</v>
      </c>
      <c r="C88" s="91" t="s">
        <v>1617</v>
      </c>
      <c r="D88" s="138" t="s">
        <v>1280</v>
      </c>
      <c r="F88" s="88">
        <v>1500000</v>
      </c>
      <c r="G88" s="93">
        <v>1</v>
      </c>
      <c r="I88" s="88">
        <v>1500000</v>
      </c>
    </row>
    <row r="89" spans="1:12" ht="18" customHeight="1">
      <c r="A89" s="90">
        <v>81</v>
      </c>
      <c r="B89" s="114">
        <v>45742</v>
      </c>
      <c r="C89" s="91" t="s">
        <v>1039</v>
      </c>
      <c r="D89" s="138" t="s">
        <v>1262</v>
      </c>
      <c r="F89" s="146">
        <v>1200000</v>
      </c>
      <c r="G89" s="93">
        <v>1</v>
      </c>
      <c r="I89" s="88">
        <v>1200000</v>
      </c>
    </row>
    <row r="90" spans="1:12" ht="18" customHeight="1">
      <c r="A90" s="90">
        <v>82</v>
      </c>
      <c r="B90" s="114">
        <v>45742</v>
      </c>
      <c r="C90" s="91" t="s">
        <v>1039</v>
      </c>
      <c r="D90" s="138" t="s">
        <v>1569</v>
      </c>
      <c r="F90" s="88">
        <v>350000</v>
      </c>
      <c r="G90" s="93">
        <v>1</v>
      </c>
      <c r="I90" s="88">
        <v>350000</v>
      </c>
    </row>
    <row r="91" spans="1:12" ht="18" customHeight="1">
      <c r="A91" s="90">
        <v>83</v>
      </c>
      <c r="B91" s="114">
        <v>45742</v>
      </c>
      <c r="C91" s="91" t="s">
        <v>1462</v>
      </c>
      <c r="D91" s="138" t="s">
        <v>1262</v>
      </c>
      <c r="F91" s="146">
        <v>1200000</v>
      </c>
      <c r="G91" s="93">
        <v>1</v>
      </c>
      <c r="I91" s="88">
        <v>1200000</v>
      </c>
    </row>
    <row r="92" spans="1:12" ht="18" customHeight="1">
      <c r="A92" s="90">
        <v>84</v>
      </c>
      <c r="B92" s="114">
        <v>45742</v>
      </c>
      <c r="C92" s="91" t="s">
        <v>1466</v>
      </c>
      <c r="D92" s="138" t="s">
        <v>1196</v>
      </c>
      <c r="F92" s="88">
        <v>650000</v>
      </c>
      <c r="G92" s="146">
        <v>1</v>
      </c>
      <c r="I92" s="88">
        <v>650000</v>
      </c>
      <c r="L92" s="146"/>
    </row>
    <row r="93" spans="1:12" ht="18" customHeight="1">
      <c r="A93" s="90">
        <v>85</v>
      </c>
      <c r="B93" s="114">
        <v>45742</v>
      </c>
      <c r="C93" s="91" t="s">
        <v>1024</v>
      </c>
      <c r="D93" s="138" t="s">
        <v>1622</v>
      </c>
      <c r="F93" s="88">
        <v>50000</v>
      </c>
      <c r="G93" s="146">
        <v>1</v>
      </c>
      <c r="I93" s="88">
        <v>50000</v>
      </c>
      <c r="L93" s="146"/>
    </row>
    <row r="94" spans="1:12" ht="18" customHeight="1">
      <c r="A94" s="90">
        <v>86</v>
      </c>
      <c r="B94" s="114">
        <v>45743</v>
      </c>
      <c r="C94" s="91" t="s">
        <v>1624</v>
      </c>
      <c r="D94" s="138" t="s">
        <v>1262</v>
      </c>
      <c r="F94" s="88">
        <v>1300000</v>
      </c>
      <c r="G94" s="146">
        <v>1</v>
      </c>
      <c r="I94" s="88">
        <v>1300000</v>
      </c>
      <c r="L94" s="146"/>
    </row>
    <row r="95" spans="1:12" ht="18" customHeight="1">
      <c r="A95" s="90">
        <v>87</v>
      </c>
      <c r="B95" s="114">
        <v>45743</v>
      </c>
      <c r="C95" s="91" t="s">
        <v>1624</v>
      </c>
      <c r="D95" s="138" t="s">
        <v>1569</v>
      </c>
      <c r="F95" s="88">
        <v>350000</v>
      </c>
      <c r="G95" s="146">
        <v>1</v>
      </c>
      <c r="I95" s="88">
        <v>350000</v>
      </c>
      <c r="L95" s="146"/>
    </row>
    <row r="96" spans="1:12" ht="18" customHeight="1">
      <c r="A96" s="90">
        <v>88</v>
      </c>
      <c r="B96" s="114">
        <v>45743</v>
      </c>
      <c r="C96" s="91" t="s">
        <v>1627</v>
      </c>
      <c r="D96" s="138" t="s">
        <v>1628</v>
      </c>
      <c r="F96" s="88">
        <v>350000</v>
      </c>
      <c r="G96" s="146">
        <v>1</v>
      </c>
      <c r="H96" s="156">
        <v>35000</v>
      </c>
      <c r="I96" s="88">
        <v>385000</v>
      </c>
      <c r="L96" s="146"/>
    </row>
    <row r="97" spans="1:13" ht="18" customHeight="1">
      <c r="A97" s="90">
        <v>89</v>
      </c>
      <c r="B97" s="114">
        <v>45744</v>
      </c>
      <c r="C97" s="91" t="s">
        <v>1627</v>
      </c>
      <c r="D97" s="138" t="s">
        <v>1262</v>
      </c>
      <c r="F97" s="88">
        <v>1090909</v>
      </c>
      <c r="G97" s="146">
        <v>1</v>
      </c>
      <c r="H97" s="156">
        <v>109090.9</v>
      </c>
      <c r="I97" s="88">
        <v>1199999.8999999999</v>
      </c>
      <c r="L97" s="146"/>
    </row>
    <row r="98" spans="1:13" ht="18" customHeight="1">
      <c r="A98" s="90">
        <v>90</v>
      </c>
      <c r="B98" s="114">
        <v>45745</v>
      </c>
      <c r="C98" s="91" t="s">
        <v>987</v>
      </c>
      <c r="D98" s="138" t="s">
        <v>1636</v>
      </c>
      <c r="F98" s="88">
        <v>1600000</v>
      </c>
      <c r="G98" s="146">
        <v>1</v>
      </c>
      <c r="H98" s="156">
        <v>160000</v>
      </c>
      <c r="I98" s="88">
        <v>1760000</v>
      </c>
      <c r="L98" s="146"/>
    </row>
    <row r="99" spans="1:13" ht="18" customHeight="1">
      <c r="A99" s="90">
        <v>91</v>
      </c>
      <c r="B99" s="114">
        <v>45747</v>
      </c>
      <c r="C99" s="91" t="s">
        <v>1614</v>
      </c>
      <c r="D99" s="138" t="s">
        <v>1262</v>
      </c>
      <c r="F99" s="88">
        <v>1200000</v>
      </c>
      <c r="G99" s="146">
        <v>1</v>
      </c>
      <c r="I99" s="88">
        <v>1200000</v>
      </c>
      <c r="L99" s="146"/>
    </row>
    <row r="100" spans="1:13" ht="18" customHeight="1">
      <c r="A100" s="90">
        <v>92</v>
      </c>
      <c r="B100" s="114">
        <v>45747</v>
      </c>
      <c r="C100" s="91" t="s">
        <v>1614</v>
      </c>
      <c r="D100" s="138" t="s">
        <v>1194</v>
      </c>
      <c r="F100" s="88">
        <v>198000</v>
      </c>
      <c r="G100" s="146">
        <v>1</v>
      </c>
      <c r="I100" s="88">
        <v>198000</v>
      </c>
      <c r="L100" s="146"/>
    </row>
    <row r="101" spans="1:13" ht="18" customHeight="1">
      <c r="A101" s="90">
        <v>93</v>
      </c>
      <c r="B101" s="114">
        <v>45747</v>
      </c>
      <c r="C101" s="91" t="s">
        <v>1122</v>
      </c>
      <c r="D101" s="138" t="s">
        <v>1186</v>
      </c>
      <c r="F101" s="88">
        <v>1500000</v>
      </c>
      <c r="G101" s="146">
        <v>1</v>
      </c>
      <c r="I101" s="88">
        <v>1500000</v>
      </c>
      <c r="L101" s="146"/>
    </row>
    <row r="102" spans="1:13" ht="18" customHeight="1">
      <c r="A102" s="90">
        <v>94</v>
      </c>
      <c r="B102" s="114">
        <v>45747</v>
      </c>
      <c r="C102" s="91" t="s">
        <v>988</v>
      </c>
      <c r="D102" s="138" t="s">
        <v>1261</v>
      </c>
      <c r="F102" s="88">
        <v>1500000</v>
      </c>
      <c r="G102" s="146">
        <v>1</v>
      </c>
      <c r="H102" s="156">
        <v>150000</v>
      </c>
      <c r="I102" s="88">
        <v>1650000</v>
      </c>
      <c r="L102" s="146"/>
    </row>
    <row r="103" spans="1:13" ht="18" customHeight="1">
      <c r="A103" s="90">
        <v>95</v>
      </c>
      <c r="B103" s="114">
        <v>45747</v>
      </c>
      <c r="C103" s="91" t="s">
        <v>988</v>
      </c>
      <c r="D103" s="138" t="s">
        <v>1653</v>
      </c>
      <c r="F103" s="88">
        <v>30000</v>
      </c>
      <c r="G103" s="146">
        <v>1</v>
      </c>
      <c r="H103" s="156">
        <v>3000</v>
      </c>
      <c r="I103" s="88">
        <v>33000</v>
      </c>
      <c r="L103" s="146"/>
    </row>
    <row r="104" spans="1:13" ht="18" customHeight="1">
      <c r="A104" s="90">
        <v>96</v>
      </c>
      <c r="B104" s="114">
        <v>45734</v>
      </c>
      <c r="C104" s="91" t="s">
        <v>1655</v>
      </c>
      <c r="D104" s="138" t="s">
        <v>1656</v>
      </c>
      <c r="F104" s="88">
        <v>1100000</v>
      </c>
      <c r="G104" s="146">
        <v>1</v>
      </c>
      <c r="H104" s="156">
        <v>110000</v>
      </c>
      <c r="I104" s="88">
        <v>1210000</v>
      </c>
      <c r="L104" s="146"/>
    </row>
    <row r="105" spans="1:13" ht="18" customHeight="1">
      <c r="A105" s="90">
        <v>97</v>
      </c>
      <c r="B105" s="114">
        <v>45734</v>
      </c>
      <c r="C105" s="91" t="s">
        <v>1655</v>
      </c>
      <c r="D105" s="138" t="s">
        <v>1592</v>
      </c>
      <c r="F105" s="88">
        <v>20000</v>
      </c>
      <c r="G105" s="146">
        <v>1</v>
      </c>
      <c r="I105" s="88">
        <v>20000</v>
      </c>
      <c r="L105" s="146"/>
    </row>
    <row r="106" spans="1:13" ht="18" customHeight="1">
      <c r="A106" s="90">
        <v>98</v>
      </c>
      <c r="B106" s="114">
        <v>45723</v>
      </c>
      <c r="C106" s="91" t="s">
        <v>1658</v>
      </c>
      <c r="D106" s="138" t="s">
        <v>1659</v>
      </c>
      <c r="F106" s="88">
        <v>1100000</v>
      </c>
      <c r="G106" s="146">
        <v>1</v>
      </c>
      <c r="H106" s="156">
        <v>110000</v>
      </c>
      <c r="I106" s="88">
        <v>1210000</v>
      </c>
      <c r="L106" s="146"/>
    </row>
    <row r="107" spans="1:13" ht="18" customHeight="1">
      <c r="A107" s="90">
        <v>99</v>
      </c>
      <c r="B107" s="114">
        <v>45723</v>
      </c>
      <c r="C107" s="91" t="s">
        <v>1658</v>
      </c>
      <c r="D107" s="138" t="s">
        <v>2564</v>
      </c>
      <c r="F107" s="88">
        <v>3500000</v>
      </c>
      <c r="G107" s="146">
        <v>1</v>
      </c>
      <c r="H107" s="156">
        <v>350000</v>
      </c>
      <c r="I107" s="88">
        <v>3850000</v>
      </c>
      <c r="L107" s="146"/>
    </row>
    <row r="108" spans="1:13" ht="18" customHeight="1">
      <c r="A108" s="90">
        <v>100</v>
      </c>
      <c r="B108" s="114">
        <v>45723</v>
      </c>
      <c r="C108" s="91" t="s">
        <v>1658</v>
      </c>
      <c r="D108" s="138" t="s">
        <v>1331</v>
      </c>
      <c r="F108" s="88">
        <v>50000</v>
      </c>
      <c r="G108" s="146">
        <v>1</v>
      </c>
      <c r="H108" s="156">
        <v>5000</v>
      </c>
      <c r="I108" s="88">
        <v>55000</v>
      </c>
      <c r="L108" s="146"/>
    </row>
    <row r="109" spans="1:13" ht="18" customHeight="1">
      <c r="A109" s="90">
        <v>101</v>
      </c>
      <c r="B109" s="114">
        <v>45718</v>
      </c>
      <c r="C109" s="91" t="s">
        <v>1034</v>
      </c>
      <c r="D109" s="138" t="s">
        <v>1262</v>
      </c>
      <c r="F109" s="88">
        <v>1200000</v>
      </c>
      <c r="G109" s="146">
        <v>1</v>
      </c>
      <c r="H109" s="156">
        <v>120000</v>
      </c>
      <c r="I109" s="88">
        <v>1320000</v>
      </c>
      <c r="L109" s="146"/>
    </row>
    <row r="110" spans="1:13" ht="18" customHeight="1">
      <c r="A110" s="90">
        <v>102</v>
      </c>
      <c r="B110" s="114">
        <v>45729</v>
      </c>
      <c r="C110" s="91" t="s">
        <v>1664</v>
      </c>
      <c r="D110" s="138" t="s">
        <v>1665</v>
      </c>
      <c r="F110" s="88">
        <v>800000</v>
      </c>
      <c r="G110" s="146">
        <v>1</v>
      </c>
      <c r="H110" s="156">
        <v>80000</v>
      </c>
      <c r="I110" s="88">
        <v>880000</v>
      </c>
      <c r="L110" s="146"/>
    </row>
    <row r="111" spans="1:13" ht="18" customHeight="1">
      <c r="A111" s="90">
        <v>103</v>
      </c>
      <c r="B111" s="114">
        <v>45729</v>
      </c>
      <c r="C111" s="91" t="s">
        <v>1664</v>
      </c>
      <c r="D111" s="138" t="s">
        <v>1667</v>
      </c>
      <c r="F111" s="88">
        <v>320000</v>
      </c>
      <c r="G111" s="146">
        <v>1</v>
      </c>
      <c r="H111" s="156">
        <v>32000</v>
      </c>
      <c r="I111" s="88">
        <v>352000</v>
      </c>
      <c r="L111" s="146"/>
      <c r="M111" s="88"/>
    </row>
    <row r="112" spans="1:13" ht="18" customHeight="1">
      <c r="A112" s="90">
        <v>104</v>
      </c>
      <c r="B112" s="114">
        <v>45729</v>
      </c>
      <c r="C112" s="91" t="s">
        <v>1664</v>
      </c>
      <c r="D112" s="138" t="s">
        <v>1666</v>
      </c>
      <c r="F112" s="88">
        <v>340000</v>
      </c>
      <c r="G112" s="146">
        <v>1</v>
      </c>
      <c r="H112" s="156">
        <v>34000</v>
      </c>
      <c r="I112" s="88">
        <v>374000</v>
      </c>
      <c r="L112" s="146"/>
    </row>
    <row r="113" spans="1:14" ht="18" customHeight="1">
      <c r="A113" s="90">
        <v>105</v>
      </c>
      <c r="B113" s="114">
        <v>45729</v>
      </c>
      <c r="C113" s="91" t="s">
        <v>1664</v>
      </c>
      <c r="D113" s="138" t="s">
        <v>1668</v>
      </c>
      <c r="F113" s="88">
        <v>7727</v>
      </c>
      <c r="G113" s="146">
        <v>1</v>
      </c>
      <c r="H113" s="156">
        <v>772.7</v>
      </c>
      <c r="I113" s="88">
        <v>8499.7000000000007</v>
      </c>
      <c r="L113" s="146"/>
      <c r="N113" s="88"/>
    </row>
    <row r="114" spans="1:14" ht="18" customHeight="1">
      <c r="A114" s="90">
        <v>107</v>
      </c>
      <c r="B114" s="114">
        <v>45722</v>
      </c>
      <c r="C114" s="91" t="s">
        <v>1540</v>
      </c>
      <c r="D114" s="138" t="s">
        <v>1671</v>
      </c>
      <c r="F114" s="88">
        <v>572727</v>
      </c>
      <c r="G114" s="146">
        <v>1</v>
      </c>
      <c r="H114" s="156">
        <v>57272.7</v>
      </c>
      <c r="I114" s="88">
        <v>629999.69999999995</v>
      </c>
      <c r="L114" s="146"/>
    </row>
    <row r="115" spans="1:14" ht="18" customHeight="1">
      <c r="A115" s="90">
        <v>108</v>
      </c>
      <c r="B115" s="114">
        <v>45722</v>
      </c>
      <c r="C115" s="91" t="s">
        <v>998</v>
      </c>
      <c r="D115" s="138" t="s">
        <v>1262</v>
      </c>
      <c r="F115" s="88">
        <v>1000000</v>
      </c>
      <c r="G115" s="146">
        <v>1</v>
      </c>
      <c r="H115" s="156">
        <v>100000</v>
      </c>
      <c r="I115" s="88">
        <v>1100000</v>
      </c>
      <c r="L115" s="146"/>
    </row>
    <row r="116" spans="1:14" ht="18" customHeight="1">
      <c r="A116" s="90">
        <v>109</v>
      </c>
      <c r="B116" s="114">
        <v>45722</v>
      </c>
      <c r="C116" s="91" t="s">
        <v>998</v>
      </c>
      <c r="D116" s="138" t="s">
        <v>1569</v>
      </c>
      <c r="F116" s="88">
        <v>350000</v>
      </c>
      <c r="G116" s="146">
        <v>1</v>
      </c>
      <c r="H116" s="156">
        <v>35000</v>
      </c>
      <c r="I116" s="88">
        <v>385000</v>
      </c>
      <c r="L116" s="146"/>
    </row>
    <row r="117" spans="1:14" ht="18" customHeight="1">
      <c r="A117" s="90">
        <v>110</v>
      </c>
      <c r="B117" s="114">
        <v>45722</v>
      </c>
      <c r="C117" s="91" t="s">
        <v>998</v>
      </c>
      <c r="D117" s="138" t="s">
        <v>1152</v>
      </c>
      <c r="F117" s="88">
        <v>129000</v>
      </c>
      <c r="G117" s="146">
        <v>1</v>
      </c>
      <c r="H117" s="156">
        <v>12900</v>
      </c>
      <c r="I117" s="88">
        <v>141900</v>
      </c>
      <c r="L117" s="146"/>
    </row>
    <row r="118" spans="1:14" ht="18" customHeight="1">
      <c r="A118" s="90">
        <v>111</v>
      </c>
      <c r="B118" s="114">
        <v>45726</v>
      </c>
      <c r="C118" s="91" t="s">
        <v>998</v>
      </c>
      <c r="D118" s="138" t="s">
        <v>1223</v>
      </c>
      <c r="F118" s="88">
        <v>600000</v>
      </c>
      <c r="G118" s="146">
        <v>1</v>
      </c>
      <c r="H118" s="156">
        <v>60000</v>
      </c>
      <c r="I118" s="88">
        <v>660000</v>
      </c>
      <c r="L118" s="146"/>
    </row>
    <row r="119" spans="1:14" ht="18" customHeight="1">
      <c r="A119" s="90">
        <v>112</v>
      </c>
      <c r="B119" s="114">
        <v>45735</v>
      </c>
      <c r="C119" s="91" t="s">
        <v>1675</v>
      </c>
      <c r="D119" s="138" t="s">
        <v>1262</v>
      </c>
      <c r="F119" s="88">
        <v>1200000</v>
      </c>
      <c r="G119" s="146">
        <v>1</v>
      </c>
      <c r="H119" s="156">
        <v>120000</v>
      </c>
      <c r="I119" s="88">
        <v>1320000</v>
      </c>
      <c r="L119" s="146"/>
    </row>
    <row r="120" spans="1:14" ht="18" customHeight="1">
      <c r="A120" s="90">
        <v>113</v>
      </c>
      <c r="B120" s="114">
        <v>45736</v>
      </c>
      <c r="C120" s="91" t="s">
        <v>1677</v>
      </c>
      <c r="D120" s="138" t="s">
        <v>1212</v>
      </c>
      <c r="F120" s="88">
        <v>1500000</v>
      </c>
      <c r="G120" s="146">
        <v>1</v>
      </c>
      <c r="H120" s="156">
        <v>150000</v>
      </c>
      <c r="I120" s="88">
        <v>1650000</v>
      </c>
      <c r="L120" s="146"/>
    </row>
    <row r="121" spans="1:14" ht="18" customHeight="1">
      <c r="A121" s="90">
        <v>114</v>
      </c>
      <c r="B121" s="114">
        <v>45721</v>
      </c>
      <c r="C121" s="91" t="s">
        <v>1525</v>
      </c>
      <c r="D121" s="138" t="s">
        <v>1206</v>
      </c>
      <c r="F121" s="88">
        <v>610000</v>
      </c>
      <c r="G121" s="146">
        <v>1</v>
      </c>
      <c r="H121" s="156">
        <v>61000</v>
      </c>
      <c r="I121" s="88">
        <v>671000</v>
      </c>
      <c r="L121" s="146"/>
    </row>
    <row r="122" spans="1:14" ht="18" customHeight="1">
      <c r="A122" s="90">
        <v>115</v>
      </c>
      <c r="B122" s="114">
        <v>45721</v>
      </c>
      <c r="C122" s="91" t="s">
        <v>1525</v>
      </c>
      <c r="D122" s="138" t="s">
        <v>1325</v>
      </c>
      <c r="F122" s="146">
        <v>130000</v>
      </c>
      <c r="G122" s="93">
        <v>1</v>
      </c>
      <c r="H122" s="156">
        <v>13000</v>
      </c>
      <c r="I122" s="88">
        <v>143000</v>
      </c>
    </row>
    <row r="123" spans="1:14" ht="18" customHeight="1">
      <c r="A123" s="90">
        <v>116</v>
      </c>
      <c r="B123" s="114">
        <v>45721</v>
      </c>
      <c r="C123" s="91" t="s">
        <v>1525</v>
      </c>
      <c r="D123" s="138" t="s">
        <v>1192</v>
      </c>
      <c r="F123" s="146">
        <v>35000</v>
      </c>
      <c r="G123" s="93">
        <v>1</v>
      </c>
      <c r="H123" s="156">
        <v>3500</v>
      </c>
      <c r="I123" s="88">
        <v>38500</v>
      </c>
    </row>
    <row r="124" spans="1:14" ht="18" customHeight="1">
      <c r="A124" s="90">
        <v>117</v>
      </c>
      <c r="B124" s="114">
        <v>45721</v>
      </c>
      <c r="C124" s="91" t="s">
        <v>1525</v>
      </c>
      <c r="D124" s="138" t="s">
        <v>1679</v>
      </c>
      <c r="F124" s="146">
        <v>20000</v>
      </c>
      <c r="G124" s="93">
        <v>1</v>
      </c>
      <c r="H124" s="156">
        <v>2000</v>
      </c>
      <c r="I124" s="88">
        <v>22000</v>
      </c>
    </row>
    <row r="125" spans="1:14" ht="18" customHeight="1">
      <c r="A125" s="90">
        <v>118</v>
      </c>
      <c r="B125" s="114">
        <v>45736</v>
      </c>
      <c r="C125" s="91" t="s">
        <v>1681</v>
      </c>
      <c r="D125" s="138" t="s">
        <v>1682</v>
      </c>
      <c r="F125" s="146">
        <v>2200000</v>
      </c>
      <c r="G125" s="93">
        <v>1</v>
      </c>
      <c r="H125" s="156">
        <v>220000</v>
      </c>
      <c r="I125" s="88">
        <v>2420000</v>
      </c>
    </row>
    <row r="126" spans="1:14" ht="18" customHeight="1">
      <c r="A126" s="90">
        <v>119</v>
      </c>
      <c r="B126" s="114">
        <v>45735</v>
      </c>
      <c r="D126" s="138" t="s">
        <v>1682</v>
      </c>
      <c r="F126" s="146">
        <v>2180000</v>
      </c>
      <c r="G126" s="93">
        <v>1</v>
      </c>
      <c r="H126" s="156">
        <v>218000</v>
      </c>
      <c r="I126" s="88">
        <v>2398000</v>
      </c>
    </row>
    <row r="127" spans="1:14" ht="18" customHeight="1">
      <c r="A127" s="90">
        <v>120</v>
      </c>
      <c r="B127" s="114">
        <v>45744</v>
      </c>
      <c r="D127" s="138" t="s">
        <v>1685</v>
      </c>
      <c r="F127" s="146">
        <v>2000000</v>
      </c>
      <c r="G127" s="93">
        <v>1</v>
      </c>
      <c r="H127" s="156">
        <v>200000</v>
      </c>
      <c r="I127" s="88">
        <v>2200000</v>
      </c>
    </row>
    <row r="128" spans="1:14" ht="18" customHeight="1">
      <c r="A128" s="90">
        <v>121</v>
      </c>
      <c r="B128" s="114">
        <v>45748</v>
      </c>
      <c r="C128" s="91" t="s">
        <v>1655</v>
      </c>
      <c r="D128" s="138" t="s">
        <v>1707</v>
      </c>
      <c r="F128" s="146">
        <v>381818</v>
      </c>
      <c r="G128" s="93">
        <v>1</v>
      </c>
      <c r="H128" s="156">
        <v>38181.800000000003</v>
      </c>
      <c r="I128" s="88">
        <v>419999.8</v>
      </c>
    </row>
    <row r="129" spans="1:9" ht="18" customHeight="1">
      <c r="A129" s="90">
        <v>122</v>
      </c>
      <c r="B129" s="114">
        <v>45748</v>
      </c>
      <c r="C129" s="91" t="s">
        <v>1655</v>
      </c>
      <c r="D129" s="138" t="s">
        <v>1709</v>
      </c>
      <c r="F129" s="146">
        <v>12000</v>
      </c>
      <c r="G129" s="93">
        <v>1</v>
      </c>
      <c r="H129" s="156">
        <v>1200</v>
      </c>
      <c r="I129" s="88">
        <v>13200</v>
      </c>
    </row>
    <row r="130" spans="1:9" ht="18" customHeight="1">
      <c r="A130" s="90">
        <v>123</v>
      </c>
      <c r="B130" s="114">
        <v>45748</v>
      </c>
      <c r="C130" s="91" t="s">
        <v>1655</v>
      </c>
      <c r="D130" s="138" t="s">
        <v>1707</v>
      </c>
      <c r="F130" s="146">
        <v>381818</v>
      </c>
      <c r="G130" s="93">
        <v>1</v>
      </c>
      <c r="H130" s="156">
        <v>38181.800000000003</v>
      </c>
      <c r="I130" s="88">
        <v>419999.8</v>
      </c>
    </row>
    <row r="131" spans="1:9" ht="18" customHeight="1">
      <c r="A131" s="90">
        <v>124</v>
      </c>
      <c r="B131" s="114">
        <v>45748</v>
      </c>
      <c r="C131" s="91" t="s">
        <v>1655</v>
      </c>
      <c r="D131" s="138" t="s">
        <v>1709</v>
      </c>
      <c r="F131" s="146">
        <v>12000</v>
      </c>
      <c r="G131" s="93">
        <v>1</v>
      </c>
      <c r="H131" s="156">
        <v>1200</v>
      </c>
      <c r="I131" s="88">
        <v>13200</v>
      </c>
    </row>
    <row r="132" spans="1:9" ht="18" customHeight="1">
      <c r="A132" s="90">
        <v>125</v>
      </c>
      <c r="B132" s="114">
        <v>45748</v>
      </c>
      <c r="C132" s="91" t="s">
        <v>1655</v>
      </c>
      <c r="D132" s="138" t="s">
        <v>1711</v>
      </c>
      <c r="F132" s="146">
        <v>27000</v>
      </c>
      <c r="G132" s="93">
        <v>1</v>
      </c>
      <c r="H132" s="156">
        <v>2700</v>
      </c>
      <c r="I132" s="88">
        <v>29700</v>
      </c>
    </row>
    <row r="133" spans="1:9" ht="18" customHeight="1">
      <c r="A133" s="90">
        <v>126</v>
      </c>
      <c r="B133" s="114">
        <v>45749</v>
      </c>
      <c r="C133" s="91" t="s">
        <v>1522</v>
      </c>
      <c r="D133" s="138" t="s">
        <v>1736</v>
      </c>
      <c r="F133" s="146">
        <v>850000</v>
      </c>
      <c r="G133" s="93">
        <v>1</v>
      </c>
      <c r="I133" s="88">
        <v>850000</v>
      </c>
    </row>
    <row r="134" spans="1:9" ht="18" customHeight="1">
      <c r="A134" s="90">
        <v>127</v>
      </c>
      <c r="B134" s="114">
        <v>45749</v>
      </c>
      <c r="C134" s="91" t="s">
        <v>1614</v>
      </c>
      <c r="D134" s="138" t="s">
        <v>1262</v>
      </c>
      <c r="F134" s="146">
        <v>1200000</v>
      </c>
      <c r="G134" s="93">
        <v>1</v>
      </c>
      <c r="I134" s="88">
        <v>1200000</v>
      </c>
    </row>
    <row r="135" spans="1:9" ht="18" customHeight="1">
      <c r="A135" s="90">
        <v>128</v>
      </c>
      <c r="B135" s="114">
        <v>45749</v>
      </c>
      <c r="C135" s="91" t="s">
        <v>1614</v>
      </c>
      <c r="D135" s="138" t="s">
        <v>1569</v>
      </c>
      <c r="F135" s="146">
        <v>350000</v>
      </c>
      <c r="G135" s="93">
        <v>1</v>
      </c>
      <c r="I135" s="88">
        <v>350000</v>
      </c>
    </row>
    <row r="136" spans="1:9" ht="18" customHeight="1">
      <c r="A136" s="90">
        <v>129</v>
      </c>
      <c r="B136" s="114">
        <v>45749</v>
      </c>
      <c r="C136" s="91" t="s">
        <v>1614</v>
      </c>
      <c r="D136" s="138" t="s">
        <v>1739</v>
      </c>
      <c r="F136" s="146">
        <v>50000</v>
      </c>
      <c r="G136" s="93">
        <v>1</v>
      </c>
      <c r="I136" s="88">
        <v>50000</v>
      </c>
    </row>
    <row r="137" spans="1:9" ht="18" customHeight="1">
      <c r="A137" s="90">
        <v>130</v>
      </c>
      <c r="B137" s="114">
        <v>45749</v>
      </c>
      <c r="C137" s="91" t="s">
        <v>1472</v>
      </c>
      <c r="D137" s="138" t="s">
        <v>1747</v>
      </c>
      <c r="F137" s="146">
        <v>1400000</v>
      </c>
      <c r="G137" s="93">
        <v>1</v>
      </c>
      <c r="I137" s="88">
        <v>1400000</v>
      </c>
    </row>
    <row r="138" spans="1:9" ht="18" customHeight="1">
      <c r="A138" s="90">
        <v>131</v>
      </c>
      <c r="B138" s="114">
        <v>45749</v>
      </c>
      <c r="C138" s="91" t="s">
        <v>1039</v>
      </c>
      <c r="D138" s="138" t="s">
        <v>1749</v>
      </c>
      <c r="F138" s="146">
        <v>1500000</v>
      </c>
      <c r="G138" s="93">
        <v>1</v>
      </c>
      <c r="I138" s="88">
        <v>1500000</v>
      </c>
    </row>
    <row r="139" spans="1:9" ht="18" customHeight="1">
      <c r="A139" s="90">
        <v>132</v>
      </c>
      <c r="B139" s="114">
        <v>45749</v>
      </c>
      <c r="C139" s="91" t="s">
        <v>1039</v>
      </c>
      <c r="D139" s="138" t="s">
        <v>1653</v>
      </c>
      <c r="F139" s="146">
        <v>30000</v>
      </c>
      <c r="G139" s="93">
        <v>1</v>
      </c>
      <c r="I139" s="88">
        <v>30000</v>
      </c>
    </row>
    <row r="140" spans="1:9" ht="18" customHeight="1">
      <c r="A140" s="90">
        <v>133</v>
      </c>
      <c r="B140" s="114">
        <v>45749</v>
      </c>
      <c r="C140" s="91" t="s">
        <v>1769</v>
      </c>
      <c r="D140" s="138" t="s">
        <v>1772</v>
      </c>
      <c r="F140" s="146">
        <v>250000</v>
      </c>
      <c r="G140" s="93">
        <v>1</v>
      </c>
      <c r="I140" s="88">
        <v>250000</v>
      </c>
    </row>
    <row r="141" spans="1:9" ht="18" customHeight="1">
      <c r="A141" s="90">
        <v>134</v>
      </c>
      <c r="B141" s="114">
        <v>45749</v>
      </c>
      <c r="C141" s="91" t="s">
        <v>1774</v>
      </c>
      <c r="D141" s="138" t="s">
        <v>1775</v>
      </c>
      <c r="F141" s="146">
        <v>2600000</v>
      </c>
      <c r="G141" s="93">
        <v>1</v>
      </c>
      <c r="I141" s="88">
        <v>2600000</v>
      </c>
    </row>
    <row r="142" spans="1:9" ht="18" customHeight="1">
      <c r="A142" s="90">
        <v>135</v>
      </c>
      <c r="B142" s="114">
        <v>45749</v>
      </c>
      <c r="C142" s="91" t="s">
        <v>1614</v>
      </c>
      <c r="D142" s="138" t="s">
        <v>1777</v>
      </c>
      <c r="F142" s="146">
        <v>600000</v>
      </c>
      <c r="G142" s="93">
        <v>1</v>
      </c>
      <c r="I142" s="88">
        <v>600000</v>
      </c>
    </row>
    <row r="143" spans="1:9" ht="18" customHeight="1">
      <c r="A143" s="90">
        <v>136</v>
      </c>
      <c r="B143" s="114">
        <v>45750</v>
      </c>
      <c r="C143" s="91" t="s">
        <v>1522</v>
      </c>
      <c r="D143" s="138" t="s">
        <v>1779</v>
      </c>
      <c r="F143" s="146">
        <v>1850000</v>
      </c>
      <c r="G143" s="93">
        <v>1</v>
      </c>
      <c r="I143" s="88">
        <v>1850000</v>
      </c>
    </row>
    <row r="144" spans="1:9" ht="18" customHeight="1">
      <c r="A144" s="90">
        <v>137</v>
      </c>
      <c r="B144" s="114">
        <v>45750</v>
      </c>
      <c r="C144" s="91" t="s">
        <v>1784</v>
      </c>
      <c r="D144" s="138" t="s">
        <v>1787</v>
      </c>
      <c r="F144" s="146">
        <v>1550000</v>
      </c>
      <c r="G144" s="93">
        <v>1</v>
      </c>
      <c r="H144" s="156">
        <v>155000</v>
      </c>
      <c r="I144" s="88">
        <v>1705000</v>
      </c>
    </row>
    <row r="145" spans="1:10" ht="18" customHeight="1">
      <c r="A145" s="90">
        <v>138</v>
      </c>
      <c r="B145" s="114">
        <v>45750</v>
      </c>
      <c r="C145" s="91" t="s">
        <v>1789</v>
      </c>
      <c r="D145" s="138" t="s">
        <v>1196</v>
      </c>
      <c r="F145" s="146">
        <v>650000</v>
      </c>
      <c r="G145" s="93">
        <v>1</v>
      </c>
      <c r="I145" s="88">
        <v>650000</v>
      </c>
    </row>
    <row r="146" spans="1:10" ht="18" customHeight="1">
      <c r="A146" s="90">
        <v>139</v>
      </c>
      <c r="B146" s="114">
        <v>45751</v>
      </c>
      <c r="C146" s="91" t="s">
        <v>1517</v>
      </c>
      <c r="J146" s="88">
        <v>-220000</v>
      </c>
    </row>
    <row r="147" spans="1:10" ht="18" customHeight="1">
      <c r="A147" s="90">
        <v>140</v>
      </c>
      <c r="B147" s="114">
        <v>45751</v>
      </c>
      <c r="C147" s="91" t="s">
        <v>1517</v>
      </c>
      <c r="D147" s="138" t="s">
        <v>1802</v>
      </c>
      <c r="J147" s="88">
        <v>-1600000</v>
      </c>
    </row>
    <row r="148" spans="1:10" ht="18" customHeight="1">
      <c r="A148" s="90">
        <v>141</v>
      </c>
      <c r="B148" s="114">
        <v>45750</v>
      </c>
      <c r="C148" s="91" t="s">
        <v>1517</v>
      </c>
      <c r="D148" s="138" t="s">
        <v>1803</v>
      </c>
      <c r="E148" s="92">
        <v>13000</v>
      </c>
      <c r="F148" s="146">
        <v>25000</v>
      </c>
      <c r="G148" s="93">
        <v>4</v>
      </c>
      <c r="I148" s="88">
        <v>100000</v>
      </c>
    </row>
    <row r="149" spans="1:10" ht="18" customHeight="1">
      <c r="A149" s="90">
        <v>142</v>
      </c>
      <c r="B149" s="114">
        <v>45751</v>
      </c>
      <c r="C149" s="91" t="s">
        <v>1517</v>
      </c>
      <c r="D149" s="138" t="s">
        <v>1806</v>
      </c>
      <c r="J149" s="88">
        <v>-100000</v>
      </c>
    </row>
    <row r="150" spans="1:10" ht="18" customHeight="1">
      <c r="A150" s="90">
        <v>143</v>
      </c>
      <c r="B150" s="114">
        <v>45751</v>
      </c>
      <c r="C150" s="91" t="s">
        <v>1517</v>
      </c>
      <c r="D150" s="138" t="s">
        <v>1807</v>
      </c>
      <c r="J150" s="88">
        <v>-300000</v>
      </c>
    </row>
    <row r="151" spans="1:10" ht="18" customHeight="1">
      <c r="A151" s="90">
        <v>144</v>
      </c>
      <c r="B151" s="114">
        <v>45751</v>
      </c>
      <c r="C151" s="91" t="s">
        <v>1517</v>
      </c>
      <c r="D151" s="138" t="s">
        <v>1808</v>
      </c>
      <c r="J151" s="88">
        <v>-200000</v>
      </c>
    </row>
    <row r="152" spans="1:10" ht="18" customHeight="1">
      <c r="A152" s="90">
        <v>145</v>
      </c>
      <c r="B152" s="114">
        <v>45757</v>
      </c>
      <c r="C152" s="91" t="s">
        <v>1614</v>
      </c>
      <c r="D152" s="138" t="s">
        <v>1865</v>
      </c>
      <c r="F152" s="146">
        <v>1550000</v>
      </c>
      <c r="G152" s="93">
        <v>1</v>
      </c>
      <c r="I152" s="88">
        <v>1550000</v>
      </c>
    </row>
    <row r="153" spans="1:10" ht="18" customHeight="1">
      <c r="A153" s="90">
        <v>146</v>
      </c>
      <c r="B153" s="114">
        <v>45751</v>
      </c>
      <c r="C153" s="91" t="s">
        <v>1542</v>
      </c>
      <c r="D153" s="138" t="s">
        <v>1813</v>
      </c>
      <c r="F153" s="146">
        <v>200000</v>
      </c>
      <c r="G153" s="93">
        <v>1</v>
      </c>
      <c r="I153" s="88">
        <v>200000</v>
      </c>
    </row>
    <row r="154" spans="1:10" ht="18" customHeight="1">
      <c r="A154" s="90">
        <v>147</v>
      </c>
      <c r="B154" s="114">
        <v>45751</v>
      </c>
      <c r="C154" s="91" t="s">
        <v>1841</v>
      </c>
      <c r="D154" s="138" t="s">
        <v>1836</v>
      </c>
      <c r="E154" s="92">
        <v>85000</v>
      </c>
      <c r="F154" s="146">
        <v>150000</v>
      </c>
      <c r="G154" s="93">
        <v>1</v>
      </c>
      <c r="I154" s="88">
        <v>150000</v>
      </c>
    </row>
    <row r="155" spans="1:10" ht="18" customHeight="1">
      <c r="A155" s="90">
        <v>148</v>
      </c>
      <c r="B155" s="114">
        <v>45751</v>
      </c>
      <c r="C155" s="91" t="s">
        <v>1841</v>
      </c>
      <c r="D155" s="138" t="s">
        <v>1835</v>
      </c>
      <c r="E155" s="92">
        <v>9000</v>
      </c>
      <c r="F155" s="146">
        <v>20000</v>
      </c>
      <c r="G155" s="93">
        <v>2</v>
      </c>
      <c r="I155" s="88">
        <v>40000</v>
      </c>
    </row>
    <row r="156" spans="1:10" ht="18" customHeight="1">
      <c r="A156" s="90">
        <v>149</v>
      </c>
      <c r="B156" s="114">
        <v>45751</v>
      </c>
      <c r="C156" s="91" t="s">
        <v>1841</v>
      </c>
      <c r="D156" s="138" t="s">
        <v>1821</v>
      </c>
      <c r="E156" s="92">
        <v>70000</v>
      </c>
      <c r="F156" s="146">
        <v>129000</v>
      </c>
      <c r="G156" s="93">
        <v>2</v>
      </c>
      <c r="I156" s="88">
        <v>258000</v>
      </c>
    </row>
    <row r="157" spans="1:10" ht="18" customHeight="1">
      <c r="A157" s="90">
        <v>150</v>
      </c>
      <c r="B157" s="114">
        <v>45751</v>
      </c>
      <c r="C157" s="91" t="s">
        <v>1841</v>
      </c>
      <c r="D157" s="138" t="s">
        <v>1824</v>
      </c>
      <c r="F157" s="146">
        <v>50000</v>
      </c>
      <c r="G157" s="93">
        <v>1</v>
      </c>
      <c r="I157" s="88">
        <v>50000</v>
      </c>
    </row>
    <row r="158" spans="1:10" ht="18" customHeight="1">
      <c r="A158" s="90">
        <v>151</v>
      </c>
      <c r="B158" s="114">
        <v>45751</v>
      </c>
      <c r="C158" s="91" t="s">
        <v>1841</v>
      </c>
      <c r="D158" s="138" t="s">
        <v>1331</v>
      </c>
      <c r="F158" s="146">
        <v>50000</v>
      </c>
      <c r="G158" s="93">
        <v>3</v>
      </c>
      <c r="I158" s="88">
        <v>150000</v>
      </c>
    </row>
    <row r="159" spans="1:10" ht="18" customHeight="1">
      <c r="A159" s="90">
        <v>152</v>
      </c>
      <c r="B159" s="114">
        <v>45752</v>
      </c>
      <c r="C159" s="91" t="s">
        <v>1614</v>
      </c>
      <c r="D159" s="138" t="s">
        <v>1865</v>
      </c>
      <c r="F159" s="146">
        <v>1550000</v>
      </c>
      <c r="G159" s="93">
        <v>1</v>
      </c>
      <c r="I159" s="88">
        <v>1550000</v>
      </c>
    </row>
    <row r="160" spans="1:10" ht="18" customHeight="1">
      <c r="A160" s="90">
        <v>153</v>
      </c>
      <c r="B160" s="114">
        <v>45752</v>
      </c>
      <c r="C160" s="91" t="s">
        <v>1658</v>
      </c>
      <c r="D160" s="138" t="s">
        <v>1867</v>
      </c>
      <c r="J160" s="88">
        <v>-4000000</v>
      </c>
    </row>
    <row r="161" spans="1:10" ht="18" customHeight="1">
      <c r="A161" s="90">
        <v>154</v>
      </c>
      <c r="B161" s="114">
        <v>45752</v>
      </c>
      <c r="C161" s="91" t="s">
        <v>1472</v>
      </c>
      <c r="D161" s="138" t="s">
        <v>1262</v>
      </c>
      <c r="F161" s="146">
        <v>1200000</v>
      </c>
      <c r="G161" s="93">
        <v>1</v>
      </c>
      <c r="I161" s="88">
        <v>1200000</v>
      </c>
    </row>
    <row r="162" spans="1:10" ht="18" customHeight="1">
      <c r="A162" s="90">
        <v>155</v>
      </c>
      <c r="B162" s="114">
        <v>45752</v>
      </c>
      <c r="C162" s="91" t="s">
        <v>1472</v>
      </c>
      <c r="D162" s="138" t="s">
        <v>1569</v>
      </c>
      <c r="F162" s="146">
        <v>350000</v>
      </c>
      <c r="G162" s="93">
        <v>1</v>
      </c>
      <c r="I162" s="88">
        <v>350000</v>
      </c>
    </row>
    <row r="163" spans="1:10" ht="18" customHeight="1">
      <c r="A163" s="90">
        <v>156</v>
      </c>
      <c r="B163" s="114">
        <v>45754</v>
      </c>
      <c r="C163" s="91" t="s">
        <v>1868</v>
      </c>
      <c r="D163" s="138" t="s">
        <v>1869</v>
      </c>
      <c r="F163" s="146">
        <v>650000</v>
      </c>
      <c r="G163" s="93">
        <v>1</v>
      </c>
      <c r="I163" s="88">
        <v>650000</v>
      </c>
    </row>
    <row r="164" spans="1:10" ht="18" customHeight="1">
      <c r="A164" s="90">
        <v>157</v>
      </c>
      <c r="B164" s="114">
        <v>45754</v>
      </c>
      <c r="C164" s="91" t="s">
        <v>1204</v>
      </c>
      <c r="D164" s="138" t="s">
        <v>1267</v>
      </c>
      <c r="E164" s="92">
        <v>480000</v>
      </c>
      <c r="F164" s="146">
        <v>549000</v>
      </c>
      <c r="G164" s="93">
        <v>1</v>
      </c>
      <c r="I164" s="88">
        <v>549000</v>
      </c>
    </row>
    <row r="165" spans="1:10" ht="18" customHeight="1">
      <c r="A165" s="90">
        <v>158</v>
      </c>
      <c r="B165" s="114">
        <v>45754</v>
      </c>
      <c r="C165" s="91" t="s">
        <v>1204</v>
      </c>
      <c r="D165" s="138" t="s">
        <v>1745</v>
      </c>
      <c r="F165" s="146">
        <v>75000</v>
      </c>
      <c r="G165" s="93">
        <v>1</v>
      </c>
      <c r="I165" s="88">
        <v>75000</v>
      </c>
    </row>
    <row r="166" spans="1:10" ht="18" customHeight="1">
      <c r="A166" s="90">
        <v>159</v>
      </c>
      <c r="B166" s="114">
        <v>45754</v>
      </c>
      <c r="C166" s="91" t="s">
        <v>1841</v>
      </c>
      <c r="D166" s="138" t="s">
        <v>1898</v>
      </c>
      <c r="F166" s="146">
        <v>510000</v>
      </c>
      <c r="G166" s="93">
        <v>1</v>
      </c>
      <c r="I166" s="88">
        <v>510000</v>
      </c>
    </row>
    <row r="167" spans="1:10" ht="18" customHeight="1">
      <c r="A167" s="90">
        <v>160</v>
      </c>
      <c r="B167" s="114">
        <v>45754</v>
      </c>
      <c r="C167" s="91" t="s">
        <v>1086</v>
      </c>
      <c r="D167" s="138" t="s">
        <v>1264</v>
      </c>
      <c r="F167" s="146">
        <v>1300000</v>
      </c>
      <c r="G167" s="93">
        <v>1</v>
      </c>
      <c r="I167" s="88">
        <v>1300000</v>
      </c>
    </row>
    <row r="168" spans="1:10" ht="18" customHeight="1">
      <c r="A168" s="90">
        <v>161</v>
      </c>
      <c r="B168" s="114">
        <v>45754</v>
      </c>
      <c r="C168" s="91" t="s">
        <v>1922</v>
      </c>
      <c r="D168" s="138" t="s">
        <v>1926</v>
      </c>
      <c r="F168" s="146">
        <v>600000</v>
      </c>
      <c r="G168" s="93">
        <v>1</v>
      </c>
      <c r="I168" s="88">
        <v>600000</v>
      </c>
    </row>
    <row r="169" spans="1:10" ht="18" customHeight="1">
      <c r="A169" s="90">
        <v>162</v>
      </c>
      <c r="B169" s="114">
        <v>45754</v>
      </c>
      <c r="C169" s="91" t="s">
        <v>1922</v>
      </c>
      <c r="D169" s="138" t="s">
        <v>1267</v>
      </c>
      <c r="E169" s="92">
        <v>480000</v>
      </c>
      <c r="F169" s="146">
        <v>549000</v>
      </c>
      <c r="G169" s="93">
        <v>1</v>
      </c>
      <c r="I169" s="88">
        <v>549000</v>
      </c>
    </row>
    <row r="170" spans="1:10" ht="18" customHeight="1">
      <c r="A170" s="90">
        <v>163</v>
      </c>
      <c r="B170" s="114">
        <v>45754</v>
      </c>
      <c r="C170" s="91" t="s">
        <v>1922</v>
      </c>
      <c r="D170" s="138" t="s">
        <v>1928</v>
      </c>
      <c r="E170" s="92">
        <v>16000</v>
      </c>
      <c r="F170" s="146">
        <v>50000</v>
      </c>
      <c r="G170" s="93">
        <v>1</v>
      </c>
      <c r="I170" s="88">
        <v>50000</v>
      </c>
    </row>
    <row r="171" spans="1:10" ht="18" customHeight="1">
      <c r="A171" s="90">
        <v>164</v>
      </c>
      <c r="B171" s="114">
        <v>45754</v>
      </c>
      <c r="C171" s="91" t="s">
        <v>1841</v>
      </c>
      <c r="D171" s="138" t="s">
        <v>1325</v>
      </c>
      <c r="E171" s="92">
        <v>90000</v>
      </c>
      <c r="F171" s="146">
        <v>130000</v>
      </c>
      <c r="G171" s="93">
        <v>1</v>
      </c>
      <c r="I171" s="88">
        <v>130000</v>
      </c>
    </row>
    <row r="172" spans="1:10" ht="18" customHeight="1">
      <c r="A172" s="90">
        <v>165</v>
      </c>
      <c r="B172" s="114">
        <v>45754</v>
      </c>
      <c r="C172" s="91" t="s">
        <v>1841</v>
      </c>
      <c r="D172" s="138" t="s">
        <v>1898</v>
      </c>
      <c r="F172" s="146">
        <v>510000</v>
      </c>
      <c r="G172" s="93">
        <v>1</v>
      </c>
      <c r="I172" s="88">
        <v>510000</v>
      </c>
    </row>
    <row r="173" spans="1:10" ht="18" customHeight="1">
      <c r="A173" s="90">
        <v>166</v>
      </c>
      <c r="B173" s="114">
        <v>45754</v>
      </c>
      <c r="C173" s="91" t="s">
        <v>1472</v>
      </c>
      <c r="D173" s="138" t="s">
        <v>1262</v>
      </c>
      <c r="F173" s="146">
        <v>1200000</v>
      </c>
      <c r="G173" s="93">
        <v>1</v>
      </c>
      <c r="I173" s="88">
        <v>1200000</v>
      </c>
    </row>
    <row r="174" spans="1:10" ht="18" customHeight="1">
      <c r="A174" s="90">
        <v>167</v>
      </c>
      <c r="B174" s="114">
        <v>45754</v>
      </c>
      <c r="C174" s="91" t="s">
        <v>1552</v>
      </c>
      <c r="D174" s="138" t="s">
        <v>1932</v>
      </c>
      <c r="J174" s="88">
        <v>-2000000</v>
      </c>
    </row>
    <row r="175" spans="1:10" ht="18" customHeight="1">
      <c r="A175" s="90">
        <v>168</v>
      </c>
      <c r="B175" s="114">
        <v>45755</v>
      </c>
      <c r="C175" s="91" t="s">
        <v>1522</v>
      </c>
      <c r="D175" s="138" t="s">
        <v>1935</v>
      </c>
      <c r="F175" s="146">
        <v>1500000</v>
      </c>
      <c r="G175" s="93">
        <v>1</v>
      </c>
      <c r="I175" s="88">
        <v>1500000</v>
      </c>
    </row>
    <row r="176" spans="1:10" ht="18" customHeight="1">
      <c r="A176" s="90">
        <v>169</v>
      </c>
      <c r="B176" s="114">
        <v>45755</v>
      </c>
      <c r="C176" s="91" t="s">
        <v>1522</v>
      </c>
      <c r="D176" s="138" t="s">
        <v>1653</v>
      </c>
      <c r="E176" s="92">
        <v>33000</v>
      </c>
      <c r="F176" s="146">
        <v>50000</v>
      </c>
      <c r="G176" s="93">
        <v>1</v>
      </c>
      <c r="I176" s="88">
        <v>50000</v>
      </c>
    </row>
    <row r="177" spans="1:9" ht="18" customHeight="1">
      <c r="A177" s="90">
        <v>170</v>
      </c>
      <c r="B177" s="114">
        <v>45755</v>
      </c>
      <c r="C177" s="91" t="s">
        <v>1938</v>
      </c>
      <c r="D177" s="138" t="s">
        <v>1747</v>
      </c>
      <c r="F177" s="146">
        <v>1400000</v>
      </c>
      <c r="G177" s="93">
        <v>1</v>
      </c>
      <c r="H177" s="156">
        <v>140000</v>
      </c>
      <c r="I177" s="88">
        <v>1540000</v>
      </c>
    </row>
    <row r="178" spans="1:9" ht="18" customHeight="1">
      <c r="A178" s="90">
        <v>171</v>
      </c>
      <c r="B178" s="114">
        <v>45755</v>
      </c>
      <c r="C178" s="91" t="s">
        <v>1039</v>
      </c>
      <c r="D178" s="138" t="s">
        <v>1836</v>
      </c>
      <c r="E178" s="92">
        <v>85000</v>
      </c>
      <c r="F178" s="146">
        <v>150000</v>
      </c>
      <c r="G178" s="93">
        <v>1</v>
      </c>
      <c r="I178" s="88">
        <v>150000</v>
      </c>
    </row>
    <row r="179" spans="1:9" ht="18" customHeight="1">
      <c r="A179" s="90">
        <v>172</v>
      </c>
      <c r="B179" s="114">
        <v>45755</v>
      </c>
      <c r="C179" s="91" t="s">
        <v>1942</v>
      </c>
      <c r="D179" s="138" t="s">
        <v>1888</v>
      </c>
      <c r="E179" s="92">
        <v>45000</v>
      </c>
      <c r="F179" s="146">
        <v>65000</v>
      </c>
      <c r="G179" s="93">
        <v>1</v>
      </c>
      <c r="I179" s="88">
        <v>65000</v>
      </c>
    </row>
    <row r="180" spans="1:9" ht="18" customHeight="1">
      <c r="A180" s="90">
        <v>173</v>
      </c>
      <c r="B180" s="114">
        <v>45755</v>
      </c>
      <c r="C180" s="91" t="s">
        <v>1942</v>
      </c>
      <c r="D180" s="138" t="s">
        <v>1888</v>
      </c>
      <c r="E180" s="92">
        <v>11200</v>
      </c>
      <c r="F180" s="146">
        <v>25000</v>
      </c>
      <c r="G180" s="93">
        <v>1</v>
      </c>
      <c r="I180" s="88">
        <v>25000</v>
      </c>
    </row>
    <row r="181" spans="1:9" ht="18" customHeight="1">
      <c r="A181" s="90">
        <v>174</v>
      </c>
      <c r="B181" s="114">
        <v>45755</v>
      </c>
      <c r="C181" s="91" t="s">
        <v>1658</v>
      </c>
      <c r="D181" s="138" t="s">
        <v>1267</v>
      </c>
      <c r="E181" s="92">
        <v>480000</v>
      </c>
      <c r="F181" s="146">
        <v>549000</v>
      </c>
      <c r="G181" s="93">
        <v>1</v>
      </c>
      <c r="I181" s="88">
        <v>549000</v>
      </c>
    </row>
    <row r="182" spans="1:9" ht="18" customHeight="1">
      <c r="A182" s="90">
        <v>175</v>
      </c>
      <c r="B182" s="114">
        <v>45755</v>
      </c>
      <c r="C182" s="91" t="s">
        <v>1945</v>
      </c>
      <c r="D182" s="138" t="s">
        <v>1864</v>
      </c>
      <c r="F182" s="146">
        <v>650000</v>
      </c>
      <c r="G182" s="93">
        <v>1</v>
      </c>
      <c r="H182" s="156">
        <v>65000</v>
      </c>
      <c r="I182" s="88">
        <v>715000</v>
      </c>
    </row>
    <row r="183" spans="1:9" ht="18" customHeight="1">
      <c r="A183" s="90">
        <v>176</v>
      </c>
      <c r="B183" s="114">
        <v>45756</v>
      </c>
      <c r="C183" s="91" t="s">
        <v>1841</v>
      </c>
      <c r="D183" s="138" t="s">
        <v>1325</v>
      </c>
      <c r="E183" s="92">
        <v>90000</v>
      </c>
      <c r="F183" s="146">
        <v>130000</v>
      </c>
      <c r="G183" s="93">
        <v>2</v>
      </c>
      <c r="I183" s="88">
        <v>260000</v>
      </c>
    </row>
    <row r="184" spans="1:9" ht="18" customHeight="1">
      <c r="A184" s="90">
        <v>177</v>
      </c>
      <c r="B184" s="114">
        <v>45756</v>
      </c>
      <c r="C184" s="91" t="s">
        <v>1841</v>
      </c>
      <c r="D184" s="138" t="s">
        <v>1964</v>
      </c>
      <c r="E184" s="92">
        <v>8500</v>
      </c>
      <c r="F184" s="146">
        <v>10000</v>
      </c>
      <c r="G184" s="93">
        <v>2</v>
      </c>
      <c r="I184" s="88">
        <v>20000</v>
      </c>
    </row>
    <row r="185" spans="1:9" ht="18" customHeight="1">
      <c r="A185" s="90">
        <v>178</v>
      </c>
      <c r="B185" s="114">
        <v>45756</v>
      </c>
      <c r="C185" s="91" t="s">
        <v>1841</v>
      </c>
      <c r="D185" s="138" t="s">
        <v>1928</v>
      </c>
      <c r="E185" s="92">
        <v>16000</v>
      </c>
      <c r="F185" s="146">
        <v>20000</v>
      </c>
      <c r="G185" s="93">
        <v>3</v>
      </c>
      <c r="I185" s="88">
        <v>60000</v>
      </c>
    </row>
    <row r="186" spans="1:9" ht="18" customHeight="1">
      <c r="A186" s="90">
        <v>179</v>
      </c>
      <c r="B186" s="114">
        <v>45757</v>
      </c>
      <c r="C186" s="91" t="s">
        <v>1614</v>
      </c>
      <c r="D186" s="138" t="s">
        <v>1865</v>
      </c>
      <c r="F186" s="146">
        <v>1550000</v>
      </c>
      <c r="G186" s="93">
        <v>1</v>
      </c>
      <c r="I186" s="88">
        <v>1550000</v>
      </c>
    </row>
    <row r="187" spans="1:9" ht="18" customHeight="1">
      <c r="A187" s="90">
        <v>180</v>
      </c>
      <c r="B187" s="114">
        <v>45757</v>
      </c>
      <c r="C187" s="91" t="s">
        <v>1531</v>
      </c>
      <c r="D187" s="138" t="s">
        <v>1865</v>
      </c>
      <c r="F187" s="146">
        <v>1550000</v>
      </c>
      <c r="G187" s="93">
        <v>1</v>
      </c>
      <c r="I187" s="88">
        <v>1550000</v>
      </c>
    </row>
    <row r="188" spans="1:9" ht="18" customHeight="1">
      <c r="A188" s="90">
        <v>181</v>
      </c>
      <c r="B188" s="114">
        <v>45757</v>
      </c>
      <c r="C188" s="91" t="s">
        <v>1938</v>
      </c>
      <c r="D188" s="138" t="s">
        <v>1267</v>
      </c>
      <c r="E188" s="92">
        <v>480000</v>
      </c>
      <c r="F188" s="146">
        <v>499091</v>
      </c>
      <c r="G188" s="93">
        <v>1</v>
      </c>
      <c r="H188" s="156">
        <v>49909.1</v>
      </c>
      <c r="I188" s="88">
        <v>549000.1</v>
      </c>
    </row>
    <row r="189" spans="1:9" ht="18" customHeight="1">
      <c r="A189" s="90">
        <v>182</v>
      </c>
      <c r="B189" s="114">
        <v>45758</v>
      </c>
      <c r="C189" s="91" t="s">
        <v>1542</v>
      </c>
      <c r="D189" s="138" t="s">
        <v>1986</v>
      </c>
      <c r="F189" s="146">
        <v>150000</v>
      </c>
      <c r="G189" s="93">
        <v>1</v>
      </c>
      <c r="I189" s="88">
        <v>150000</v>
      </c>
    </row>
    <row r="190" spans="1:9" ht="18" customHeight="1">
      <c r="A190" s="90">
        <v>183</v>
      </c>
      <c r="B190" s="114">
        <v>45758</v>
      </c>
      <c r="C190" s="91" t="s">
        <v>1982</v>
      </c>
      <c r="D190" s="138" t="s">
        <v>1988</v>
      </c>
      <c r="F190" s="146">
        <v>150000</v>
      </c>
      <c r="G190" s="93">
        <v>1</v>
      </c>
      <c r="I190" s="88">
        <v>150000</v>
      </c>
    </row>
    <row r="191" spans="1:9" ht="18" customHeight="1">
      <c r="A191" s="90">
        <v>184</v>
      </c>
      <c r="B191" s="114">
        <v>45759</v>
      </c>
      <c r="C191" s="91" t="s">
        <v>1039</v>
      </c>
      <c r="D191" s="138" t="s">
        <v>1262</v>
      </c>
      <c r="F191" s="146">
        <v>1200000</v>
      </c>
      <c r="G191" s="93">
        <v>1</v>
      </c>
      <c r="I191" s="88">
        <v>1200000</v>
      </c>
    </row>
    <row r="192" spans="1:9" ht="18" customHeight="1">
      <c r="A192" s="90">
        <v>185</v>
      </c>
      <c r="B192" s="114">
        <v>45759</v>
      </c>
      <c r="C192" s="91" t="s">
        <v>1039</v>
      </c>
      <c r="D192" s="138" t="s">
        <v>1569</v>
      </c>
      <c r="F192" s="146">
        <v>350000</v>
      </c>
      <c r="G192" s="93">
        <v>1</v>
      </c>
      <c r="I192" s="88">
        <v>350000</v>
      </c>
    </row>
    <row r="193" spans="1:10" ht="18" customHeight="1">
      <c r="A193" s="90">
        <v>186</v>
      </c>
      <c r="B193" s="114">
        <v>45759</v>
      </c>
      <c r="C193" s="91" t="s">
        <v>1655</v>
      </c>
      <c r="D193" s="138" t="s">
        <v>1262</v>
      </c>
      <c r="F193" s="146">
        <v>1200000</v>
      </c>
      <c r="G193" s="93">
        <v>1</v>
      </c>
      <c r="I193" s="88">
        <v>1200000</v>
      </c>
    </row>
    <row r="194" spans="1:10" ht="18" customHeight="1">
      <c r="A194" s="90">
        <v>187</v>
      </c>
      <c r="B194" s="114">
        <v>45759</v>
      </c>
      <c r="C194" s="91" t="s">
        <v>1039</v>
      </c>
      <c r="D194" s="138" t="s">
        <v>1824</v>
      </c>
      <c r="F194" s="146">
        <v>50000</v>
      </c>
      <c r="G194" s="93">
        <v>1</v>
      </c>
      <c r="I194" s="88">
        <v>50000</v>
      </c>
    </row>
    <row r="195" spans="1:10" ht="18" customHeight="1">
      <c r="A195" s="90">
        <v>188</v>
      </c>
      <c r="B195" s="114">
        <v>45761</v>
      </c>
      <c r="C195" s="91" t="s">
        <v>1039</v>
      </c>
      <c r="D195" s="138" t="s">
        <v>1836</v>
      </c>
      <c r="E195" s="92">
        <v>85000</v>
      </c>
      <c r="F195" s="146">
        <v>150000</v>
      </c>
      <c r="G195" s="93">
        <v>1</v>
      </c>
      <c r="I195" s="88">
        <v>150000</v>
      </c>
    </row>
    <row r="196" spans="1:10" ht="18" customHeight="1">
      <c r="A196" s="90">
        <v>189</v>
      </c>
      <c r="B196" s="114">
        <v>45761</v>
      </c>
      <c r="C196" s="91" t="s">
        <v>1039</v>
      </c>
      <c r="D196" s="138" t="s">
        <v>1928</v>
      </c>
      <c r="E196" s="92">
        <v>16000</v>
      </c>
      <c r="F196" s="146">
        <v>30000</v>
      </c>
      <c r="G196" s="93">
        <v>1</v>
      </c>
      <c r="I196" s="88">
        <v>30000</v>
      </c>
    </row>
    <row r="197" spans="1:10" ht="18" customHeight="1">
      <c r="A197" s="90">
        <v>190</v>
      </c>
      <c r="B197" s="114">
        <v>45761</v>
      </c>
      <c r="C197" s="91" t="s">
        <v>1039</v>
      </c>
      <c r="D197" s="138" t="s">
        <v>1964</v>
      </c>
      <c r="E197" s="92">
        <v>8500</v>
      </c>
      <c r="F197" s="146">
        <v>10000</v>
      </c>
      <c r="G197" s="93">
        <v>1</v>
      </c>
      <c r="I197" s="88">
        <v>10000</v>
      </c>
    </row>
    <row r="198" spans="1:10" ht="18" customHeight="1">
      <c r="A198" s="90">
        <v>191</v>
      </c>
      <c r="B198" s="114">
        <v>45759</v>
      </c>
      <c r="C198" s="91" t="s">
        <v>1996</v>
      </c>
      <c r="D198" s="138" t="s">
        <v>1999</v>
      </c>
      <c r="F198" s="146">
        <v>210000</v>
      </c>
      <c r="G198" s="93">
        <v>1</v>
      </c>
      <c r="I198" s="88">
        <v>210000</v>
      </c>
    </row>
    <row r="199" spans="1:10" ht="18" customHeight="1">
      <c r="A199" s="90">
        <v>192</v>
      </c>
      <c r="B199" s="114">
        <v>45761</v>
      </c>
      <c r="C199" s="91" t="s">
        <v>1204</v>
      </c>
      <c r="D199" s="138" t="s">
        <v>2004</v>
      </c>
      <c r="E199" s="92">
        <v>85000</v>
      </c>
      <c r="F199" s="146">
        <v>150000</v>
      </c>
      <c r="G199" s="93">
        <v>1</v>
      </c>
      <c r="I199" s="88">
        <v>150000</v>
      </c>
    </row>
    <row r="200" spans="1:10" ht="18" customHeight="1">
      <c r="A200" s="90">
        <v>193</v>
      </c>
      <c r="B200" s="114">
        <v>45761</v>
      </c>
      <c r="C200" s="91" t="s">
        <v>1086</v>
      </c>
      <c r="D200" s="138" t="s">
        <v>1264</v>
      </c>
      <c r="F200" s="146">
        <v>1200000</v>
      </c>
      <c r="G200" s="93">
        <v>1</v>
      </c>
      <c r="I200" s="156">
        <v>1200000</v>
      </c>
    </row>
    <row r="201" spans="1:10" ht="18" customHeight="1">
      <c r="A201" s="90">
        <v>194</v>
      </c>
      <c r="B201" s="114">
        <v>45761</v>
      </c>
      <c r="C201" s="91" t="s">
        <v>1039</v>
      </c>
      <c r="D201" s="138" t="s">
        <v>2007</v>
      </c>
      <c r="F201" s="146">
        <v>680000</v>
      </c>
      <c r="G201" s="93">
        <v>1</v>
      </c>
      <c r="I201" s="156">
        <v>680000</v>
      </c>
    </row>
    <row r="202" spans="1:10" ht="18" customHeight="1">
      <c r="A202" s="90">
        <v>195</v>
      </c>
      <c r="B202" s="114">
        <v>45761</v>
      </c>
      <c r="C202" s="91" t="s">
        <v>1039</v>
      </c>
      <c r="D202" s="138" t="s">
        <v>1745</v>
      </c>
      <c r="F202" s="146">
        <v>75000</v>
      </c>
      <c r="G202" s="93">
        <v>1</v>
      </c>
      <c r="I202" s="88">
        <v>75000</v>
      </c>
    </row>
    <row r="203" spans="1:10" ht="18" customHeight="1">
      <c r="A203" s="90">
        <v>196</v>
      </c>
      <c r="B203" s="114">
        <v>45761</v>
      </c>
      <c r="C203" s="91" t="s">
        <v>1942</v>
      </c>
      <c r="D203" s="138" t="s">
        <v>2009</v>
      </c>
      <c r="F203" s="146">
        <v>1100000</v>
      </c>
      <c r="G203" s="93">
        <v>1</v>
      </c>
      <c r="I203" s="88">
        <v>1100000</v>
      </c>
    </row>
    <row r="204" spans="1:10" ht="18" customHeight="1">
      <c r="A204" s="90">
        <v>197</v>
      </c>
      <c r="B204" s="114">
        <v>45761</v>
      </c>
      <c r="C204" s="91" t="s">
        <v>2011</v>
      </c>
      <c r="D204" s="138" t="s">
        <v>2012</v>
      </c>
      <c r="F204" s="146">
        <v>3500000</v>
      </c>
      <c r="G204" s="93">
        <v>1</v>
      </c>
      <c r="I204" s="88">
        <v>3500000</v>
      </c>
    </row>
    <row r="205" spans="1:10" ht="18" customHeight="1">
      <c r="A205" s="90">
        <v>198</v>
      </c>
      <c r="B205" s="114">
        <v>45761</v>
      </c>
      <c r="C205" s="91" t="s">
        <v>2017</v>
      </c>
      <c r="D205" s="138" t="s">
        <v>1212</v>
      </c>
      <c r="F205" s="146">
        <v>1500000</v>
      </c>
      <c r="G205" s="93">
        <v>1</v>
      </c>
      <c r="I205" s="88">
        <v>1500000</v>
      </c>
    </row>
    <row r="206" spans="1:10" ht="18" customHeight="1">
      <c r="A206" s="90">
        <v>199</v>
      </c>
      <c r="B206" s="114">
        <v>45761</v>
      </c>
      <c r="C206" s="91" t="s">
        <v>2017</v>
      </c>
      <c r="D206" s="138" t="s">
        <v>2019</v>
      </c>
      <c r="J206" s="88">
        <v>-1500000</v>
      </c>
    </row>
    <row r="207" spans="1:10" ht="18" customHeight="1">
      <c r="A207" s="90">
        <v>200</v>
      </c>
      <c r="B207" s="114">
        <v>45761</v>
      </c>
      <c r="C207" s="91" t="s">
        <v>2020</v>
      </c>
      <c r="D207" s="138" t="s">
        <v>1212</v>
      </c>
      <c r="F207" s="146">
        <v>1500000</v>
      </c>
      <c r="G207" s="93">
        <v>1</v>
      </c>
      <c r="I207" s="88">
        <v>1500000</v>
      </c>
    </row>
    <row r="208" spans="1:10" ht="18" customHeight="1">
      <c r="A208" s="90">
        <v>201</v>
      </c>
      <c r="B208" s="114">
        <v>45761</v>
      </c>
      <c r="C208" s="91" t="s">
        <v>2020</v>
      </c>
      <c r="D208" s="138" t="s">
        <v>2022</v>
      </c>
      <c r="J208" s="88">
        <v>-1500000</v>
      </c>
    </row>
    <row r="209" spans="1:9" ht="18" customHeight="1">
      <c r="A209" s="90">
        <v>202</v>
      </c>
      <c r="B209" s="114">
        <v>45762</v>
      </c>
      <c r="C209" s="91" t="s">
        <v>2026</v>
      </c>
      <c r="D209" s="138" t="s">
        <v>1864</v>
      </c>
      <c r="F209" s="146">
        <v>650000</v>
      </c>
      <c r="G209" s="93">
        <v>1</v>
      </c>
      <c r="I209" s="88">
        <v>650000</v>
      </c>
    </row>
    <row r="210" spans="1:9" ht="18" customHeight="1">
      <c r="A210" s="90">
        <v>203</v>
      </c>
      <c r="B210" s="114">
        <v>45762</v>
      </c>
      <c r="C210" s="91" t="s">
        <v>1841</v>
      </c>
      <c r="D210" s="138" t="s">
        <v>2024</v>
      </c>
      <c r="E210" s="92">
        <v>0</v>
      </c>
      <c r="F210" s="146">
        <v>10000</v>
      </c>
      <c r="G210" s="93">
        <v>5</v>
      </c>
      <c r="I210" s="88">
        <v>50000</v>
      </c>
    </row>
    <row r="211" spans="1:9" ht="18" customHeight="1">
      <c r="A211" s="90">
        <v>204</v>
      </c>
      <c r="B211" s="114">
        <v>45762</v>
      </c>
      <c r="C211" s="91" t="s">
        <v>1784</v>
      </c>
      <c r="D211" s="138" t="s">
        <v>1749</v>
      </c>
      <c r="F211" s="146">
        <v>1500000</v>
      </c>
      <c r="G211" s="93">
        <v>1</v>
      </c>
      <c r="I211" s="88">
        <v>1500000</v>
      </c>
    </row>
    <row r="212" spans="1:9" ht="18" customHeight="1">
      <c r="A212" s="90">
        <v>205</v>
      </c>
      <c r="B212" s="114">
        <v>45762</v>
      </c>
      <c r="C212" s="91" t="s">
        <v>1942</v>
      </c>
      <c r="D212" s="138" t="s">
        <v>1888</v>
      </c>
      <c r="E212" s="92">
        <v>45000</v>
      </c>
      <c r="F212" s="146">
        <v>65000</v>
      </c>
      <c r="G212" s="93">
        <v>1</v>
      </c>
      <c r="I212" s="88">
        <v>65000</v>
      </c>
    </row>
    <row r="213" spans="1:9" ht="18" customHeight="1">
      <c r="A213" s="90">
        <v>206</v>
      </c>
      <c r="B213" s="114">
        <v>45762</v>
      </c>
      <c r="C213" s="91" t="s">
        <v>1942</v>
      </c>
      <c r="D213" s="138" t="s">
        <v>1888</v>
      </c>
      <c r="E213" s="92">
        <v>11200</v>
      </c>
      <c r="F213" s="146">
        <v>25000</v>
      </c>
      <c r="G213" s="93">
        <v>1</v>
      </c>
      <c r="I213" s="88">
        <v>25000</v>
      </c>
    </row>
    <row r="214" spans="1:9" ht="18" customHeight="1">
      <c r="A214" s="90">
        <v>207</v>
      </c>
      <c r="B214" s="114">
        <v>45763</v>
      </c>
      <c r="C214" s="91" t="s">
        <v>2043</v>
      </c>
      <c r="D214" s="138" t="s">
        <v>2046</v>
      </c>
      <c r="F214" s="146">
        <v>250000</v>
      </c>
      <c r="G214" s="93">
        <v>1</v>
      </c>
      <c r="I214" s="88">
        <v>250000</v>
      </c>
    </row>
    <row r="215" spans="1:9" ht="18" customHeight="1">
      <c r="A215" s="90">
        <v>208</v>
      </c>
      <c r="B215" s="114">
        <v>45763</v>
      </c>
      <c r="C215" s="91" t="s">
        <v>2047</v>
      </c>
      <c r="D215" s="138" t="s">
        <v>1262</v>
      </c>
      <c r="F215" s="146">
        <v>1200000</v>
      </c>
      <c r="G215" s="93">
        <v>1</v>
      </c>
      <c r="I215" s="88">
        <v>1200000</v>
      </c>
    </row>
    <row r="216" spans="1:9" ht="18" customHeight="1">
      <c r="A216" s="90">
        <v>209</v>
      </c>
      <c r="B216" s="114">
        <v>45763</v>
      </c>
      <c r="C216" s="91" t="s">
        <v>987</v>
      </c>
      <c r="D216" s="138" t="s">
        <v>1262</v>
      </c>
      <c r="F216" s="146">
        <v>1300000</v>
      </c>
      <c r="G216" s="93">
        <v>1</v>
      </c>
      <c r="I216" s="88">
        <v>1300000</v>
      </c>
    </row>
    <row r="217" spans="1:9" ht="18" customHeight="1">
      <c r="A217" s="90">
        <v>210</v>
      </c>
      <c r="B217" s="114">
        <v>45763</v>
      </c>
      <c r="C217" s="91" t="s">
        <v>987</v>
      </c>
      <c r="D217" s="138" t="s">
        <v>1262</v>
      </c>
      <c r="F217" s="146">
        <v>650000</v>
      </c>
      <c r="G217" s="93">
        <v>1</v>
      </c>
      <c r="I217" s="88">
        <v>650000</v>
      </c>
    </row>
    <row r="218" spans="1:9" ht="18" customHeight="1">
      <c r="A218" s="90">
        <v>211</v>
      </c>
      <c r="B218" s="114">
        <v>45763</v>
      </c>
      <c r="C218" s="91" t="s">
        <v>1677</v>
      </c>
      <c r="D218" s="138" t="s">
        <v>1267</v>
      </c>
      <c r="E218" s="92">
        <v>480000</v>
      </c>
      <c r="F218" s="146">
        <v>499091</v>
      </c>
      <c r="G218" s="93">
        <v>1</v>
      </c>
      <c r="H218" s="156">
        <v>49909.1</v>
      </c>
      <c r="I218" s="88">
        <v>549000.1</v>
      </c>
    </row>
    <row r="219" spans="1:9" ht="18" customHeight="1">
      <c r="A219" s="90">
        <v>212</v>
      </c>
      <c r="B219" s="114">
        <v>45763</v>
      </c>
      <c r="C219" s="91" t="s">
        <v>1658</v>
      </c>
      <c r="D219" s="138" t="s">
        <v>2055</v>
      </c>
      <c r="E219" s="92">
        <v>13000</v>
      </c>
      <c r="F219" s="146">
        <v>20000</v>
      </c>
      <c r="G219" s="93">
        <v>1</v>
      </c>
      <c r="H219" s="156">
        <v>2000</v>
      </c>
      <c r="I219" s="88">
        <v>20000</v>
      </c>
    </row>
    <row r="220" spans="1:9" ht="18" customHeight="1">
      <c r="A220" s="90">
        <v>213</v>
      </c>
      <c r="B220" s="114">
        <v>45764</v>
      </c>
      <c r="C220" s="91" t="s">
        <v>1472</v>
      </c>
      <c r="D220" s="138" t="s">
        <v>2069</v>
      </c>
      <c r="F220" s="146">
        <v>1000000</v>
      </c>
      <c r="G220" s="93">
        <v>1</v>
      </c>
      <c r="I220" s="88">
        <v>1000000</v>
      </c>
    </row>
    <row r="221" spans="1:9" ht="18" customHeight="1">
      <c r="A221" s="90">
        <v>214</v>
      </c>
      <c r="B221" s="114">
        <v>45764</v>
      </c>
      <c r="C221" s="91" t="s">
        <v>1614</v>
      </c>
      <c r="D221" s="138" t="s">
        <v>2072</v>
      </c>
      <c r="F221" s="146">
        <v>2000000</v>
      </c>
      <c r="G221" s="93">
        <v>1</v>
      </c>
      <c r="I221" s="88">
        <v>2000000</v>
      </c>
    </row>
    <row r="222" spans="1:9" ht="18" customHeight="1">
      <c r="A222" s="90">
        <v>215</v>
      </c>
      <c r="B222" s="114">
        <v>45764</v>
      </c>
      <c r="C222" s="91" t="s">
        <v>1515</v>
      </c>
      <c r="D222" s="138" t="s">
        <v>1197</v>
      </c>
      <c r="F222" s="146">
        <v>800000</v>
      </c>
      <c r="G222" s="93">
        <v>1</v>
      </c>
      <c r="I222" s="88">
        <v>800000</v>
      </c>
    </row>
    <row r="223" spans="1:9" ht="18" customHeight="1">
      <c r="A223" s="90">
        <v>216</v>
      </c>
      <c r="B223" s="114">
        <v>45765</v>
      </c>
      <c r="C223" s="91" t="s">
        <v>1784</v>
      </c>
      <c r="D223" s="138" t="s">
        <v>1262</v>
      </c>
      <c r="F223" s="146">
        <v>1200000</v>
      </c>
      <c r="G223" s="93">
        <v>1</v>
      </c>
      <c r="H223" s="156">
        <v>120000</v>
      </c>
      <c r="I223" s="88">
        <v>1200000</v>
      </c>
    </row>
    <row r="224" spans="1:9" ht="18" customHeight="1">
      <c r="A224" s="90">
        <v>217</v>
      </c>
      <c r="B224" s="114">
        <v>45765</v>
      </c>
      <c r="C224" s="91" t="s">
        <v>1784</v>
      </c>
      <c r="D224" s="138" t="s">
        <v>1569</v>
      </c>
      <c r="F224" s="146">
        <v>350000</v>
      </c>
      <c r="G224" s="93">
        <v>1</v>
      </c>
      <c r="H224" s="156">
        <v>35000</v>
      </c>
      <c r="I224" s="88">
        <v>350000</v>
      </c>
    </row>
    <row r="225" spans="1:9" ht="18" customHeight="1">
      <c r="A225" s="90">
        <v>218</v>
      </c>
      <c r="B225" s="114">
        <v>45765</v>
      </c>
      <c r="C225" s="91" t="s">
        <v>1841</v>
      </c>
      <c r="D225" s="138" t="s">
        <v>2079</v>
      </c>
      <c r="F225" s="146">
        <v>1200000</v>
      </c>
      <c r="G225" s="93">
        <v>1</v>
      </c>
      <c r="I225" s="88">
        <v>1200000</v>
      </c>
    </row>
    <row r="226" spans="1:9" ht="18" customHeight="1">
      <c r="A226" s="90">
        <v>219</v>
      </c>
      <c r="B226" s="114">
        <v>45765</v>
      </c>
      <c r="C226" s="91" t="s">
        <v>1841</v>
      </c>
      <c r="D226" s="138" t="s">
        <v>1331</v>
      </c>
      <c r="F226" s="146">
        <v>50000</v>
      </c>
      <c r="G226" s="93">
        <v>2</v>
      </c>
      <c r="I226" s="88">
        <v>100000</v>
      </c>
    </row>
    <row r="227" spans="1:9" ht="18" customHeight="1">
      <c r="A227" s="90">
        <v>220</v>
      </c>
      <c r="B227" s="114">
        <v>45765</v>
      </c>
      <c r="C227" s="91" t="s">
        <v>1677</v>
      </c>
      <c r="D227" s="138" t="s">
        <v>1659</v>
      </c>
      <c r="F227" s="146">
        <v>1400000</v>
      </c>
      <c r="G227" s="93">
        <v>1</v>
      </c>
      <c r="I227" s="88">
        <v>1400000</v>
      </c>
    </row>
    <row r="228" spans="1:9" ht="18" customHeight="1">
      <c r="A228" s="90">
        <v>221</v>
      </c>
      <c r="B228" s="114">
        <v>45768</v>
      </c>
      <c r="C228" s="91" t="s">
        <v>2084</v>
      </c>
      <c r="D228" s="138" t="s">
        <v>1928</v>
      </c>
      <c r="E228" s="92">
        <v>16000</v>
      </c>
      <c r="F228" s="146">
        <v>30000</v>
      </c>
      <c r="G228" s="93">
        <v>1</v>
      </c>
      <c r="I228" s="88">
        <v>30000</v>
      </c>
    </row>
    <row r="229" spans="1:9" ht="18" customHeight="1">
      <c r="A229" s="90">
        <v>222</v>
      </c>
      <c r="B229" s="114">
        <v>45768</v>
      </c>
      <c r="C229" s="91" t="s">
        <v>2084</v>
      </c>
      <c r="D229" s="138" t="s">
        <v>1267</v>
      </c>
      <c r="E229" s="92">
        <v>480000</v>
      </c>
      <c r="F229" s="146">
        <v>600000</v>
      </c>
      <c r="G229" s="93">
        <v>1</v>
      </c>
      <c r="I229" s="88">
        <v>600000</v>
      </c>
    </row>
    <row r="230" spans="1:9" ht="18" customHeight="1">
      <c r="A230" s="90">
        <v>223</v>
      </c>
      <c r="B230" s="114">
        <v>45768</v>
      </c>
      <c r="C230" s="91" t="s">
        <v>2084</v>
      </c>
      <c r="D230" s="138" t="s">
        <v>2055</v>
      </c>
      <c r="E230" s="92">
        <v>13000</v>
      </c>
      <c r="F230" s="146">
        <v>20000</v>
      </c>
      <c r="G230" s="93">
        <v>1</v>
      </c>
      <c r="I230" s="88">
        <v>20000</v>
      </c>
    </row>
    <row r="231" spans="1:9" ht="18" customHeight="1">
      <c r="A231" s="90">
        <v>224</v>
      </c>
      <c r="B231" s="114">
        <v>45768</v>
      </c>
      <c r="C231" s="91" t="s">
        <v>2095</v>
      </c>
      <c r="D231" s="138" t="s">
        <v>2087</v>
      </c>
      <c r="F231" s="146">
        <v>1200000</v>
      </c>
      <c r="G231" s="93">
        <v>1</v>
      </c>
      <c r="I231" s="88">
        <v>1200000</v>
      </c>
    </row>
    <row r="232" spans="1:9" ht="18" customHeight="1">
      <c r="A232" s="90">
        <v>225</v>
      </c>
      <c r="B232" s="114">
        <v>45768</v>
      </c>
      <c r="C232" s="91" t="s">
        <v>2095</v>
      </c>
      <c r="D232" s="138" t="s">
        <v>2088</v>
      </c>
      <c r="F232" s="146">
        <v>1000000</v>
      </c>
      <c r="G232" s="93">
        <v>1</v>
      </c>
      <c r="I232" s="88">
        <v>1000000</v>
      </c>
    </row>
    <row r="233" spans="1:9" ht="18" customHeight="1">
      <c r="A233" s="90">
        <v>226</v>
      </c>
      <c r="B233" s="114">
        <v>45768</v>
      </c>
      <c r="C233" s="91" t="s">
        <v>1472</v>
      </c>
      <c r="D233" s="138" t="s">
        <v>1865</v>
      </c>
      <c r="F233" s="146">
        <v>1550000</v>
      </c>
      <c r="G233" s="93">
        <v>1</v>
      </c>
      <c r="I233" s="88">
        <v>1550000</v>
      </c>
    </row>
    <row r="234" spans="1:9" ht="18" customHeight="1">
      <c r="A234" s="90">
        <v>227</v>
      </c>
      <c r="B234" s="114">
        <v>45768</v>
      </c>
      <c r="C234" s="91" t="s">
        <v>1472</v>
      </c>
      <c r="D234" s="138" t="s">
        <v>1622</v>
      </c>
      <c r="F234" s="146">
        <v>50000</v>
      </c>
      <c r="G234" s="93">
        <v>1</v>
      </c>
      <c r="I234" s="88">
        <v>50000</v>
      </c>
    </row>
    <row r="235" spans="1:9" ht="18" customHeight="1">
      <c r="A235" s="90">
        <v>228</v>
      </c>
      <c r="B235" s="114">
        <v>45768</v>
      </c>
      <c r="C235" s="91" t="s">
        <v>1658</v>
      </c>
      <c r="D235" s="138" t="s">
        <v>1267</v>
      </c>
      <c r="E235" s="92">
        <v>480000</v>
      </c>
      <c r="F235" s="146">
        <v>499091</v>
      </c>
      <c r="G235" s="93">
        <v>1</v>
      </c>
      <c r="H235" s="156">
        <v>49909.1</v>
      </c>
      <c r="I235" s="88">
        <v>549000.1</v>
      </c>
    </row>
    <row r="236" spans="1:9" ht="18" customHeight="1">
      <c r="A236" s="90">
        <v>229</v>
      </c>
      <c r="B236" s="114">
        <v>45768</v>
      </c>
      <c r="C236" s="91" t="s">
        <v>1655</v>
      </c>
      <c r="D236" s="138" t="s">
        <v>1707</v>
      </c>
      <c r="F236" s="146">
        <v>380000</v>
      </c>
      <c r="G236" s="93">
        <v>1</v>
      </c>
      <c r="H236" s="156">
        <v>38000</v>
      </c>
      <c r="I236" s="88">
        <v>418000</v>
      </c>
    </row>
    <row r="237" spans="1:9" ht="18" customHeight="1">
      <c r="A237" s="90">
        <v>230</v>
      </c>
      <c r="B237" s="114">
        <v>45768</v>
      </c>
      <c r="C237" s="91" t="s">
        <v>1655</v>
      </c>
      <c r="D237" s="138" t="s">
        <v>1749</v>
      </c>
      <c r="F237" s="146">
        <v>1500000</v>
      </c>
      <c r="G237" s="93">
        <v>1</v>
      </c>
      <c r="H237" s="156">
        <v>150000</v>
      </c>
      <c r="I237" s="88">
        <v>1650000</v>
      </c>
    </row>
    <row r="238" spans="1:9" ht="18" customHeight="1">
      <c r="A238" s="90">
        <v>231</v>
      </c>
      <c r="B238" s="114">
        <v>45768</v>
      </c>
      <c r="C238" s="91" t="s">
        <v>1655</v>
      </c>
      <c r="D238" s="138" t="s">
        <v>1653</v>
      </c>
      <c r="E238" s="92">
        <v>33000</v>
      </c>
      <c r="F238" s="146">
        <v>50000</v>
      </c>
      <c r="G238" s="93">
        <v>1</v>
      </c>
      <c r="H238" s="156">
        <v>5000</v>
      </c>
      <c r="I238" s="88">
        <v>55000</v>
      </c>
    </row>
    <row r="239" spans="1:9" ht="18" customHeight="1">
      <c r="A239" s="90">
        <v>232</v>
      </c>
      <c r="B239" s="114">
        <v>45768</v>
      </c>
      <c r="C239" s="91" t="s">
        <v>1841</v>
      </c>
      <c r="D239" s="138" t="s">
        <v>2106</v>
      </c>
      <c r="F239" s="146">
        <v>50000</v>
      </c>
      <c r="G239" s="93">
        <v>1</v>
      </c>
      <c r="I239" s="88">
        <v>50000</v>
      </c>
    </row>
    <row r="240" spans="1:9" ht="18" customHeight="1">
      <c r="A240" s="90">
        <v>233</v>
      </c>
      <c r="B240" s="114">
        <v>45769</v>
      </c>
      <c r="C240" s="91" t="s">
        <v>1522</v>
      </c>
      <c r="D240" s="138" t="s">
        <v>2111</v>
      </c>
      <c r="F240" s="146">
        <v>1800000</v>
      </c>
      <c r="G240" s="93">
        <v>1</v>
      </c>
      <c r="I240" s="88">
        <v>1800000</v>
      </c>
    </row>
    <row r="241" spans="1:10" ht="18" customHeight="1">
      <c r="A241" s="90">
        <v>234</v>
      </c>
      <c r="B241" s="114">
        <v>45769</v>
      </c>
      <c r="C241" s="91" t="s">
        <v>1522</v>
      </c>
      <c r="D241" s="138" t="s">
        <v>1653</v>
      </c>
      <c r="E241" s="92">
        <v>33000</v>
      </c>
      <c r="F241" s="146">
        <v>50000</v>
      </c>
      <c r="G241" s="93">
        <v>1</v>
      </c>
      <c r="I241" s="88">
        <v>50000</v>
      </c>
    </row>
    <row r="242" spans="1:10" ht="18" customHeight="1">
      <c r="A242" s="90">
        <v>235</v>
      </c>
      <c r="B242" s="114">
        <v>45770</v>
      </c>
      <c r="C242" s="91" t="s">
        <v>1677</v>
      </c>
      <c r="D242" s="138" t="s">
        <v>2113</v>
      </c>
      <c r="F242" s="146">
        <v>1600000</v>
      </c>
      <c r="G242" s="93">
        <v>1</v>
      </c>
      <c r="I242" s="88">
        <v>1600000</v>
      </c>
    </row>
    <row r="243" spans="1:10" ht="18" customHeight="1">
      <c r="A243" s="90">
        <v>236</v>
      </c>
      <c r="B243" s="114">
        <v>45770</v>
      </c>
      <c r="C243" s="91" t="s">
        <v>2115</v>
      </c>
      <c r="D243" s="138" t="s">
        <v>2009</v>
      </c>
      <c r="F243" s="146">
        <v>1200000</v>
      </c>
      <c r="G243" s="93">
        <v>1</v>
      </c>
      <c r="I243" s="88">
        <v>1200000</v>
      </c>
    </row>
    <row r="244" spans="1:10" ht="18" customHeight="1">
      <c r="A244" s="90">
        <v>237</v>
      </c>
      <c r="B244" s="114">
        <v>45770</v>
      </c>
      <c r="C244" s="91" t="s">
        <v>2115</v>
      </c>
      <c r="D244" s="138" t="s">
        <v>2119</v>
      </c>
      <c r="F244" s="146">
        <v>600000</v>
      </c>
      <c r="G244" s="93">
        <v>1</v>
      </c>
      <c r="I244" s="88">
        <v>600000</v>
      </c>
    </row>
    <row r="245" spans="1:10" ht="18" customHeight="1">
      <c r="A245" s="90">
        <v>238</v>
      </c>
      <c r="B245" s="114">
        <v>45770</v>
      </c>
      <c r="C245" s="91" t="s">
        <v>2115</v>
      </c>
      <c r="D245" s="138" t="s">
        <v>2120</v>
      </c>
      <c r="F245" s="146">
        <v>600000</v>
      </c>
      <c r="G245" s="93">
        <v>1</v>
      </c>
      <c r="I245" s="88">
        <v>600000</v>
      </c>
    </row>
    <row r="246" spans="1:10" ht="18" customHeight="1">
      <c r="A246" s="90">
        <v>239</v>
      </c>
      <c r="B246" s="114">
        <v>45770</v>
      </c>
      <c r="C246" s="91" t="s">
        <v>2115</v>
      </c>
      <c r="D246" s="138" t="s">
        <v>1267</v>
      </c>
      <c r="E246" s="92">
        <v>480000</v>
      </c>
      <c r="F246" s="146">
        <v>600000</v>
      </c>
      <c r="G246" s="93">
        <v>1</v>
      </c>
      <c r="I246" s="88">
        <v>600000</v>
      </c>
    </row>
    <row r="247" spans="1:10" ht="18" customHeight="1">
      <c r="A247" s="90">
        <v>240</v>
      </c>
      <c r="B247" s="114">
        <v>45770</v>
      </c>
      <c r="C247" s="91" t="s">
        <v>2115</v>
      </c>
      <c r="D247" s="138" t="s">
        <v>1745</v>
      </c>
      <c r="F247" s="146">
        <v>80000</v>
      </c>
      <c r="G247" s="93">
        <v>1</v>
      </c>
      <c r="I247" s="88">
        <v>80000</v>
      </c>
    </row>
    <row r="248" spans="1:10" ht="18" customHeight="1">
      <c r="A248" s="90">
        <v>241</v>
      </c>
      <c r="B248" s="114">
        <v>45770</v>
      </c>
      <c r="C248" s="91" t="s">
        <v>2115</v>
      </c>
      <c r="D248" s="138" t="s">
        <v>1928</v>
      </c>
      <c r="E248" s="92">
        <v>16000</v>
      </c>
      <c r="F248" s="146">
        <v>50000</v>
      </c>
      <c r="G248" s="93">
        <v>1</v>
      </c>
      <c r="I248" s="88">
        <v>50000</v>
      </c>
    </row>
    <row r="249" spans="1:10" ht="18" customHeight="1">
      <c r="A249" s="90">
        <v>242</v>
      </c>
      <c r="B249" s="114">
        <v>45771</v>
      </c>
      <c r="C249" s="91" t="s">
        <v>1627</v>
      </c>
      <c r="D249" s="138" t="s">
        <v>1824</v>
      </c>
      <c r="F249" s="146">
        <v>50000</v>
      </c>
      <c r="G249" s="93">
        <v>10</v>
      </c>
      <c r="H249" s="156">
        <v>50000</v>
      </c>
      <c r="I249" s="88">
        <v>550000</v>
      </c>
    </row>
    <row r="250" spans="1:10" ht="18" customHeight="1">
      <c r="A250" s="90">
        <v>243</v>
      </c>
      <c r="B250" s="114">
        <v>45771</v>
      </c>
      <c r="C250" s="91" t="s">
        <v>1517</v>
      </c>
      <c r="D250" s="138" t="s">
        <v>1836</v>
      </c>
      <c r="E250" s="92">
        <v>85000</v>
      </c>
      <c r="F250" s="146">
        <v>150000</v>
      </c>
      <c r="G250" s="93">
        <v>1</v>
      </c>
      <c r="I250" s="88">
        <v>150000</v>
      </c>
    </row>
    <row r="251" spans="1:10" ht="18" customHeight="1">
      <c r="A251" s="90">
        <v>244</v>
      </c>
      <c r="B251" s="114">
        <v>45771</v>
      </c>
      <c r="C251" s="91" t="s">
        <v>1517</v>
      </c>
      <c r="D251" s="138" t="s">
        <v>2127</v>
      </c>
      <c r="J251" s="88">
        <v>-300000</v>
      </c>
    </row>
    <row r="252" spans="1:10" ht="18" customHeight="1">
      <c r="A252" s="90">
        <v>245</v>
      </c>
      <c r="B252" s="114">
        <v>45771</v>
      </c>
      <c r="C252" s="91" t="s">
        <v>1517</v>
      </c>
      <c r="D252" s="138" t="s">
        <v>2128</v>
      </c>
      <c r="J252" s="88">
        <v>-200000</v>
      </c>
    </row>
    <row r="253" spans="1:10" ht="18" customHeight="1">
      <c r="A253" s="90">
        <v>246</v>
      </c>
      <c r="B253" s="114">
        <v>45772</v>
      </c>
      <c r="C253" s="91" t="s">
        <v>1462</v>
      </c>
      <c r="D253" s="138" t="s">
        <v>1608</v>
      </c>
      <c r="F253" s="146">
        <v>450000</v>
      </c>
      <c r="G253" s="93">
        <v>1</v>
      </c>
      <c r="I253" s="88">
        <v>450000</v>
      </c>
    </row>
    <row r="254" spans="1:10" ht="18" customHeight="1">
      <c r="A254" s="90">
        <v>247</v>
      </c>
      <c r="B254" s="114">
        <v>45772</v>
      </c>
      <c r="C254" s="91" t="s">
        <v>2132</v>
      </c>
      <c r="D254" s="138" t="s">
        <v>2133</v>
      </c>
      <c r="F254" s="146">
        <v>1000000</v>
      </c>
      <c r="G254" s="93">
        <v>1</v>
      </c>
      <c r="H254" s="156">
        <v>100000</v>
      </c>
      <c r="I254" s="88">
        <v>1100000</v>
      </c>
    </row>
    <row r="255" spans="1:10" ht="18" customHeight="1">
      <c r="A255" s="90">
        <v>248</v>
      </c>
      <c r="B255" s="114">
        <v>45772</v>
      </c>
      <c r="C255" s="91" t="s">
        <v>2135</v>
      </c>
      <c r="D255" s="138" t="s">
        <v>1964</v>
      </c>
      <c r="E255" s="92">
        <v>8500</v>
      </c>
      <c r="F255" s="146">
        <v>10000</v>
      </c>
      <c r="G255" s="93">
        <v>5</v>
      </c>
      <c r="I255" s="88">
        <v>50000</v>
      </c>
    </row>
    <row r="256" spans="1:10" ht="18" customHeight="1">
      <c r="A256" s="90">
        <v>249</v>
      </c>
      <c r="B256" s="114">
        <v>45772</v>
      </c>
      <c r="C256" s="91" t="s">
        <v>2135</v>
      </c>
      <c r="D256" s="138" t="s">
        <v>1325</v>
      </c>
      <c r="E256" s="92">
        <v>90000</v>
      </c>
      <c r="F256" s="146">
        <v>130000</v>
      </c>
      <c r="G256" s="93">
        <v>1</v>
      </c>
      <c r="I256" s="88">
        <v>130000</v>
      </c>
    </row>
    <row r="257" spans="1:10" ht="18" customHeight="1">
      <c r="A257" s="90">
        <v>250</v>
      </c>
      <c r="B257" s="114">
        <v>45772</v>
      </c>
      <c r="C257" s="91" t="s">
        <v>2135</v>
      </c>
      <c r="D257" s="138" t="s">
        <v>1267</v>
      </c>
      <c r="E257" s="92">
        <v>480000</v>
      </c>
      <c r="F257" s="146">
        <v>549000</v>
      </c>
      <c r="G257" s="93">
        <v>2</v>
      </c>
      <c r="I257" s="88">
        <v>1098000</v>
      </c>
    </row>
    <row r="258" spans="1:10" ht="18" customHeight="1">
      <c r="A258" s="90">
        <v>251</v>
      </c>
      <c r="B258" s="114">
        <v>45772</v>
      </c>
      <c r="C258" s="91" t="s">
        <v>2084</v>
      </c>
      <c r="D258" s="138" t="s">
        <v>1182</v>
      </c>
      <c r="J258" s="88">
        <v>-650000</v>
      </c>
    </row>
    <row r="259" spans="1:10" ht="18" customHeight="1">
      <c r="A259" s="90">
        <v>252</v>
      </c>
      <c r="B259" s="114">
        <v>45772</v>
      </c>
      <c r="C259" s="91" t="s">
        <v>1522</v>
      </c>
      <c r="D259" s="138" t="s">
        <v>1182</v>
      </c>
      <c r="J259" s="88">
        <v>-1850000</v>
      </c>
    </row>
    <row r="260" spans="1:10" ht="18" customHeight="1">
      <c r="A260" s="90">
        <v>253</v>
      </c>
      <c r="B260" s="114">
        <v>45772</v>
      </c>
      <c r="C260" s="91" t="s">
        <v>1922</v>
      </c>
      <c r="D260" s="138" t="s">
        <v>1267</v>
      </c>
      <c r="E260" s="92">
        <v>480000</v>
      </c>
      <c r="F260" s="146">
        <v>549000</v>
      </c>
      <c r="G260" s="93">
        <v>1</v>
      </c>
      <c r="I260" s="88">
        <v>549000</v>
      </c>
    </row>
    <row r="261" spans="1:10" ht="18" customHeight="1">
      <c r="A261" s="90">
        <v>254</v>
      </c>
      <c r="B261" s="114">
        <v>45772</v>
      </c>
      <c r="C261" s="91" t="s">
        <v>1517</v>
      </c>
      <c r="D261" s="138" t="s">
        <v>2141</v>
      </c>
      <c r="F261" s="146">
        <v>150000</v>
      </c>
      <c r="G261" s="93">
        <v>1</v>
      </c>
      <c r="I261" s="88">
        <v>150000</v>
      </c>
    </row>
    <row r="262" spans="1:10" ht="18" customHeight="1">
      <c r="A262" s="90">
        <v>255</v>
      </c>
      <c r="B262" s="114">
        <v>45772</v>
      </c>
      <c r="C262" s="91" t="s">
        <v>1942</v>
      </c>
      <c r="D262" s="138" t="s">
        <v>1569</v>
      </c>
      <c r="F262" s="146">
        <v>350000</v>
      </c>
      <c r="G262" s="93">
        <v>1</v>
      </c>
      <c r="I262" s="88">
        <v>350000</v>
      </c>
    </row>
    <row r="263" spans="1:10" ht="18" customHeight="1">
      <c r="A263" s="90">
        <v>256</v>
      </c>
      <c r="B263" s="114">
        <v>45775</v>
      </c>
      <c r="C263" s="91" t="s">
        <v>1462</v>
      </c>
      <c r="D263" s="138" t="s">
        <v>1182</v>
      </c>
      <c r="J263" s="88">
        <v>-450000</v>
      </c>
    </row>
    <row r="264" spans="1:10" ht="18" customHeight="1">
      <c r="A264" s="90">
        <v>257</v>
      </c>
      <c r="B264" s="114">
        <v>45773</v>
      </c>
      <c r="C264" s="91" t="s">
        <v>2135</v>
      </c>
      <c r="D264" s="138" t="s">
        <v>1182</v>
      </c>
      <c r="J264" s="88">
        <v>-1278000</v>
      </c>
    </row>
    <row r="265" spans="1:10" ht="18" customHeight="1">
      <c r="A265" s="90">
        <v>258</v>
      </c>
      <c r="B265" s="114">
        <v>45775</v>
      </c>
      <c r="C265" s="91" t="s">
        <v>1594</v>
      </c>
      <c r="D265" s="138" t="s">
        <v>1597</v>
      </c>
      <c r="F265" s="146">
        <v>450000</v>
      </c>
      <c r="G265" s="93">
        <v>1</v>
      </c>
      <c r="I265" s="88">
        <v>450000</v>
      </c>
    </row>
    <row r="266" spans="1:10" ht="18" customHeight="1">
      <c r="A266" s="90">
        <v>259</v>
      </c>
      <c r="B266" s="114">
        <v>45775</v>
      </c>
      <c r="C266" s="91" t="s">
        <v>1594</v>
      </c>
      <c r="D266" s="138" t="s">
        <v>1182</v>
      </c>
      <c r="J266" s="88">
        <v>-450000</v>
      </c>
    </row>
    <row r="267" spans="1:10" ht="18" customHeight="1">
      <c r="A267" s="90">
        <v>260</v>
      </c>
      <c r="B267" s="114">
        <v>45775</v>
      </c>
      <c r="C267" s="91" t="s">
        <v>1517</v>
      </c>
      <c r="D267" s="138" t="s">
        <v>1608</v>
      </c>
      <c r="F267" s="146">
        <v>500000</v>
      </c>
      <c r="G267" s="93">
        <v>1</v>
      </c>
      <c r="I267" s="88">
        <v>500000</v>
      </c>
    </row>
    <row r="268" spans="1:10" ht="18" customHeight="1">
      <c r="A268" s="90">
        <v>261</v>
      </c>
      <c r="B268" s="114">
        <v>45775</v>
      </c>
      <c r="C268" s="91" t="s">
        <v>1204</v>
      </c>
      <c r="D268" s="138" t="s">
        <v>1836</v>
      </c>
      <c r="E268" s="92">
        <v>85000</v>
      </c>
      <c r="F268" s="146">
        <v>150000</v>
      </c>
      <c r="G268" s="93">
        <v>1</v>
      </c>
      <c r="I268" s="88">
        <v>150000</v>
      </c>
    </row>
    <row r="269" spans="1:10" ht="18" customHeight="1">
      <c r="A269" s="90">
        <v>262</v>
      </c>
      <c r="B269" s="114">
        <v>45775</v>
      </c>
      <c r="C269" s="91" t="s">
        <v>1086</v>
      </c>
      <c r="D269" s="138" t="s">
        <v>1264</v>
      </c>
      <c r="F269" s="146">
        <v>1700000</v>
      </c>
      <c r="G269" s="93">
        <v>1</v>
      </c>
      <c r="I269" s="88">
        <v>1700000</v>
      </c>
    </row>
    <row r="270" spans="1:10" ht="18" customHeight="1">
      <c r="A270" s="90">
        <v>263</v>
      </c>
      <c r="B270" s="114">
        <v>45775</v>
      </c>
      <c r="C270" s="91" t="s">
        <v>1086</v>
      </c>
      <c r="D270" s="138" t="s">
        <v>1182</v>
      </c>
      <c r="J270" s="88">
        <v>-1700000</v>
      </c>
    </row>
    <row r="271" spans="1:10" ht="18" customHeight="1">
      <c r="A271" s="90">
        <v>264</v>
      </c>
      <c r="B271" s="114">
        <v>45775</v>
      </c>
      <c r="C271" s="91" t="s">
        <v>1605</v>
      </c>
      <c r="D271" s="138" t="s">
        <v>1864</v>
      </c>
      <c r="F271" s="146">
        <v>650000</v>
      </c>
      <c r="G271" s="93">
        <v>1</v>
      </c>
      <c r="I271" s="88">
        <v>650000</v>
      </c>
    </row>
    <row r="272" spans="1:10" ht="18" customHeight="1">
      <c r="A272" s="90">
        <v>265</v>
      </c>
      <c r="B272" s="114">
        <v>45775</v>
      </c>
      <c r="C272" s="91" t="s">
        <v>1517</v>
      </c>
      <c r="D272" s="138" t="s">
        <v>2154</v>
      </c>
      <c r="J272" s="88">
        <v>-300000</v>
      </c>
    </row>
    <row r="273" spans="1:10" ht="18" customHeight="1">
      <c r="A273" s="90">
        <v>266</v>
      </c>
      <c r="B273" s="114">
        <v>45776</v>
      </c>
      <c r="C273" s="91" t="s">
        <v>2171</v>
      </c>
      <c r="D273" s="138" t="s">
        <v>1928</v>
      </c>
      <c r="E273" s="92">
        <v>16000</v>
      </c>
      <c r="F273" s="146">
        <v>30000</v>
      </c>
      <c r="G273" s="93">
        <v>1</v>
      </c>
      <c r="I273" s="88">
        <v>30000</v>
      </c>
    </row>
    <row r="274" spans="1:10" ht="18" customHeight="1">
      <c r="A274" s="90">
        <v>267</v>
      </c>
      <c r="B274" s="114">
        <v>45776</v>
      </c>
      <c r="C274" s="91" t="s">
        <v>2171</v>
      </c>
      <c r="D274" s="138" t="s">
        <v>1964</v>
      </c>
      <c r="E274" s="92">
        <v>8500</v>
      </c>
      <c r="F274" s="146">
        <v>10000</v>
      </c>
      <c r="G274" s="93">
        <v>1</v>
      </c>
      <c r="I274" s="88">
        <v>10000</v>
      </c>
    </row>
    <row r="275" spans="1:10" ht="18" customHeight="1">
      <c r="A275" s="90">
        <v>268</v>
      </c>
      <c r="B275" s="114">
        <v>45776</v>
      </c>
      <c r="C275" s="91" t="s">
        <v>2171</v>
      </c>
      <c r="D275" s="138" t="s">
        <v>2169</v>
      </c>
      <c r="E275" s="92">
        <v>5500</v>
      </c>
      <c r="F275" s="146">
        <v>10000</v>
      </c>
      <c r="G275" s="93">
        <v>1</v>
      </c>
      <c r="I275" s="88">
        <v>10000</v>
      </c>
    </row>
    <row r="276" spans="1:10" ht="18" customHeight="1">
      <c r="A276" s="90">
        <v>269</v>
      </c>
      <c r="B276" s="114">
        <v>45776</v>
      </c>
      <c r="C276" s="91" t="s">
        <v>2171</v>
      </c>
      <c r="D276" s="138" t="s">
        <v>1267</v>
      </c>
      <c r="E276" s="92">
        <v>480000</v>
      </c>
      <c r="F276" s="146">
        <v>549000</v>
      </c>
      <c r="G276" s="93">
        <v>1</v>
      </c>
      <c r="I276" s="88">
        <v>549000</v>
      </c>
    </row>
    <row r="277" spans="1:10" ht="18" customHeight="1">
      <c r="A277" s="90">
        <v>270</v>
      </c>
      <c r="B277" s="114">
        <v>45776</v>
      </c>
      <c r="C277" s="91" t="s">
        <v>2171</v>
      </c>
      <c r="D277" s="138" t="s">
        <v>2170</v>
      </c>
      <c r="F277" s="146">
        <v>600000</v>
      </c>
      <c r="G277" s="93">
        <v>1</v>
      </c>
      <c r="I277" s="88">
        <v>600000</v>
      </c>
    </row>
    <row r="278" spans="1:10" ht="18" customHeight="1">
      <c r="A278" s="90">
        <v>271</v>
      </c>
      <c r="B278" s="114">
        <v>45776</v>
      </c>
      <c r="C278" s="91" t="s">
        <v>2171</v>
      </c>
      <c r="D278" s="138" t="s">
        <v>1745</v>
      </c>
      <c r="F278" s="146">
        <v>75000</v>
      </c>
      <c r="G278" s="93">
        <v>1</v>
      </c>
      <c r="I278" s="88">
        <v>75000</v>
      </c>
    </row>
    <row r="279" spans="1:10" ht="18" customHeight="1">
      <c r="A279" s="90">
        <v>272</v>
      </c>
      <c r="B279" s="114">
        <v>45776</v>
      </c>
      <c r="C279" s="91" t="s">
        <v>2171</v>
      </c>
      <c r="D279" s="138" t="s">
        <v>2055</v>
      </c>
      <c r="E279" s="92">
        <v>13000</v>
      </c>
      <c r="F279" s="146">
        <v>20000</v>
      </c>
      <c r="G279" s="93">
        <v>1</v>
      </c>
      <c r="I279" s="88">
        <v>20000</v>
      </c>
    </row>
    <row r="280" spans="1:10" ht="18" customHeight="1">
      <c r="A280" s="90">
        <v>273</v>
      </c>
      <c r="B280" s="114">
        <v>45776</v>
      </c>
      <c r="C280" s="91" t="s">
        <v>1942</v>
      </c>
      <c r="D280" s="138" t="s">
        <v>1182</v>
      </c>
      <c r="J280" s="88">
        <v>-350000</v>
      </c>
    </row>
    <row r="281" spans="1:10" ht="18" customHeight="1">
      <c r="A281" s="90">
        <v>274</v>
      </c>
      <c r="B281" s="114">
        <v>45776</v>
      </c>
      <c r="C281" s="91" t="s">
        <v>1841</v>
      </c>
      <c r="D281" s="138" t="s">
        <v>1262</v>
      </c>
      <c r="F281" s="146">
        <v>1200000</v>
      </c>
      <c r="G281" s="93">
        <v>1</v>
      </c>
      <c r="I281" s="88">
        <v>1200000</v>
      </c>
    </row>
    <row r="282" spans="1:10" ht="18" customHeight="1">
      <c r="A282" s="90">
        <v>275</v>
      </c>
      <c r="B282" s="114">
        <v>45776</v>
      </c>
      <c r="C282" s="91" t="s">
        <v>1841</v>
      </c>
      <c r="D282" s="138" t="s">
        <v>1569</v>
      </c>
      <c r="F282" s="146">
        <v>350000</v>
      </c>
      <c r="G282" s="93">
        <v>1</v>
      </c>
      <c r="I282" s="88">
        <v>350000</v>
      </c>
    </row>
    <row r="283" spans="1:10" ht="18" customHeight="1">
      <c r="A283" s="90">
        <v>276</v>
      </c>
      <c r="B283" s="114">
        <v>45776</v>
      </c>
      <c r="C283" s="91" t="s">
        <v>2180</v>
      </c>
      <c r="D283" s="138" t="s">
        <v>2179</v>
      </c>
      <c r="F283" s="146">
        <v>550000</v>
      </c>
      <c r="G283" s="93">
        <v>1</v>
      </c>
      <c r="I283" s="88">
        <v>550000</v>
      </c>
    </row>
    <row r="284" spans="1:10" ht="18" customHeight="1">
      <c r="A284" s="90">
        <v>277</v>
      </c>
      <c r="B284" s="114">
        <v>45776</v>
      </c>
      <c r="C284" s="91" t="s">
        <v>2135</v>
      </c>
      <c r="D284" s="138" t="s">
        <v>1747</v>
      </c>
      <c r="F284" s="146">
        <v>1000000</v>
      </c>
      <c r="G284" s="93">
        <v>1</v>
      </c>
      <c r="I284" s="88">
        <v>1000000</v>
      </c>
    </row>
    <row r="285" spans="1:10" ht="18" customHeight="1">
      <c r="A285" s="90">
        <v>278</v>
      </c>
      <c r="B285" s="114">
        <v>45776</v>
      </c>
      <c r="C285" s="91" t="s">
        <v>1868</v>
      </c>
      <c r="D285" s="138" t="s">
        <v>2183</v>
      </c>
      <c r="F285" s="146">
        <v>1200000</v>
      </c>
      <c r="G285" s="93">
        <v>1</v>
      </c>
      <c r="H285" s="156">
        <v>120000</v>
      </c>
      <c r="I285" s="88">
        <v>1320000</v>
      </c>
    </row>
    <row r="286" spans="1:10" ht="18" customHeight="1">
      <c r="A286" s="90">
        <v>279</v>
      </c>
      <c r="B286" s="114">
        <v>45776</v>
      </c>
      <c r="C286" s="91" t="s">
        <v>2135</v>
      </c>
      <c r="D286" s="138" t="s">
        <v>1331</v>
      </c>
      <c r="F286" s="146">
        <v>50000</v>
      </c>
      <c r="G286" s="93">
        <v>10</v>
      </c>
      <c r="I286" s="88">
        <v>500000</v>
      </c>
    </row>
    <row r="287" spans="1:10" ht="18" customHeight="1">
      <c r="A287" s="90">
        <v>280</v>
      </c>
      <c r="B287" s="114">
        <v>45776</v>
      </c>
      <c r="C287" s="91" t="s">
        <v>2135</v>
      </c>
      <c r="D287" s="138" t="s">
        <v>1824</v>
      </c>
      <c r="F287" s="146">
        <v>50000</v>
      </c>
      <c r="G287" s="93">
        <v>5</v>
      </c>
      <c r="I287" s="88">
        <v>250000</v>
      </c>
    </row>
    <row r="288" spans="1:10" ht="18" customHeight="1">
      <c r="A288" s="90">
        <v>281</v>
      </c>
      <c r="B288" s="114">
        <v>45776</v>
      </c>
      <c r="C288" s="91" t="s">
        <v>2135</v>
      </c>
      <c r="D288" s="138" t="s">
        <v>2185</v>
      </c>
      <c r="F288" s="146">
        <v>84000</v>
      </c>
      <c r="G288" s="93">
        <v>5</v>
      </c>
      <c r="I288" s="88">
        <v>420000</v>
      </c>
    </row>
    <row r="289" spans="1:10" ht="18" customHeight="1">
      <c r="A289" s="90">
        <v>282</v>
      </c>
      <c r="B289" s="114">
        <v>45776</v>
      </c>
      <c r="C289" s="91" t="s">
        <v>2135</v>
      </c>
      <c r="D289" s="138" t="s">
        <v>1928</v>
      </c>
      <c r="E289" s="92">
        <v>16000</v>
      </c>
      <c r="F289" s="146">
        <v>35000</v>
      </c>
      <c r="G289" s="93">
        <v>5</v>
      </c>
      <c r="I289" s="88">
        <v>175000</v>
      </c>
    </row>
    <row r="290" spans="1:10" ht="18" customHeight="1">
      <c r="A290" s="90">
        <v>283</v>
      </c>
      <c r="B290" s="114">
        <v>45777</v>
      </c>
      <c r="C290" s="91" t="s">
        <v>1024</v>
      </c>
      <c r="D290" s="138" t="s">
        <v>1622</v>
      </c>
      <c r="F290" s="146">
        <v>50000</v>
      </c>
      <c r="G290" s="93">
        <v>2</v>
      </c>
      <c r="I290" s="88">
        <v>100000</v>
      </c>
    </row>
    <row r="291" spans="1:10" ht="18" customHeight="1">
      <c r="A291" s="90">
        <v>284</v>
      </c>
      <c r="B291" s="114">
        <v>45777</v>
      </c>
      <c r="C291" s="91" t="s">
        <v>1517</v>
      </c>
      <c r="D291" s="138" t="s">
        <v>2188</v>
      </c>
      <c r="F291" s="146">
        <v>1000000</v>
      </c>
      <c r="G291" s="93">
        <v>1</v>
      </c>
      <c r="I291" s="88">
        <v>1000000</v>
      </c>
    </row>
    <row r="292" spans="1:10" ht="18" customHeight="1">
      <c r="A292" s="90">
        <v>285</v>
      </c>
      <c r="B292" s="114">
        <v>45777</v>
      </c>
      <c r="C292" s="91" t="s">
        <v>2190</v>
      </c>
      <c r="D292" s="138" t="s">
        <v>2193</v>
      </c>
      <c r="F292" s="146">
        <v>1200000</v>
      </c>
      <c r="G292" s="93">
        <v>1</v>
      </c>
      <c r="I292" s="88">
        <v>1200000</v>
      </c>
    </row>
    <row r="293" spans="1:10" ht="18" customHeight="1">
      <c r="A293" s="90">
        <v>286</v>
      </c>
      <c r="B293" s="114">
        <v>45777</v>
      </c>
      <c r="C293" s="91" t="s">
        <v>2195</v>
      </c>
      <c r="D293" s="138" t="s">
        <v>1749</v>
      </c>
      <c r="F293" s="146">
        <v>1500000</v>
      </c>
      <c r="G293" s="93">
        <v>1</v>
      </c>
      <c r="I293" s="88">
        <v>1500000</v>
      </c>
    </row>
    <row r="294" spans="1:10" ht="18" customHeight="1">
      <c r="A294" s="90">
        <v>287</v>
      </c>
      <c r="B294" s="114">
        <v>45777</v>
      </c>
      <c r="C294" s="91" t="s">
        <v>2195</v>
      </c>
      <c r="D294" s="138" t="s">
        <v>1653</v>
      </c>
      <c r="E294" s="92">
        <v>33000</v>
      </c>
      <c r="F294" s="146">
        <v>50000</v>
      </c>
      <c r="G294" s="93">
        <v>1</v>
      </c>
      <c r="I294" s="88">
        <v>50000</v>
      </c>
    </row>
    <row r="295" spans="1:10" ht="18" customHeight="1">
      <c r="A295" s="90">
        <v>288</v>
      </c>
      <c r="B295" s="114">
        <v>45777</v>
      </c>
      <c r="C295" s="91" t="s">
        <v>2195</v>
      </c>
      <c r="D295" s="138" t="s">
        <v>1840</v>
      </c>
      <c r="E295" s="92">
        <v>40000</v>
      </c>
      <c r="F295" s="146">
        <v>60000</v>
      </c>
      <c r="G295" s="93">
        <v>1</v>
      </c>
      <c r="I295" s="88">
        <v>60000</v>
      </c>
    </row>
    <row r="296" spans="1:10" ht="18" customHeight="1">
      <c r="A296" s="90">
        <v>289</v>
      </c>
      <c r="B296" s="114">
        <v>45777</v>
      </c>
      <c r="C296" s="91" t="s">
        <v>1075</v>
      </c>
      <c r="D296" s="138" t="s">
        <v>2199</v>
      </c>
      <c r="F296" s="146">
        <v>1000000</v>
      </c>
      <c r="G296" s="93">
        <v>1</v>
      </c>
      <c r="I296" s="88">
        <v>1000000</v>
      </c>
    </row>
    <row r="297" spans="1:10" ht="18" customHeight="1">
      <c r="A297" s="90">
        <v>290</v>
      </c>
      <c r="B297" s="114">
        <v>45777</v>
      </c>
      <c r="C297" s="91" t="s">
        <v>1655</v>
      </c>
      <c r="D297" s="138" t="s">
        <v>1864</v>
      </c>
      <c r="F297" s="146">
        <v>650000</v>
      </c>
      <c r="G297" s="93">
        <v>1</v>
      </c>
      <c r="H297" s="156">
        <v>65000</v>
      </c>
      <c r="I297" s="88">
        <v>715000</v>
      </c>
    </row>
    <row r="298" spans="1:10" ht="18" customHeight="1">
      <c r="A298" s="90">
        <v>291</v>
      </c>
      <c r="B298" s="114">
        <v>45777</v>
      </c>
      <c r="C298" s="91" t="s">
        <v>2202</v>
      </c>
      <c r="D298" s="138" t="s">
        <v>2205</v>
      </c>
      <c r="F298" s="146">
        <v>900000</v>
      </c>
      <c r="G298" s="93">
        <v>1</v>
      </c>
      <c r="H298" s="156">
        <v>90000</v>
      </c>
      <c r="I298" s="88">
        <v>990000</v>
      </c>
    </row>
    <row r="299" spans="1:10" ht="18" customHeight="1">
      <c r="A299" s="90">
        <v>292</v>
      </c>
      <c r="B299" s="114">
        <v>45777</v>
      </c>
      <c r="C299" s="91" t="s">
        <v>1627</v>
      </c>
      <c r="D299" s="138" t="s">
        <v>1276</v>
      </c>
      <c r="F299" s="146">
        <v>1600000</v>
      </c>
      <c r="G299" s="93">
        <v>1</v>
      </c>
      <c r="I299" s="88">
        <v>1600000</v>
      </c>
    </row>
    <row r="300" spans="1:10" ht="18" customHeight="1">
      <c r="A300" s="90">
        <v>293</v>
      </c>
      <c r="B300" s="114">
        <v>45747</v>
      </c>
      <c r="C300" s="91" t="s">
        <v>1627</v>
      </c>
      <c r="D300" s="138" t="s">
        <v>1182</v>
      </c>
      <c r="J300" s="88">
        <v>-1585000</v>
      </c>
    </row>
    <row r="301" spans="1:10" ht="18" customHeight="1">
      <c r="A301" s="90">
        <v>294</v>
      </c>
      <c r="B301" s="114">
        <v>45776</v>
      </c>
      <c r="C301" s="91" t="s">
        <v>2180</v>
      </c>
      <c r="D301" s="138" t="s">
        <v>1182</v>
      </c>
      <c r="J301" s="88">
        <v>-550000</v>
      </c>
    </row>
    <row r="302" spans="1:10" ht="18" customHeight="1">
      <c r="A302" s="90">
        <v>295</v>
      </c>
      <c r="B302" s="114">
        <v>45777</v>
      </c>
      <c r="C302" s="91" t="s">
        <v>1655</v>
      </c>
      <c r="D302" s="138" t="s">
        <v>1182</v>
      </c>
      <c r="J302" s="88">
        <v>-4620900</v>
      </c>
    </row>
    <row r="303" spans="1:10" ht="18" customHeight="1">
      <c r="A303" s="90">
        <v>296</v>
      </c>
      <c r="B303" s="114">
        <v>45777</v>
      </c>
      <c r="C303" s="91" t="s">
        <v>2195</v>
      </c>
      <c r="D303" s="138" t="s">
        <v>1182</v>
      </c>
      <c r="J303" s="88">
        <v>-1610000</v>
      </c>
    </row>
    <row r="304" spans="1:10" ht="18" customHeight="1">
      <c r="A304" s="90">
        <v>297</v>
      </c>
      <c r="B304" s="114">
        <v>45777</v>
      </c>
      <c r="C304" s="91" t="s">
        <v>1204</v>
      </c>
      <c r="D304" s="138" t="s">
        <v>1182</v>
      </c>
      <c r="J304" s="88">
        <v>-924000</v>
      </c>
    </row>
    <row r="305" spans="1:10" ht="18" customHeight="1">
      <c r="A305" s="90">
        <v>298</v>
      </c>
      <c r="B305" s="114">
        <v>45775</v>
      </c>
      <c r="C305" s="91" t="s">
        <v>2135</v>
      </c>
      <c r="D305" s="138" t="s">
        <v>1267</v>
      </c>
      <c r="E305" s="92">
        <v>480000</v>
      </c>
      <c r="F305" s="146">
        <v>549000</v>
      </c>
      <c r="G305" s="93">
        <v>2</v>
      </c>
      <c r="I305" s="88">
        <v>1098000</v>
      </c>
    </row>
    <row r="306" spans="1:10" ht="18" customHeight="1">
      <c r="A306" s="90">
        <v>299</v>
      </c>
      <c r="B306" s="114">
        <v>45777</v>
      </c>
      <c r="C306" s="91" t="s">
        <v>2135</v>
      </c>
      <c r="D306" s="138" t="s">
        <v>1182</v>
      </c>
      <c r="J306" s="88">
        <v>-3443000</v>
      </c>
    </row>
    <row r="307" spans="1:10" ht="18" customHeight="1">
      <c r="A307" s="90">
        <v>300</v>
      </c>
      <c r="B307" s="114">
        <v>45777</v>
      </c>
      <c r="C307" s="91" t="s">
        <v>1614</v>
      </c>
      <c r="D307" s="138" t="s">
        <v>1182</v>
      </c>
      <c r="J307" s="88">
        <v>-1700000</v>
      </c>
    </row>
    <row r="308" spans="1:10" ht="18" customHeight="1">
      <c r="A308" s="90">
        <v>301</v>
      </c>
      <c r="B308" s="114">
        <v>45778</v>
      </c>
      <c r="C308" s="91" t="s">
        <v>2202</v>
      </c>
      <c r="D308" s="138" t="s">
        <v>1182</v>
      </c>
      <c r="J308" s="88">
        <v>-990000</v>
      </c>
    </row>
    <row r="309" spans="1:10" ht="18" customHeight="1">
      <c r="A309" s="90">
        <v>302</v>
      </c>
      <c r="B309" s="114">
        <v>45772</v>
      </c>
      <c r="C309" s="91" t="s">
        <v>2132</v>
      </c>
      <c r="D309" s="138" t="s">
        <v>1182</v>
      </c>
      <c r="J309" s="88">
        <v>-1100000</v>
      </c>
    </row>
    <row r="310" spans="1:10" ht="18" customHeight="1">
      <c r="A310" s="90">
        <v>303</v>
      </c>
      <c r="B310" s="114">
        <v>45778</v>
      </c>
      <c r="C310" s="91" t="s">
        <v>1517</v>
      </c>
      <c r="D310" s="138" t="s">
        <v>1182</v>
      </c>
      <c r="J310" s="88">
        <v>-10000000</v>
      </c>
    </row>
    <row r="311" spans="1:10" ht="18" customHeight="1">
      <c r="A311" s="90">
        <v>304</v>
      </c>
      <c r="B311" s="114">
        <v>45778</v>
      </c>
      <c r="C311" s="91" t="s">
        <v>1540</v>
      </c>
      <c r="D311" s="138" t="s">
        <v>1182</v>
      </c>
      <c r="J311" s="88">
        <v>-1400000</v>
      </c>
    </row>
    <row r="312" spans="1:10" ht="18" customHeight="1">
      <c r="A312" s="90">
        <v>305</v>
      </c>
      <c r="B312" s="114">
        <v>45777</v>
      </c>
      <c r="C312" s="91" t="s">
        <v>2171</v>
      </c>
      <c r="D312" s="138" t="s">
        <v>1182</v>
      </c>
      <c r="J312" s="88">
        <v>-1294000</v>
      </c>
    </row>
    <row r="313" spans="1:10" ht="18" customHeight="1">
      <c r="A313" s="90">
        <v>306</v>
      </c>
      <c r="B313" s="114">
        <v>45778</v>
      </c>
      <c r="C313" s="91" t="s">
        <v>1472</v>
      </c>
      <c r="D313" s="138" t="s">
        <v>1182</v>
      </c>
      <c r="J313" s="88">
        <v>-7200000</v>
      </c>
    </row>
    <row r="314" spans="1:10" ht="18" customHeight="1">
      <c r="A314" s="90">
        <v>307</v>
      </c>
      <c r="B314" s="114">
        <v>45778</v>
      </c>
      <c r="C314" s="91" t="s">
        <v>1658</v>
      </c>
      <c r="D314" s="138" t="s">
        <v>1749</v>
      </c>
      <c r="F314" s="146">
        <v>1500000</v>
      </c>
      <c r="G314" s="93">
        <v>1</v>
      </c>
      <c r="H314" s="156">
        <v>150000</v>
      </c>
      <c r="I314" s="88">
        <v>1650000</v>
      </c>
    </row>
    <row r="315" spans="1:10" ht="18" customHeight="1">
      <c r="A315" s="90">
        <v>308</v>
      </c>
      <c r="B315" s="114">
        <v>45778</v>
      </c>
      <c r="C315" s="91" t="s">
        <v>1658</v>
      </c>
      <c r="D315" s="138" t="s">
        <v>1653</v>
      </c>
      <c r="E315" s="92">
        <v>33000</v>
      </c>
      <c r="F315" s="146">
        <v>50000</v>
      </c>
      <c r="G315" s="93">
        <v>1</v>
      </c>
      <c r="H315" s="156">
        <v>5000</v>
      </c>
      <c r="I315" s="88">
        <v>55000</v>
      </c>
    </row>
    <row r="316" spans="1:10" ht="18" customHeight="1">
      <c r="A316" s="90">
        <v>309</v>
      </c>
      <c r="B316" s="114">
        <v>45778</v>
      </c>
      <c r="C316" s="91" t="s">
        <v>1658</v>
      </c>
      <c r="D316" s="138" t="s">
        <v>2214</v>
      </c>
      <c r="J316" s="88">
        <v>-1000000</v>
      </c>
    </row>
    <row r="317" spans="1:10" ht="18" customHeight="1">
      <c r="A317" s="90">
        <v>310</v>
      </c>
      <c r="B317" s="114">
        <v>45779</v>
      </c>
      <c r="C317" s="91" t="s">
        <v>1627</v>
      </c>
      <c r="D317" s="138" t="s">
        <v>1182</v>
      </c>
      <c r="J317" s="88">
        <v>-550000</v>
      </c>
    </row>
    <row r="318" spans="1:10" ht="18" customHeight="1">
      <c r="A318" s="90">
        <v>311</v>
      </c>
      <c r="B318" s="114">
        <v>45779</v>
      </c>
      <c r="C318" s="91" t="s">
        <v>2190</v>
      </c>
      <c r="D318" s="138" t="s">
        <v>1182</v>
      </c>
      <c r="J318" s="88">
        <v>-1200000</v>
      </c>
    </row>
    <row r="319" spans="1:10" ht="18" customHeight="1">
      <c r="A319" s="90">
        <v>312</v>
      </c>
      <c r="B319" s="114">
        <v>45777</v>
      </c>
      <c r="C319" s="91" t="s">
        <v>1841</v>
      </c>
      <c r="D319" s="138" t="s">
        <v>1836</v>
      </c>
      <c r="E319" s="92">
        <v>85000</v>
      </c>
      <c r="F319" s="146">
        <v>150000</v>
      </c>
      <c r="G319" s="93">
        <v>1</v>
      </c>
      <c r="I319" s="88">
        <v>150000</v>
      </c>
    </row>
    <row r="320" spans="1:10" ht="18" customHeight="1">
      <c r="A320" s="90">
        <v>313</v>
      </c>
      <c r="B320" s="114">
        <v>45779</v>
      </c>
      <c r="C320" s="91" t="s">
        <v>1658</v>
      </c>
      <c r="D320" s="138" t="s">
        <v>1331</v>
      </c>
      <c r="F320" s="146">
        <v>50000</v>
      </c>
      <c r="G320" s="93">
        <v>2</v>
      </c>
      <c r="H320" s="156">
        <v>10000</v>
      </c>
      <c r="I320" s="88">
        <v>110000</v>
      </c>
    </row>
    <row r="321" spans="1:10" ht="18" customHeight="1">
      <c r="A321" s="90">
        <v>314</v>
      </c>
      <c r="B321" s="114">
        <v>45779</v>
      </c>
      <c r="C321" s="91" t="s">
        <v>2132</v>
      </c>
      <c r="D321" s="138" t="s">
        <v>2133</v>
      </c>
      <c r="F321" s="146">
        <v>1000000</v>
      </c>
      <c r="G321" s="93">
        <v>1</v>
      </c>
      <c r="I321" s="88">
        <v>1000000</v>
      </c>
    </row>
    <row r="322" spans="1:10" ht="18" customHeight="1">
      <c r="A322" s="90">
        <v>315</v>
      </c>
      <c r="B322" s="114">
        <v>45779</v>
      </c>
      <c r="C322" s="91" t="s">
        <v>1472</v>
      </c>
      <c r="D322" s="138" t="s">
        <v>1707</v>
      </c>
      <c r="F322" s="146">
        <v>378000</v>
      </c>
      <c r="G322" s="93">
        <v>1</v>
      </c>
      <c r="I322" s="88">
        <v>378000</v>
      </c>
    </row>
    <row r="323" spans="1:10" ht="18" customHeight="1">
      <c r="A323" s="90">
        <v>316</v>
      </c>
      <c r="B323" s="114">
        <v>45779</v>
      </c>
      <c r="C323" s="91" t="s">
        <v>1472</v>
      </c>
      <c r="D323" s="138" t="s">
        <v>1212</v>
      </c>
      <c r="F323" s="146">
        <v>1500000</v>
      </c>
      <c r="G323" s="93">
        <v>1</v>
      </c>
      <c r="I323" s="88">
        <v>1500000</v>
      </c>
    </row>
    <row r="324" spans="1:10" ht="18" customHeight="1">
      <c r="A324" s="90">
        <v>317</v>
      </c>
      <c r="B324" s="114">
        <v>45780</v>
      </c>
      <c r="C324" s="91" t="s">
        <v>2132</v>
      </c>
      <c r="D324" s="138" t="s">
        <v>1182</v>
      </c>
      <c r="J324" s="88">
        <v>-1000000</v>
      </c>
    </row>
    <row r="325" spans="1:10" ht="18" customHeight="1">
      <c r="A325" s="90">
        <v>318</v>
      </c>
      <c r="B325" s="114">
        <v>45780</v>
      </c>
      <c r="C325" s="91" t="s">
        <v>1658</v>
      </c>
      <c r="D325" s="138" t="s">
        <v>2265</v>
      </c>
      <c r="J325" s="88">
        <v>-1815000</v>
      </c>
    </row>
    <row r="326" spans="1:10" ht="18" customHeight="1">
      <c r="A326" s="90">
        <v>319</v>
      </c>
      <c r="B326" s="114">
        <v>45780</v>
      </c>
      <c r="C326" s="91" t="s">
        <v>2115</v>
      </c>
      <c r="D326" s="138" t="s">
        <v>2235</v>
      </c>
      <c r="F326" s="146">
        <v>1000000</v>
      </c>
      <c r="G326" s="93">
        <v>1</v>
      </c>
      <c r="I326" s="88">
        <v>1000000</v>
      </c>
    </row>
    <row r="327" spans="1:10" ht="18" customHeight="1">
      <c r="A327" s="90">
        <v>320</v>
      </c>
      <c r="B327" s="114">
        <v>45782</v>
      </c>
      <c r="C327" s="91" t="s">
        <v>2239</v>
      </c>
      <c r="D327" s="138" t="s">
        <v>1264</v>
      </c>
      <c r="F327" s="146">
        <v>1200000</v>
      </c>
      <c r="G327" s="93">
        <v>1</v>
      </c>
      <c r="I327" s="88">
        <v>1200000</v>
      </c>
    </row>
    <row r="328" spans="1:10" ht="18" customHeight="1">
      <c r="A328" s="90">
        <v>321</v>
      </c>
      <c r="B328" s="114">
        <v>45782</v>
      </c>
      <c r="C328" s="91" t="s">
        <v>1024</v>
      </c>
      <c r="D328" s="138" t="s">
        <v>1836</v>
      </c>
      <c r="E328" s="92">
        <v>85000</v>
      </c>
      <c r="F328" s="146">
        <v>150000</v>
      </c>
      <c r="G328" s="93">
        <v>1</v>
      </c>
      <c r="I328" s="88">
        <v>150000</v>
      </c>
    </row>
    <row r="329" spans="1:10" ht="18" customHeight="1">
      <c r="A329" s="90">
        <v>322</v>
      </c>
      <c r="B329" s="114">
        <v>45783</v>
      </c>
      <c r="C329" s="91" t="s">
        <v>1614</v>
      </c>
      <c r="D329" s="138" t="s">
        <v>2179</v>
      </c>
      <c r="F329" s="146">
        <v>450000</v>
      </c>
      <c r="G329" s="93">
        <v>1</v>
      </c>
      <c r="I329" s="88">
        <v>450000</v>
      </c>
    </row>
    <row r="330" spans="1:10" ht="18" customHeight="1">
      <c r="A330" s="90">
        <v>323</v>
      </c>
      <c r="B330" s="114">
        <v>45783</v>
      </c>
      <c r="C330" s="91" t="s">
        <v>1472</v>
      </c>
      <c r="D330" s="138" t="s">
        <v>1262</v>
      </c>
      <c r="F330" s="146">
        <v>1200000</v>
      </c>
      <c r="G330" s="93">
        <v>1</v>
      </c>
      <c r="I330" s="88">
        <v>1200000</v>
      </c>
    </row>
    <row r="331" spans="1:10" ht="18" customHeight="1">
      <c r="A331" s="90">
        <v>324</v>
      </c>
      <c r="B331" s="114">
        <v>45783</v>
      </c>
      <c r="C331" s="91" t="s">
        <v>1542</v>
      </c>
      <c r="D331" s="138" t="s">
        <v>1569</v>
      </c>
      <c r="F331" s="146">
        <v>350000</v>
      </c>
      <c r="G331" s="93">
        <v>1</v>
      </c>
      <c r="I331" s="88">
        <v>350000</v>
      </c>
    </row>
    <row r="332" spans="1:10" ht="18" customHeight="1">
      <c r="A332" s="90">
        <v>325</v>
      </c>
      <c r="B332" s="114">
        <v>45783</v>
      </c>
      <c r="C332" s="91" t="s">
        <v>1472</v>
      </c>
      <c r="D332" s="138" t="s">
        <v>2245</v>
      </c>
      <c r="F332" s="146">
        <v>650000</v>
      </c>
      <c r="G332" s="93">
        <v>1</v>
      </c>
      <c r="I332" s="88">
        <v>650000</v>
      </c>
    </row>
    <row r="333" spans="1:10" ht="18" customHeight="1">
      <c r="A333" s="90">
        <v>326</v>
      </c>
      <c r="B333" s="114">
        <v>45784</v>
      </c>
      <c r="C333" s="91" t="s">
        <v>2115</v>
      </c>
      <c r="D333" s="138" t="s">
        <v>1182</v>
      </c>
      <c r="J333" s="88">
        <v>-1000000</v>
      </c>
    </row>
    <row r="334" spans="1:10" ht="18" customHeight="1">
      <c r="A334" s="90">
        <v>327</v>
      </c>
      <c r="B334" s="114">
        <v>45784</v>
      </c>
      <c r="C334" s="91" t="s">
        <v>1373</v>
      </c>
      <c r="D334" s="138" t="s">
        <v>1747</v>
      </c>
      <c r="F334" s="146">
        <v>1400000</v>
      </c>
      <c r="G334" s="93">
        <v>1</v>
      </c>
      <c r="I334" s="88">
        <v>1400000</v>
      </c>
    </row>
    <row r="335" spans="1:10" ht="18" customHeight="1">
      <c r="A335" s="90">
        <v>328</v>
      </c>
      <c r="B335" s="114">
        <v>45784</v>
      </c>
      <c r="C335" s="91" t="s">
        <v>1373</v>
      </c>
      <c r="D335" s="138" t="s">
        <v>1267</v>
      </c>
      <c r="E335" s="92">
        <v>480000</v>
      </c>
      <c r="F335" s="146">
        <v>549000</v>
      </c>
      <c r="G335" s="93">
        <v>1</v>
      </c>
      <c r="I335" s="88">
        <v>549000</v>
      </c>
    </row>
    <row r="336" spans="1:10" ht="18" customHeight="1">
      <c r="A336" s="90">
        <v>329</v>
      </c>
      <c r="B336" s="114">
        <v>45784</v>
      </c>
      <c r="C336" s="91" t="s">
        <v>2250</v>
      </c>
      <c r="D336" s="138" t="s">
        <v>1749</v>
      </c>
      <c r="F336" s="146">
        <v>1500000</v>
      </c>
      <c r="G336" s="93">
        <v>1</v>
      </c>
      <c r="H336" s="156">
        <v>150000</v>
      </c>
      <c r="I336" s="88">
        <v>1650000</v>
      </c>
    </row>
    <row r="337" spans="1:10" ht="18" customHeight="1">
      <c r="A337" s="90">
        <v>330</v>
      </c>
      <c r="B337" s="114">
        <v>45784</v>
      </c>
      <c r="C337" s="91" t="s">
        <v>2250</v>
      </c>
      <c r="D337" s="138" t="s">
        <v>1653</v>
      </c>
      <c r="E337" s="92">
        <v>33000</v>
      </c>
      <c r="F337" s="146">
        <v>50000</v>
      </c>
      <c r="G337" s="93">
        <v>1</v>
      </c>
      <c r="H337" s="156">
        <v>5000</v>
      </c>
      <c r="I337" s="88">
        <v>55000</v>
      </c>
    </row>
    <row r="338" spans="1:10" ht="18" customHeight="1">
      <c r="A338" s="90">
        <v>331</v>
      </c>
      <c r="B338" s="114">
        <v>45784</v>
      </c>
      <c r="C338" s="91" t="s">
        <v>1373</v>
      </c>
      <c r="D338" s="138" t="s">
        <v>1182</v>
      </c>
      <c r="J338" s="88">
        <v>-1949000</v>
      </c>
    </row>
    <row r="339" spans="1:10" ht="18" customHeight="1">
      <c r="A339" s="90">
        <v>332</v>
      </c>
      <c r="B339" s="114">
        <v>45784</v>
      </c>
      <c r="C339" s="91" t="s">
        <v>1024</v>
      </c>
      <c r="D339" s="138" t="s">
        <v>1182</v>
      </c>
      <c r="J339" s="88">
        <v>-100000</v>
      </c>
    </row>
    <row r="340" spans="1:10" ht="18" customHeight="1">
      <c r="A340" s="90">
        <v>333</v>
      </c>
      <c r="B340" s="114">
        <v>45784</v>
      </c>
      <c r="C340" s="91" t="s">
        <v>1627</v>
      </c>
      <c r="D340" s="138" t="s">
        <v>1182</v>
      </c>
      <c r="J340" s="88">
        <v>-1600000</v>
      </c>
    </row>
    <row r="341" spans="1:10" ht="18" customHeight="1">
      <c r="A341" s="90">
        <v>334</v>
      </c>
      <c r="B341" s="114">
        <v>45784</v>
      </c>
      <c r="C341" s="91" t="s">
        <v>2250</v>
      </c>
      <c r="D341" s="138" t="s">
        <v>1182</v>
      </c>
      <c r="J341" s="88">
        <v>-1705000</v>
      </c>
    </row>
    <row r="342" spans="1:10" ht="18" customHeight="1">
      <c r="A342" s="90">
        <v>335</v>
      </c>
      <c r="B342" s="114">
        <v>45784</v>
      </c>
      <c r="C342" s="91" t="s">
        <v>1472</v>
      </c>
      <c r="D342" s="138" t="s">
        <v>2255</v>
      </c>
      <c r="F342" s="146">
        <v>450000</v>
      </c>
      <c r="G342" s="93">
        <v>1</v>
      </c>
      <c r="I342" s="88">
        <v>450000</v>
      </c>
    </row>
    <row r="343" spans="1:10" ht="18" customHeight="1">
      <c r="A343" s="90">
        <v>336</v>
      </c>
      <c r="B343" s="114">
        <v>45784</v>
      </c>
      <c r="C343" s="91" t="s">
        <v>1472</v>
      </c>
      <c r="D343" s="138" t="s">
        <v>1622</v>
      </c>
      <c r="F343" s="146">
        <v>50000</v>
      </c>
      <c r="G343" s="93">
        <v>1</v>
      </c>
      <c r="I343" s="88">
        <v>50000</v>
      </c>
    </row>
    <row r="344" spans="1:10" ht="18" customHeight="1">
      <c r="A344" s="90">
        <v>337</v>
      </c>
      <c r="B344" s="114">
        <v>45784</v>
      </c>
      <c r="C344" s="91" t="s">
        <v>2250</v>
      </c>
      <c r="D344" s="138" t="s">
        <v>1749</v>
      </c>
      <c r="F344" s="146">
        <v>1500000</v>
      </c>
      <c r="G344" s="93">
        <v>1</v>
      </c>
      <c r="H344" s="156">
        <v>150000</v>
      </c>
      <c r="I344" s="88">
        <v>1650000</v>
      </c>
    </row>
    <row r="345" spans="1:10" ht="18" customHeight="1">
      <c r="A345" s="90">
        <v>338</v>
      </c>
      <c r="B345" s="114">
        <v>45784</v>
      </c>
      <c r="C345" s="91" t="s">
        <v>2250</v>
      </c>
      <c r="D345" s="138" t="s">
        <v>1653</v>
      </c>
      <c r="E345" s="92">
        <v>33000</v>
      </c>
      <c r="F345" s="146">
        <v>50000</v>
      </c>
      <c r="G345" s="93">
        <v>1</v>
      </c>
      <c r="H345" s="156">
        <v>5000</v>
      </c>
      <c r="I345" s="88">
        <v>55000</v>
      </c>
    </row>
    <row r="346" spans="1:10" ht="18" customHeight="1">
      <c r="A346" s="90">
        <v>339</v>
      </c>
      <c r="B346" s="114">
        <v>45784</v>
      </c>
      <c r="C346" s="91" t="s">
        <v>2259</v>
      </c>
      <c r="D346" s="138" t="s">
        <v>1749</v>
      </c>
      <c r="F346" s="146">
        <v>1500000</v>
      </c>
      <c r="G346" s="93">
        <v>1</v>
      </c>
      <c r="I346" s="88">
        <v>1500000</v>
      </c>
    </row>
    <row r="347" spans="1:10" ht="18" customHeight="1">
      <c r="A347" s="90">
        <v>340</v>
      </c>
      <c r="B347" s="114">
        <v>45784</v>
      </c>
      <c r="C347" s="91" t="s">
        <v>2259</v>
      </c>
      <c r="D347" s="138" t="s">
        <v>1653</v>
      </c>
      <c r="E347" s="92">
        <v>33000</v>
      </c>
      <c r="F347" s="146">
        <v>50000</v>
      </c>
      <c r="G347" s="93">
        <v>1</v>
      </c>
      <c r="I347" s="88">
        <v>50000</v>
      </c>
    </row>
    <row r="348" spans="1:10" ht="18" customHeight="1">
      <c r="A348" s="90">
        <v>341</v>
      </c>
      <c r="B348" s="114">
        <v>45784</v>
      </c>
      <c r="C348" s="91" t="s">
        <v>2259</v>
      </c>
      <c r="D348" s="138" t="s">
        <v>1840</v>
      </c>
      <c r="E348" s="92">
        <v>40000</v>
      </c>
      <c r="F348" s="146">
        <v>60000</v>
      </c>
      <c r="G348" s="93">
        <v>1</v>
      </c>
      <c r="I348" s="88">
        <v>60000</v>
      </c>
    </row>
    <row r="349" spans="1:10" ht="18" customHeight="1">
      <c r="A349" s="90">
        <v>342</v>
      </c>
      <c r="B349" s="114">
        <v>45784</v>
      </c>
      <c r="C349" s="91" t="s">
        <v>2259</v>
      </c>
      <c r="D349" s="138" t="s">
        <v>1182</v>
      </c>
      <c r="J349" s="88">
        <v>-1610000</v>
      </c>
    </row>
    <row r="350" spans="1:10" ht="18" customHeight="1">
      <c r="A350" s="90">
        <v>343</v>
      </c>
      <c r="B350" s="114">
        <v>45785</v>
      </c>
      <c r="C350" s="91" t="s">
        <v>2250</v>
      </c>
      <c r="D350" s="138" t="s">
        <v>1182</v>
      </c>
      <c r="J350" s="88">
        <v>-1705000</v>
      </c>
    </row>
    <row r="351" spans="1:10" ht="18" customHeight="1">
      <c r="A351" s="90">
        <v>344</v>
      </c>
      <c r="B351" s="114">
        <v>45785</v>
      </c>
      <c r="C351" s="91" t="s">
        <v>2266</v>
      </c>
      <c r="D351" s="138" t="s">
        <v>2269</v>
      </c>
      <c r="F351" s="146">
        <v>1000000</v>
      </c>
      <c r="G351" s="93">
        <v>1</v>
      </c>
      <c r="I351" s="88">
        <v>1000000</v>
      </c>
    </row>
    <row r="352" spans="1:10" ht="18" customHeight="1">
      <c r="A352" s="90">
        <v>345</v>
      </c>
      <c r="B352" s="114">
        <v>45785</v>
      </c>
      <c r="C352" s="91" t="s">
        <v>1841</v>
      </c>
      <c r="D352" s="138" t="s">
        <v>1186</v>
      </c>
      <c r="F352" s="146">
        <v>1500000</v>
      </c>
      <c r="G352" s="93">
        <v>1</v>
      </c>
      <c r="I352" s="88">
        <v>1500000</v>
      </c>
    </row>
    <row r="353" spans="1:10" ht="18" customHeight="1">
      <c r="A353" s="90">
        <v>346</v>
      </c>
      <c r="B353" s="114">
        <v>45786</v>
      </c>
      <c r="C353" s="91" t="s">
        <v>2239</v>
      </c>
      <c r="D353" s="138" t="s">
        <v>1182</v>
      </c>
      <c r="J353" s="88">
        <v>-1200000</v>
      </c>
    </row>
    <row r="354" spans="1:10" ht="18" customHeight="1">
      <c r="A354" s="90">
        <v>347</v>
      </c>
      <c r="B354" s="114">
        <v>45786</v>
      </c>
      <c r="C354" s="91" t="s">
        <v>1542</v>
      </c>
      <c r="D354" s="138" t="s">
        <v>1182</v>
      </c>
      <c r="J354" s="88">
        <v>-350000</v>
      </c>
    </row>
    <row r="355" spans="1:10" ht="18" customHeight="1">
      <c r="A355" s="90">
        <v>348</v>
      </c>
      <c r="B355" s="114">
        <v>45786</v>
      </c>
      <c r="C355" s="91" t="s">
        <v>1841</v>
      </c>
      <c r="D355" s="138" t="s">
        <v>1182</v>
      </c>
      <c r="J355" s="88">
        <v>-5172700</v>
      </c>
    </row>
    <row r="356" spans="1:10" ht="18" customHeight="1">
      <c r="A356" s="90">
        <v>349</v>
      </c>
      <c r="B356" s="114">
        <v>45777</v>
      </c>
      <c r="C356" s="91" t="s">
        <v>1605</v>
      </c>
      <c r="D356" s="138" t="s">
        <v>1182</v>
      </c>
      <c r="J356" s="88">
        <v>-650000</v>
      </c>
    </row>
    <row r="357" spans="1:10" ht="18" customHeight="1">
      <c r="A357" s="90">
        <v>350</v>
      </c>
      <c r="B357" s="114">
        <v>45786</v>
      </c>
      <c r="C357" s="91" t="s">
        <v>1075</v>
      </c>
      <c r="D357" s="138" t="s">
        <v>1182</v>
      </c>
      <c r="J357" s="88">
        <v>-1000000</v>
      </c>
    </row>
    <row r="358" spans="1:10" ht="18" customHeight="1">
      <c r="A358" s="90">
        <v>351</v>
      </c>
      <c r="B358" s="114">
        <v>45786</v>
      </c>
      <c r="C358" s="91" t="s">
        <v>1373</v>
      </c>
      <c r="D358" s="138" t="s">
        <v>2119</v>
      </c>
      <c r="F358" s="146">
        <v>700000</v>
      </c>
      <c r="G358" s="93">
        <v>1</v>
      </c>
      <c r="I358" s="88">
        <v>700000</v>
      </c>
    </row>
    <row r="359" spans="1:10" ht="18" customHeight="1">
      <c r="A359" s="90">
        <v>352</v>
      </c>
      <c r="B359" s="114">
        <v>45786</v>
      </c>
      <c r="C359" s="91" t="s">
        <v>2171</v>
      </c>
      <c r="D359" s="138" t="s">
        <v>2273</v>
      </c>
      <c r="E359" s="92">
        <v>440000</v>
      </c>
      <c r="F359" s="146">
        <v>1200000</v>
      </c>
      <c r="G359" s="93">
        <v>1</v>
      </c>
      <c r="I359" s="88">
        <v>1200000</v>
      </c>
    </row>
    <row r="360" spans="1:10" ht="18" customHeight="1">
      <c r="A360" s="90">
        <v>353</v>
      </c>
      <c r="B360" s="114">
        <v>45786</v>
      </c>
      <c r="C360" s="91" t="s">
        <v>2279</v>
      </c>
      <c r="D360" s="138" t="s">
        <v>2278</v>
      </c>
      <c r="E360" s="92">
        <v>35000</v>
      </c>
      <c r="F360" s="146">
        <v>50000</v>
      </c>
      <c r="G360" s="93">
        <v>1</v>
      </c>
      <c r="H360" s="156">
        <v>5000</v>
      </c>
      <c r="I360" s="88">
        <v>55000</v>
      </c>
    </row>
    <row r="361" spans="1:10" ht="18" customHeight="1">
      <c r="A361" s="90">
        <v>354</v>
      </c>
      <c r="B361" s="114">
        <v>45786</v>
      </c>
      <c r="C361" s="91" t="s">
        <v>2279</v>
      </c>
      <c r="D361" s="138" t="s">
        <v>2179</v>
      </c>
      <c r="F361" s="146">
        <v>550000</v>
      </c>
      <c r="G361" s="93">
        <v>1</v>
      </c>
      <c r="H361" s="156">
        <v>55000</v>
      </c>
      <c r="I361" s="88">
        <v>605000</v>
      </c>
    </row>
    <row r="362" spans="1:10" ht="18" customHeight="1">
      <c r="A362" s="90">
        <v>355</v>
      </c>
      <c r="B362" s="114">
        <v>45787</v>
      </c>
      <c r="C362" s="91" t="s">
        <v>1922</v>
      </c>
      <c r="D362" s="138" t="s">
        <v>1182</v>
      </c>
      <c r="J362" s="88">
        <v>-1190000</v>
      </c>
    </row>
    <row r="363" spans="1:10" ht="18" customHeight="1">
      <c r="A363" s="90">
        <v>356</v>
      </c>
      <c r="B363" s="114">
        <v>45787</v>
      </c>
      <c r="C363" s="91" t="s">
        <v>1373</v>
      </c>
      <c r="D363" s="138" t="s">
        <v>1867</v>
      </c>
      <c r="J363" s="88">
        <v>-700000</v>
      </c>
    </row>
    <row r="364" spans="1:10" ht="18" customHeight="1">
      <c r="A364" s="90">
        <v>357</v>
      </c>
      <c r="B364" s="114">
        <v>45787</v>
      </c>
      <c r="C364" s="91" t="s">
        <v>2171</v>
      </c>
      <c r="D364" s="138" t="s">
        <v>1867</v>
      </c>
      <c r="J364" s="88">
        <v>-1200000</v>
      </c>
    </row>
    <row r="365" spans="1:10" ht="18" customHeight="1">
      <c r="A365" s="90">
        <v>358</v>
      </c>
      <c r="B365" s="114">
        <v>45787</v>
      </c>
      <c r="C365" s="91" t="s">
        <v>1922</v>
      </c>
      <c r="D365" s="138" t="s">
        <v>1867</v>
      </c>
      <c r="J365" s="88">
        <v>-558000</v>
      </c>
    </row>
    <row r="366" spans="1:10" ht="18" customHeight="1">
      <c r="A366" s="90">
        <v>359</v>
      </c>
      <c r="B366" s="114">
        <v>45789</v>
      </c>
      <c r="C366" s="91" t="s">
        <v>2500</v>
      </c>
      <c r="D366" s="138" t="s">
        <v>1568</v>
      </c>
      <c r="F366" s="146">
        <v>650000</v>
      </c>
      <c r="G366" s="93">
        <v>1</v>
      </c>
      <c r="H366" s="156">
        <v>65000</v>
      </c>
      <c r="I366" s="88">
        <v>715000</v>
      </c>
    </row>
    <row r="367" spans="1:10" ht="18" customHeight="1">
      <c r="A367" s="90">
        <v>360</v>
      </c>
      <c r="B367" s="114">
        <v>45789</v>
      </c>
      <c r="C367" s="91" t="s">
        <v>2500</v>
      </c>
      <c r="D367" s="138" t="s">
        <v>1182</v>
      </c>
      <c r="J367" s="88">
        <v>-715000</v>
      </c>
    </row>
    <row r="368" spans="1:10" ht="18" customHeight="1">
      <c r="A368" s="90">
        <v>361</v>
      </c>
      <c r="B368" s="114">
        <v>45789</v>
      </c>
      <c r="C368" s="91" t="s">
        <v>1517</v>
      </c>
      <c r="D368" s="138" t="s">
        <v>2255</v>
      </c>
      <c r="F368" s="146">
        <v>450000</v>
      </c>
      <c r="G368" s="93">
        <v>1</v>
      </c>
      <c r="I368" s="88">
        <v>450000</v>
      </c>
    </row>
    <row r="369" spans="1:10" ht="18" customHeight="1">
      <c r="A369" s="90">
        <v>362</v>
      </c>
      <c r="B369" s="114">
        <v>45789</v>
      </c>
      <c r="C369" s="91" t="s">
        <v>2132</v>
      </c>
      <c r="D369" s="138" t="s">
        <v>1262</v>
      </c>
      <c r="F369" s="146">
        <v>1300000</v>
      </c>
      <c r="G369" s="93">
        <v>1</v>
      </c>
      <c r="I369" s="88">
        <v>1300000</v>
      </c>
    </row>
    <row r="370" spans="1:10" ht="18" customHeight="1">
      <c r="A370" s="90">
        <v>363</v>
      </c>
      <c r="B370" s="114">
        <v>45789</v>
      </c>
      <c r="C370" s="91" t="s">
        <v>1677</v>
      </c>
      <c r="D370" s="138" t="s">
        <v>1267</v>
      </c>
      <c r="E370" s="92">
        <v>480000</v>
      </c>
      <c r="F370" s="146">
        <v>499091</v>
      </c>
      <c r="G370" s="93">
        <v>1</v>
      </c>
      <c r="H370" s="156">
        <v>49909</v>
      </c>
      <c r="I370" s="88">
        <v>549000</v>
      </c>
    </row>
    <row r="371" spans="1:10" ht="18" customHeight="1">
      <c r="A371" s="90">
        <v>364</v>
      </c>
      <c r="B371" s="114">
        <v>45789</v>
      </c>
      <c r="C371" s="91" t="s">
        <v>1527</v>
      </c>
      <c r="D371" s="138" t="s">
        <v>2292</v>
      </c>
      <c r="F371" s="146">
        <v>200000</v>
      </c>
      <c r="G371" s="93">
        <v>1</v>
      </c>
      <c r="I371" s="88">
        <v>200000</v>
      </c>
    </row>
    <row r="372" spans="1:10" ht="18" customHeight="1">
      <c r="A372" s="90">
        <v>365</v>
      </c>
      <c r="B372" s="114">
        <v>45789</v>
      </c>
      <c r="C372" s="91" t="s">
        <v>1527</v>
      </c>
      <c r="D372" s="138" t="s">
        <v>2293</v>
      </c>
      <c r="F372" s="146">
        <v>250000</v>
      </c>
      <c r="G372" s="93">
        <v>1</v>
      </c>
      <c r="I372" s="88">
        <v>250000</v>
      </c>
    </row>
    <row r="373" spans="1:10" ht="18" customHeight="1">
      <c r="A373" s="90">
        <v>366</v>
      </c>
      <c r="B373" s="114">
        <v>45789</v>
      </c>
      <c r="C373" s="91" t="s">
        <v>1204</v>
      </c>
      <c r="D373" s="138" t="s">
        <v>2295</v>
      </c>
      <c r="F373" s="146">
        <v>1100000</v>
      </c>
      <c r="G373" s="93">
        <v>1</v>
      </c>
      <c r="I373" s="88">
        <v>1100000</v>
      </c>
    </row>
    <row r="374" spans="1:10" ht="18" customHeight="1">
      <c r="A374" s="90">
        <v>367</v>
      </c>
      <c r="B374" s="114">
        <v>45789</v>
      </c>
      <c r="C374" s="91" t="s">
        <v>2299</v>
      </c>
      <c r="D374" s="138" t="s">
        <v>1749</v>
      </c>
      <c r="F374" s="146">
        <v>1500000</v>
      </c>
      <c r="G374" s="93">
        <v>1</v>
      </c>
      <c r="H374" s="156">
        <v>150000</v>
      </c>
      <c r="I374" s="88">
        <v>1650000</v>
      </c>
    </row>
    <row r="375" spans="1:10" ht="18" customHeight="1">
      <c r="A375" s="90">
        <v>368</v>
      </c>
      <c r="B375" s="114">
        <v>45789</v>
      </c>
      <c r="C375" s="91" t="s">
        <v>1472</v>
      </c>
      <c r="D375" s="138" t="s">
        <v>2303</v>
      </c>
      <c r="F375" s="146">
        <v>1650000</v>
      </c>
      <c r="G375" s="93">
        <v>1</v>
      </c>
      <c r="I375" s="88">
        <v>1650000</v>
      </c>
    </row>
    <row r="376" spans="1:10" ht="18" customHeight="1">
      <c r="A376" s="90">
        <v>369</v>
      </c>
      <c r="B376" s="114">
        <v>45790</v>
      </c>
      <c r="C376" s="91" t="s">
        <v>2299</v>
      </c>
      <c r="D376" s="138" t="s">
        <v>1182</v>
      </c>
      <c r="J376" s="88">
        <v>-1650000</v>
      </c>
    </row>
    <row r="377" spans="1:10" ht="18" customHeight="1">
      <c r="A377" s="90">
        <v>370</v>
      </c>
      <c r="B377" s="114">
        <v>45790</v>
      </c>
      <c r="C377" s="91" t="s">
        <v>1677</v>
      </c>
      <c r="D377" s="138" t="s">
        <v>1182</v>
      </c>
      <c r="J377" s="88">
        <v>-549000</v>
      </c>
    </row>
    <row r="378" spans="1:10" ht="18" customHeight="1">
      <c r="A378" s="90">
        <v>371</v>
      </c>
      <c r="B378" s="114">
        <v>45790</v>
      </c>
      <c r="C378" s="91" t="s">
        <v>1522</v>
      </c>
      <c r="D378" s="138" t="s">
        <v>1197</v>
      </c>
      <c r="F378" s="146">
        <v>1000000</v>
      </c>
      <c r="G378" s="93">
        <v>1</v>
      </c>
      <c r="I378" s="88">
        <v>1000000</v>
      </c>
    </row>
    <row r="379" spans="1:10" ht="18" customHeight="1">
      <c r="A379" s="90">
        <v>372</v>
      </c>
      <c r="B379" s="114">
        <v>45790</v>
      </c>
      <c r="C379" s="91" t="s">
        <v>1522</v>
      </c>
      <c r="D379" s="138" t="s">
        <v>2255</v>
      </c>
      <c r="F379" s="146">
        <v>450000</v>
      </c>
      <c r="G379" s="93">
        <v>1</v>
      </c>
      <c r="I379" s="88">
        <v>450000</v>
      </c>
    </row>
    <row r="380" spans="1:10" ht="18" customHeight="1">
      <c r="A380" s="90">
        <v>373</v>
      </c>
      <c r="B380" s="114">
        <v>45790</v>
      </c>
      <c r="C380" s="91" t="s">
        <v>2084</v>
      </c>
      <c r="D380" s="138" t="s">
        <v>2255</v>
      </c>
      <c r="F380" s="146">
        <v>500000</v>
      </c>
      <c r="G380" s="93">
        <v>1</v>
      </c>
      <c r="I380" s="88">
        <v>500000</v>
      </c>
    </row>
    <row r="381" spans="1:10" ht="18" customHeight="1">
      <c r="A381" s="90">
        <v>374</v>
      </c>
      <c r="B381" s="114">
        <v>45790</v>
      </c>
      <c r="C381" s="91" t="s">
        <v>2084</v>
      </c>
      <c r="D381" s="138" t="s">
        <v>1622</v>
      </c>
      <c r="F381" s="146">
        <v>50000</v>
      </c>
      <c r="G381" s="93">
        <v>1</v>
      </c>
      <c r="I381" s="88">
        <v>50000</v>
      </c>
    </row>
    <row r="382" spans="1:10" ht="18" customHeight="1">
      <c r="A382" s="90">
        <v>375</v>
      </c>
      <c r="B382" s="114">
        <v>45790</v>
      </c>
      <c r="C382" s="91" t="s">
        <v>1542</v>
      </c>
      <c r="D382" s="138" t="s">
        <v>2332</v>
      </c>
      <c r="F382" s="146">
        <v>200000</v>
      </c>
      <c r="G382" s="93">
        <v>1</v>
      </c>
      <c r="I382" s="88">
        <v>200000</v>
      </c>
    </row>
    <row r="383" spans="1:10" ht="18" customHeight="1">
      <c r="A383" s="90">
        <v>376</v>
      </c>
      <c r="B383" s="114">
        <v>45790</v>
      </c>
      <c r="C383" s="91" t="s">
        <v>1922</v>
      </c>
      <c r="D383" s="138" t="s">
        <v>1267</v>
      </c>
      <c r="E383" s="92">
        <v>480000</v>
      </c>
      <c r="F383" s="146">
        <v>549000</v>
      </c>
      <c r="G383" s="93">
        <v>1</v>
      </c>
      <c r="I383" s="88">
        <v>549000</v>
      </c>
    </row>
    <row r="384" spans="1:10" ht="18" customHeight="1">
      <c r="A384" s="90">
        <v>377</v>
      </c>
      <c r="B384" s="114">
        <v>45790</v>
      </c>
      <c r="C384" s="91" t="s">
        <v>2313</v>
      </c>
      <c r="D384" s="138" t="s">
        <v>1821</v>
      </c>
      <c r="E384" s="92">
        <v>70000</v>
      </c>
      <c r="F384" s="146">
        <v>129000</v>
      </c>
      <c r="G384" s="93">
        <v>1</v>
      </c>
      <c r="I384" s="88">
        <v>129000</v>
      </c>
    </row>
    <row r="385" spans="1:10" ht="18" customHeight="1">
      <c r="A385" s="90">
        <v>378</v>
      </c>
      <c r="B385" s="114">
        <v>45790</v>
      </c>
      <c r="C385" s="91" t="s">
        <v>2316</v>
      </c>
      <c r="D385" s="138" t="s">
        <v>1836</v>
      </c>
      <c r="E385" s="92">
        <v>85000</v>
      </c>
      <c r="F385" s="146">
        <v>150000</v>
      </c>
      <c r="G385" s="93">
        <v>3</v>
      </c>
      <c r="I385" s="88">
        <v>450000</v>
      </c>
    </row>
    <row r="386" spans="1:10" ht="18" customHeight="1">
      <c r="A386" s="90">
        <v>379</v>
      </c>
      <c r="B386" s="114">
        <v>45790</v>
      </c>
      <c r="C386" s="91" t="s">
        <v>1472</v>
      </c>
      <c r="D386" s="138" t="s">
        <v>2320</v>
      </c>
      <c r="F386" s="146">
        <v>1550000</v>
      </c>
      <c r="G386" s="93">
        <v>1</v>
      </c>
      <c r="I386" s="88">
        <v>1550000</v>
      </c>
    </row>
    <row r="387" spans="1:10" ht="18" customHeight="1">
      <c r="A387" s="90">
        <v>380</v>
      </c>
      <c r="B387" s="114">
        <v>45790</v>
      </c>
      <c r="C387" s="91" t="s">
        <v>1373</v>
      </c>
      <c r="D387" s="138" t="s">
        <v>2323</v>
      </c>
      <c r="E387" s="92">
        <v>940000</v>
      </c>
      <c r="F387" s="146">
        <v>990000</v>
      </c>
      <c r="G387" s="93">
        <v>1</v>
      </c>
      <c r="I387" s="88">
        <v>990000</v>
      </c>
    </row>
    <row r="388" spans="1:10" ht="18" customHeight="1">
      <c r="A388" s="90">
        <v>381</v>
      </c>
      <c r="B388" s="114">
        <v>45790</v>
      </c>
      <c r="C388" s="91" t="s">
        <v>2313</v>
      </c>
      <c r="D388" s="138" t="s">
        <v>1182</v>
      </c>
      <c r="J388" s="88">
        <v>-129000</v>
      </c>
    </row>
    <row r="389" spans="1:10" ht="18" customHeight="1">
      <c r="A389" s="90">
        <v>382</v>
      </c>
      <c r="B389" s="114">
        <v>45790</v>
      </c>
      <c r="C389" s="91" t="s">
        <v>1784</v>
      </c>
      <c r="D389" s="138" t="s">
        <v>2326</v>
      </c>
      <c r="F389" s="146">
        <v>1000000</v>
      </c>
      <c r="G389" s="93">
        <v>1</v>
      </c>
      <c r="H389" s="156">
        <v>100000</v>
      </c>
      <c r="I389" s="88">
        <v>1100000</v>
      </c>
    </row>
    <row r="390" spans="1:10" ht="18" customHeight="1">
      <c r="A390" s="90">
        <v>383</v>
      </c>
      <c r="B390" s="114">
        <v>45790</v>
      </c>
      <c r="C390" s="91" t="s">
        <v>1446</v>
      </c>
      <c r="D390" s="138" t="s">
        <v>2328</v>
      </c>
      <c r="F390" s="146">
        <v>1200000</v>
      </c>
      <c r="G390" s="93">
        <v>1</v>
      </c>
      <c r="I390" s="88">
        <v>1200000</v>
      </c>
    </row>
    <row r="391" spans="1:10" ht="18" customHeight="1">
      <c r="A391" s="90">
        <v>384</v>
      </c>
      <c r="B391" s="114">
        <v>45790</v>
      </c>
      <c r="C391" s="91" t="s">
        <v>2132</v>
      </c>
      <c r="D391" s="138" t="s">
        <v>1182</v>
      </c>
      <c r="J391" s="88">
        <v>-1300000</v>
      </c>
    </row>
    <row r="392" spans="1:10" ht="18" customHeight="1">
      <c r="A392" s="90">
        <v>385</v>
      </c>
      <c r="B392" s="114">
        <v>45791</v>
      </c>
      <c r="C392" s="91" t="s">
        <v>1446</v>
      </c>
      <c r="D392" s="138" t="s">
        <v>1182</v>
      </c>
      <c r="J392" s="88">
        <v>-1200000</v>
      </c>
    </row>
    <row r="393" spans="1:10" ht="18" customHeight="1">
      <c r="A393" s="90">
        <v>386</v>
      </c>
      <c r="B393" s="114">
        <v>45791</v>
      </c>
      <c r="C393" s="91" t="s">
        <v>1841</v>
      </c>
      <c r="D393" s="138" t="s">
        <v>2193</v>
      </c>
      <c r="F393" s="146">
        <v>1200000</v>
      </c>
      <c r="G393" s="93">
        <v>1</v>
      </c>
      <c r="I393" s="88">
        <v>1200000</v>
      </c>
    </row>
    <row r="394" spans="1:10" ht="18" customHeight="1">
      <c r="A394" s="90">
        <v>387</v>
      </c>
      <c r="B394" s="114">
        <v>45791</v>
      </c>
      <c r="C394" s="91" t="s">
        <v>1841</v>
      </c>
      <c r="D394" s="138" t="s">
        <v>2334</v>
      </c>
      <c r="F394" s="146">
        <v>150000</v>
      </c>
      <c r="G394" s="93">
        <v>1</v>
      </c>
      <c r="I394" s="88">
        <v>150000</v>
      </c>
    </row>
    <row r="395" spans="1:10" ht="18" customHeight="1">
      <c r="A395" s="90">
        <v>388</v>
      </c>
      <c r="B395" s="114">
        <v>45791</v>
      </c>
      <c r="C395" s="91" t="s">
        <v>1522</v>
      </c>
      <c r="D395" s="138" t="s">
        <v>1182</v>
      </c>
      <c r="J395" s="88">
        <v>-1450000</v>
      </c>
    </row>
    <row r="396" spans="1:10" ht="18" customHeight="1">
      <c r="A396" s="90">
        <v>389</v>
      </c>
      <c r="B396" s="114">
        <v>45791</v>
      </c>
      <c r="C396" s="91" t="s">
        <v>1373</v>
      </c>
      <c r="D396" s="138" t="s">
        <v>1182</v>
      </c>
      <c r="J396" s="88">
        <v>-990000</v>
      </c>
    </row>
    <row r="397" spans="1:10" ht="18" customHeight="1">
      <c r="A397" s="90">
        <v>390</v>
      </c>
      <c r="B397" s="114">
        <v>45791</v>
      </c>
      <c r="C397" s="91" t="s">
        <v>2341</v>
      </c>
      <c r="D397" s="138" t="s">
        <v>1186</v>
      </c>
      <c r="F397" s="146">
        <v>1500000</v>
      </c>
      <c r="G397" s="93">
        <v>1</v>
      </c>
      <c r="I397" s="88">
        <v>1500000</v>
      </c>
    </row>
    <row r="398" spans="1:10" ht="18" customHeight="1">
      <c r="A398" s="90">
        <v>391</v>
      </c>
      <c r="B398" s="114">
        <v>45791</v>
      </c>
      <c r="C398" s="91" t="s">
        <v>1039</v>
      </c>
      <c r="D398" s="138" t="s">
        <v>2346</v>
      </c>
      <c r="F398" s="146">
        <v>422000</v>
      </c>
      <c r="G398" s="93">
        <v>1</v>
      </c>
      <c r="I398" s="88">
        <v>422000</v>
      </c>
    </row>
    <row r="399" spans="1:10" ht="18" customHeight="1">
      <c r="A399" s="90">
        <v>392</v>
      </c>
      <c r="B399" s="114">
        <v>45791</v>
      </c>
      <c r="C399" s="91" t="s">
        <v>1922</v>
      </c>
      <c r="D399" s="138" t="s">
        <v>1864</v>
      </c>
      <c r="F399" s="146">
        <v>680000</v>
      </c>
      <c r="G399" s="93">
        <v>1</v>
      </c>
      <c r="I399" s="88">
        <v>680000</v>
      </c>
    </row>
    <row r="400" spans="1:10" ht="18" customHeight="1">
      <c r="A400" s="90">
        <v>393</v>
      </c>
      <c r="B400" s="114">
        <v>45791</v>
      </c>
      <c r="C400" s="91" t="s">
        <v>1677</v>
      </c>
      <c r="D400" s="138" t="s">
        <v>1262</v>
      </c>
      <c r="F400" s="146">
        <v>1000000</v>
      </c>
      <c r="G400" s="93">
        <v>1</v>
      </c>
      <c r="I400" s="88">
        <v>1000000</v>
      </c>
    </row>
    <row r="401" spans="1:10" ht="18" customHeight="1">
      <c r="A401" s="90">
        <v>394</v>
      </c>
      <c r="B401" s="114">
        <v>45792</v>
      </c>
      <c r="C401" s="91" t="s">
        <v>1677</v>
      </c>
      <c r="D401" s="138" t="s">
        <v>1182</v>
      </c>
      <c r="J401" s="88">
        <v>-1000000</v>
      </c>
    </row>
    <row r="402" spans="1:10" ht="18" customHeight="1">
      <c r="A402" s="90">
        <v>395</v>
      </c>
      <c r="B402" s="114">
        <v>45792</v>
      </c>
      <c r="C402" s="91" t="s">
        <v>1658</v>
      </c>
      <c r="D402" s="138" t="s">
        <v>2362</v>
      </c>
      <c r="F402" s="146">
        <v>499091</v>
      </c>
      <c r="G402" s="93">
        <v>1</v>
      </c>
      <c r="H402" s="156">
        <v>49909.1</v>
      </c>
      <c r="I402" s="88">
        <v>549000.1</v>
      </c>
    </row>
    <row r="403" spans="1:10" ht="18" customHeight="1">
      <c r="A403" s="90">
        <v>396</v>
      </c>
      <c r="B403" s="114">
        <v>45792</v>
      </c>
      <c r="C403" s="91" t="s">
        <v>2250</v>
      </c>
      <c r="D403" s="138" t="s">
        <v>2355</v>
      </c>
      <c r="F403" s="146">
        <v>1500000</v>
      </c>
      <c r="G403" s="93">
        <v>1</v>
      </c>
      <c r="I403" s="88">
        <v>1500000</v>
      </c>
    </row>
    <row r="404" spans="1:10" ht="18" customHeight="1">
      <c r="A404" s="90">
        <v>397</v>
      </c>
      <c r="B404" s="114">
        <v>45792</v>
      </c>
      <c r="C404" s="91" t="s">
        <v>2250</v>
      </c>
      <c r="D404" s="138" t="s">
        <v>2356</v>
      </c>
      <c r="E404" s="92">
        <v>33000</v>
      </c>
      <c r="F404" s="146">
        <v>50000</v>
      </c>
      <c r="G404" s="93">
        <v>1</v>
      </c>
      <c r="I404" s="88">
        <v>50000</v>
      </c>
    </row>
    <row r="405" spans="1:10" ht="18" customHeight="1">
      <c r="A405" s="90">
        <v>398</v>
      </c>
      <c r="B405" s="114">
        <v>45792</v>
      </c>
      <c r="C405" s="91" t="s">
        <v>2250</v>
      </c>
      <c r="D405" s="138" t="s">
        <v>1182</v>
      </c>
      <c r="J405" s="88">
        <v>-1550000</v>
      </c>
    </row>
    <row r="406" spans="1:10" ht="18" customHeight="1">
      <c r="A406" s="90">
        <v>399</v>
      </c>
      <c r="B406" s="114">
        <v>45792</v>
      </c>
      <c r="C406" s="91" t="s">
        <v>1614</v>
      </c>
      <c r="D406" s="138" t="s">
        <v>2166</v>
      </c>
      <c r="F406" s="146">
        <v>2000000</v>
      </c>
      <c r="G406" s="93">
        <v>1</v>
      </c>
      <c r="I406" s="88">
        <v>2000000</v>
      </c>
    </row>
    <row r="407" spans="1:10" ht="18" customHeight="1">
      <c r="A407" s="90">
        <v>400</v>
      </c>
      <c r="B407" s="114">
        <v>45792</v>
      </c>
      <c r="C407" s="91" t="s">
        <v>2266</v>
      </c>
      <c r="D407" s="138" t="s">
        <v>1182</v>
      </c>
      <c r="J407" s="88">
        <v>-1000000</v>
      </c>
    </row>
    <row r="408" spans="1:10" ht="18" customHeight="1">
      <c r="A408" s="90">
        <v>401</v>
      </c>
      <c r="B408" s="114">
        <v>45792</v>
      </c>
      <c r="C408" s="91" t="s">
        <v>1868</v>
      </c>
      <c r="D408" s="138" t="s">
        <v>2366</v>
      </c>
      <c r="F408" s="146">
        <v>75000</v>
      </c>
      <c r="G408" s="93">
        <v>2</v>
      </c>
      <c r="H408" s="156">
        <v>15000</v>
      </c>
      <c r="I408" s="88">
        <v>165000</v>
      </c>
    </row>
    <row r="409" spans="1:10" ht="18" customHeight="1">
      <c r="A409" s="90">
        <v>402</v>
      </c>
      <c r="B409" s="114">
        <v>45792</v>
      </c>
      <c r="C409" s="91" t="s">
        <v>1034</v>
      </c>
      <c r="D409" s="138" t="s">
        <v>2395</v>
      </c>
      <c r="F409" s="146">
        <v>500000</v>
      </c>
      <c r="G409" s="93">
        <v>1</v>
      </c>
      <c r="H409" s="156">
        <v>50000</v>
      </c>
      <c r="I409" s="88">
        <v>550000</v>
      </c>
    </row>
    <row r="410" spans="1:10" ht="18" customHeight="1">
      <c r="A410" s="90">
        <v>403</v>
      </c>
      <c r="B410" s="114">
        <v>45792</v>
      </c>
      <c r="C410" s="91" t="s">
        <v>2020</v>
      </c>
      <c r="D410" s="138" t="s">
        <v>2355</v>
      </c>
      <c r="F410" s="146">
        <v>1500000</v>
      </c>
      <c r="G410" s="93">
        <v>1</v>
      </c>
      <c r="H410" s="156">
        <v>150000</v>
      </c>
      <c r="I410" s="88">
        <v>1650000</v>
      </c>
    </row>
    <row r="411" spans="1:10" ht="18" customHeight="1">
      <c r="A411" s="90">
        <v>404</v>
      </c>
      <c r="B411" s="114">
        <v>45792</v>
      </c>
      <c r="C411" s="91" t="s">
        <v>2020</v>
      </c>
      <c r="D411" s="138" t="s">
        <v>2356</v>
      </c>
      <c r="E411" s="92">
        <v>33000</v>
      </c>
      <c r="F411" s="146">
        <v>50000</v>
      </c>
      <c r="G411" s="93">
        <v>1</v>
      </c>
      <c r="H411" s="156">
        <v>5000</v>
      </c>
      <c r="I411" s="88">
        <v>55000</v>
      </c>
    </row>
    <row r="412" spans="1:10" ht="18" customHeight="1">
      <c r="A412" s="90">
        <v>405</v>
      </c>
      <c r="B412" s="114">
        <v>45792</v>
      </c>
      <c r="C412" s="91" t="s">
        <v>2020</v>
      </c>
      <c r="D412" s="138" t="s">
        <v>2357</v>
      </c>
      <c r="E412" s="92">
        <v>45000</v>
      </c>
      <c r="F412" s="146">
        <v>250000</v>
      </c>
      <c r="G412" s="93">
        <v>1</v>
      </c>
      <c r="H412" s="156">
        <v>25000</v>
      </c>
      <c r="I412" s="88">
        <v>275000</v>
      </c>
    </row>
    <row r="413" spans="1:10" ht="18" customHeight="1">
      <c r="A413" s="90">
        <v>406</v>
      </c>
      <c r="B413" s="114">
        <v>45793</v>
      </c>
      <c r="C413" s="91" t="s">
        <v>2020</v>
      </c>
      <c r="D413" s="138" t="s">
        <v>1182</v>
      </c>
      <c r="J413" s="88">
        <v>-1980000</v>
      </c>
    </row>
    <row r="414" spans="1:10" ht="18" customHeight="1">
      <c r="A414" s="90">
        <v>407</v>
      </c>
      <c r="B414" s="114">
        <v>45793</v>
      </c>
      <c r="C414" s="91" t="s">
        <v>2259</v>
      </c>
      <c r="D414" s="138" t="s">
        <v>2357</v>
      </c>
      <c r="E414" s="92">
        <v>45000</v>
      </c>
      <c r="F414" s="146">
        <v>250000</v>
      </c>
      <c r="G414" s="93">
        <v>1</v>
      </c>
      <c r="I414" s="88">
        <v>250000</v>
      </c>
    </row>
    <row r="415" spans="1:10" ht="18" customHeight="1">
      <c r="A415" s="90">
        <v>408</v>
      </c>
      <c r="B415" s="114">
        <v>45793</v>
      </c>
      <c r="C415" s="91" t="s">
        <v>2084</v>
      </c>
      <c r="D415" s="138" t="s">
        <v>1182</v>
      </c>
      <c r="J415" s="88">
        <v>-550000</v>
      </c>
    </row>
    <row r="416" spans="1:10" ht="18" customHeight="1">
      <c r="A416" s="90">
        <v>409</v>
      </c>
      <c r="B416" s="114">
        <v>45793</v>
      </c>
      <c r="C416" s="91" t="s">
        <v>1868</v>
      </c>
      <c r="D416" s="138" t="s">
        <v>2366</v>
      </c>
      <c r="F416" s="146">
        <v>75000</v>
      </c>
      <c r="G416" s="93">
        <v>2</v>
      </c>
      <c r="H416" s="156">
        <v>15000</v>
      </c>
      <c r="I416" s="88">
        <v>165000</v>
      </c>
    </row>
    <row r="417" spans="1:10" ht="18" customHeight="1">
      <c r="A417" s="90">
        <v>410</v>
      </c>
      <c r="B417" s="114">
        <v>45793</v>
      </c>
      <c r="C417" s="91" t="s">
        <v>1868</v>
      </c>
      <c r="D417" s="138" t="s">
        <v>2363</v>
      </c>
      <c r="E417" s="92">
        <v>90000</v>
      </c>
      <c r="F417" s="146">
        <v>130000</v>
      </c>
      <c r="G417" s="93">
        <v>1</v>
      </c>
      <c r="H417" s="156">
        <v>13000</v>
      </c>
      <c r="I417" s="88">
        <v>143000</v>
      </c>
    </row>
    <row r="418" spans="1:10" ht="18" customHeight="1">
      <c r="A418" s="90">
        <v>411</v>
      </c>
      <c r="B418" s="114">
        <v>45793</v>
      </c>
      <c r="C418" s="91" t="s">
        <v>1868</v>
      </c>
      <c r="D418" s="138" t="s">
        <v>2368</v>
      </c>
      <c r="E418" s="92">
        <v>8500</v>
      </c>
      <c r="F418" s="146">
        <v>10000</v>
      </c>
      <c r="G418" s="93">
        <v>2</v>
      </c>
      <c r="H418" s="156">
        <v>2000</v>
      </c>
      <c r="I418" s="88">
        <v>22000</v>
      </c>
    </row>
    <row r="419" spans="1:10" ht="18" customHeight="1">
      <c r="A419" s="90">
        <v>412</v>
      </c>
      <c r="B419" s="114">
        <v>45793</v>
      </c>
      <c r="C419" s="91" t="s">
        <v>2020</v>
      </c>
      <c r="D419" s="138" t="s">
        <v>2410</v>
      </c>
      <c r="F419" s="146">
        <v>150000</v>
      </c>
      <c r="G419" s="93">
        <v>1</v>
      </c>
      <c r="I419" s="88">
        <v>150000</v>
      </c>
    </row>
    <row r="420" spans="1:10" ht="18" customHeight="1">
      <c r="A420" s="90">
        <v>413</v>
      </c>
      <c r="B420" s="114">
        <v>45793</v>
      </c>
      <c r="C420" s="91" t="s">
        <v>2020</v>
      </c>
      <c r="D420" s="138" t="s">
        <v>1182</v>
      </c>
      <c r="J420" s="88">
        <v>-150000</v>
      </c>
    </row>
    <row r="421" spans="1:10" ht="18" customHeight="1">
      <c r="A421" s="90">
        <v>414</v>
      </c>
      <c r="B421" s="114">
        <v>45794</v>
      </c>
      <c r="C421" s="91" t="s">
        <v>1996</v>
      </c>
      <c r="D421" s="138" t="s">
        <v>2412</v>
      </c>
      <c r="F421" s="146">
        <v>150000</v>
      </c>
      <c r="G421" s="93">
        <v>1</v>
      </c>
      <c r="I421" s="88">
        <v>150000</v>
      </c>
    </row>
    <row r="422" spans="1:10" ht="18" customHeight="1">
      <c r="A422" s="90">
        <v>415</v>
      </c>
      <c r="B422" s="114">
        <v>45794</v>
      </c>
      <c r="C422" s="91" t="s">
        <v>1868</v>
      </c>
      <c r="D422" s="138" t="s">
        <v>1592</v>
      </c>
      <c r="F422" s="146">
        <v>20000</v>
      </c>
      <c r="G422" s="93">
        <v>1</v>
      </c>
      <c r="H422" s="156">
        <v>2000</v>
      </c>
      <c r="I422" s="88">
        <v>22000</v>
      </c>
    </row>
    <row r="423" spans="1:10" ht="18" customHeight="1">
      <c r="A423" s="90">
        <v>416</v>
      </c>
      <c r="B423" s="114">
        <v>45794</v>
      </c>
      <c r="C423" s="91" t="s">
        <v>1868</v>
      </c>
      <c r="D423" s="138" t="s">
        <v>1608</v>
      </c>
      <c r="F423" s="146">
        <v>450000</v>
      </c>
      <c r="G423" s="93">
        <v>1</v>
      </c>
      <c r="H423" s="156">
        <v>45000</v>
      </c>
      <c r="I423" s="88">
        <v>495000</v>
      </c>
    </row>
    <row r="424" spans="1:10" ht="18" customHeight="1">
      <c r="A424" s="90">
        <v>417</v>
      </c>
      <c r="B424" s="114">
        <v>45794</v>
      </c>
      <c r="C424" s="91" t="s">
        <v>1086</v>
      </c>
      <c r="D424" s="138" t="s">
        <v>1608</v>
      </c>
      <c r="F424" s="146">
        <v>450000</v>
      </c>
      <c r="G424" s="93">
        <v>1</v>
      </c>
      <c r="I424" s="88">
        <v>450000</v>
      </c>
    </row>
    <row r="425" spans="1:10" ht="18" customHeight="1">
      <c r="A425" s="90">
        <v>418</v>
      </c>
      <c r="B425" s="114">
        <v>45794</v>
      </c>
      <c r="C425" s="91" t="s">
        <v>1517</v>
      </c>
      <c r="D425" s="138" t="s">
        <v>2418</v>
      </c>
      <c r="F425" s="146">
        <v>550000</v>
      </c>
      <c r="G425" s="93">
        <v>1</v>
      </c>
      <c r="I425" s="88">
        <v>500000</v>
      </c>
    </row>
    <row r="426" spans="1:10" ht="18" customHeight="1">
      <c r="A426" s="90">
        <v>419</v>
      </c>
      <c r="B426" s="114">
        <v>45794</v>
      </c>
      <c r="C426" s="91" t="s">
        <v>2422</v>
      </c>
      <c r="D426" s="138" t="s">
        <v>2355</v>
      </c>
      <c r="F426" s="146">
        <v>1650000</v>
      </c>
      <c r="G426" s="93">
        <v>1</v>
      </c>
      <c r="H426" s="156">
        <v>165000</v>
      </c>
      <c r="I426" s="88">
        <v>1815000</v>
      </c>
    </row>
    <row r="427" spans="1:10" ht="18" customHeight="1">
      <c r="A427" s="90">
        <v>420</v>
      </c>
      <c r="B427" s="114">
        <v>45794</v>
      </c>
      <c r="C427" s="91" t="s">
        <v>1996</v>
      </c>
      <c r="D427" s="138" t="s">
        <v>1867</v>
      </c>
      <c r="J427" s="88">
        <v>-150000</v>
      </c>
    </row>
    <row r="428" spans="1:10" ht="18" customHeight="1">
      <c r="A428" s="90">
        <v>421</v>
      </c>
      <c r="B428" s="114">
        <v>45796</v>
      </c>
      <c r="C428" s="91" t="s">
        <v>1784</v>
      </c>
      <c r="D428" s="138" t="s">
        <v>1182</v>
      </c>
      <c r="J428" s="88">
        <v>-1100000</v>
      </c>
    </row>
    <row r="429" spans="1:10" ht="18" customHeight="1">
      <c r="A429" s="90">
        <v>422</v>
      </c>
      <c r="B429" s="114">
        <v>45796</v>
      </c>
      <c r="C429" s="91" t="s">
        <v>1542</v>
      </c>
      <c r="D429" s="138" t="s">
        <v>1182</v>
      </c>
      <c r="J429" s="88">
        <v>-200000</v>
      </c>
    </row>
    <row r="430" spans="1:10" ht="18" customHeight="1">
      <c r="A430" s="90">
        <v>423</v>
      </c>
      <c r="B430" s="114">
        <v>45796</v>
      </c>
      <c r="C430" s="91" t="s">
        <v>1841</v>
      </c>
      <c r="D430" s="138" t="s">
        <v>2355</v>
      </c>
      <c r="F430" s="146">
        <v>1500000</v>
      </c>
      <c r="G430" s="93">
        <v>1</v>
      </c>
      <c r="I430" s="88">
        <v>1500000</v>
      </c>
    </row>
    <row r="431" spans="1:10" ht="18" customHeight="1">
      <c r="A431" s="90">
        <v>424</v>
      </c>
      <c r="B431" s="114">
        <v>45796</v>
      </c>
      <c r="C431" s="91" t="s">
        <v>1841</v>
      </c>
      <c r="D431" s="138" t="s">
        <v>2356</v>
      </c>
      <c r="E431" s="92">
        <v>33000</v>
      </c>
      <c r="F431" s="146">
        <v>50000</v>
      </c>
      <c r="G431" s="93">
        <v>1</v>
      </c>
      <c r="I431" s="88">
        <v>50000</v>
      </c>
    </row>
    <row r="432" spans="1:10" ht="18" customHeight="1">
      <c r="A432" s="90">
        <v>425</v>
      </c>
      <c r="B432" s="114">
        <v>45796</v>
      </c>
      <c r="C432" s="91" t="s">
        <v>1841</v>
      </c>
      <c r="D432" s="138" t="s">
        <v>2358</v>
      </c>
      <c r="E432" s="92">
        <v>40000</v>
      </c>
      <c r="F432" s="146">
        <v>60000</v>
      </c>
      <c r="G432" s="93">
        <v>1</v>
      </c>
      <c r="I432" s="88">
        <v>60000</v>
      </c>
    </row>
    <row r="433" spans="1:10" ht="18" customHeight="1">
      <c r="A433" s="90">
        <v>426</v>
      </c>
      <c r="B433" s="114">
        <v>45796</v>
      </c>
      <c r="C433" s="91" t="s">
        <v>1841</v>
      </c>
      <c r="D433" s="138" t="s">
        <v>2424</v>
      </c>
      <c r="F433" s="146">
        <v>800000</v>
      </c>
      <c r="G433" s="93">
        <v>1</v>
      </c>
      <c r="I433" s="88">
        <v>800000</v>
      </c>
    </row>
    <row r="434" spans="1:10" ht="18" customHeight="1">
      <c r="A434" s="90">
        <v>427</v>
      </c>
      <c r="B434" s="114">
        <v>45796</v>
      </c>
      <c r="C434" s="91" t="s">
        <v>1462</v>
      </c>
      <c r="D434" s="138" t="s">
        <v>2193</v>
      </c>
      <c r="F434" s="146">
        <v>1100000</v>
      </c>
      <c r="G434" s="93">
        <v>1</v>
      </c>
      <c r="H434" s="156">
        <v>110000</v>
      </c>
      <c r="I434" s="88">
        <v>1210000</v>
      </c>
    </row>
    <row r="435" spans="1:10" ht="18" customHeight="1">
      <c r="A435" s="90">
        <v>428</v>
      </c>
      <c r="B435" s="114">
        <v>45796</v>
      </c>
      <c r="C435" s="91" t="s">
        <v>1517</v>
      </c>
      <c r="D435" s="138" t="s">
        <v>2429</v>
      </c>
      <c r="J435" s="88">
        <v>-600000</v>
      </c>
    </row>
    <row r="436" spans="1:10" ht="18" customHeight="1">
      <c r="A436" s="90">
        <v>429</v>
      </c>
      <c r="B436" s="114">
        <v>45796</v>
      </c>
      <c r="C436" s="91" t="s">
        <v>1204</v>
      </c>
      <c r="D436" s="138" t="s">
        <v>2430</v>
      </c>
      <c r="F436" s="146">
        <v>900000</v>
      </c>
      <c r="G436" s="93">
        <v>1</v>
      </c>
      <c r="I436" s="88">
        <v>900000</v>
      </c>
    </row>
    <row r="437" spans="1:10" ht="18" customHeight="1">
      <c r="A437" s="90">
        <v>430</v>
      </c>
      <c r="B437" s="114">
        <v>45796</v>
      </c>
      <c r="C437" s="91" t="s">
        <v>1086</v>
      </c>
      <c r="D437" s="138" t="s">
        <v>1262</v>
      </c>
      <c r="F437" s="146">
        <v>1200000</v>
      </c>
      <c r="G437" s="93">
        <v>1</v>
      </c>
      <c r="I437" s="88">
        <v>1200000</v>
      </c>
    </row>
    <row r="438" spans="1:10" ht="18" customHeight="1">
      <c r="A438" s="90">
        <v>431</v>
      </c>
      <c r="B438" s="114">
        <v>45796</v>
      </c>
      <c r="C438" s="91" t="s">
        <v>1086</v>
      </c>
      <c r="D438" s="138" t="s">
        <v>1182</v>
      </c>
      <c r="J438" s="88">
        <v>-1650000</v>
      </c>
    </row>
    <row r="439" spans="1:10" ht="18" customHeight="1">
      <c r="A439" s="90">
        <v>432</v>
      </c>
      <c r="B439" s="114">
        <v>45797</v>
      </c>
      <c r="C439" s="91" t="s">
        <v>1034</v>
      </c>
      <c r="D439" s="138" t="s">
        <v>2361</v>
      </c>
      <c r="F439" s="146">
        <v>800000</v>
      </c>
      <c r="G439" s="93">
        <v>1</v>
      </c>
      <c r="I439" s="88">
        <v>800000</v>
      </c>
    </row>
    <row r="440" spans="1:10" ht="18" customHeight="1">
      <c r="A440" s="90">
        <v>433</v>
      </c>
      <c r="B440" s="114">
        <v>45797</v>
      </c>
      <c r="C440" s="91" t="s">
        <v>1658</v>
      </c>
      <c r="D440" s="138" t="s">
        <v>2183</v>
      </c>
      <c r="F440" s="146">
        <v>1500000</v>
      </c>
      <c r="G440" s="93">
        <v>1</v>
      </c>
      <c r="H440" s="156">
        <v>150000</v>
      </c>
      <c r="I440" s="88">
        <v>1650000</v>
      </c>
    </row>
    <row r="441" spans="1:10" ht="18" customHeight="1">
      <c r="A441" s="90">
        <v>434</v>
      </c>
      <c r="B441" s="114">
        <v>45797</v>
      </c>
      <c r="C441" s="91" t="s">
        <v>2011</v>
      </c>
      <c r="D441" s="138" t="s">
        <v>2361</v>
      </c>
      <c r="F441" s="146">
        <v>900000</v>
      </c>
      <c r="G441" s="93">
        <v>1</v>
      </c>
      <c r="I441" s="88">
        <v>900000</v>
      </c>
    </row>
    <row r="442" spans="1:10" ht="18" customHeight="1">
      <c r="A442" s="90">
        <v>435</v>
      </c>
      <c r="B442" s="114">
        <v>45798</v>
      </c>
      <c r="C442" s="91" t="s">
        <v>2259</v>
      </c>
      <c r="D442" s="138" t="s">
        <v>1182</v>
      </c>
      <c r="J442" s="88">
        <v>-250000</v>
      </c>
    </row>
    <row r="443" spans="1:10" ht="18" customHeight="1">
      <c r="A443" s="90">
        <v>436</v>
      </c>
      <c r="B443" s="114">
        <v>45798</v>
      </c>
      <c r="C443" s="91" t="s">
        <v>2422</v>
      </c>
      <c r="D443" s="138" t="s">
        <v>1182</v>
      </c>
      <c r="J443" s="88">
        <v>-1815000</v>
      </c>
    </row>
    <row r="444" spans="1:10" ht="18" customHeight="1">
      <c r="A444" s="90">
        <v>437</v>
      </c>
      <c r="B444" s="114">
        <v>45798</v>
      </c>
      <c r="C444" s="91" t="s">
        <v>1462</v>
      </c>
      <c r="D444" s="138" t="s">
        <v>1182</v>
      </c>
      <c r="J444" s="88">
        <v>-1210000</v>
      </c>
    </row>
    <row r="445" spans="1:10" ht="18" customHeight="1">
      <c r="A445" s="90">
        <v>438</v>
      </c>
      <c r="B445" s="114">
        <v>45798</v>
      </c>
      <c r="C445" s="91" t="s">
        <v>1627</v>
      </c>
      <c r="D445" s="138" t="s">
        <v>2441</v>
      </c>
      <c r="E445" s="92">
        <v>600000</v>
      </c>
      <c r="F445" s="146">
        <v>900000</v>
      </c>
      <c r="G445" s="93">
        <v>1</v>
      </c>
      <c r="I445" s="88">
        <v>900000</v>
      </c>
    </row>
    <row r="446" spans="1:10" ht="18" customHeight="1">
      <c r="A446" s="90">
        <v>439</v>
      </c>
      <c r="B446" s="114">
        <v>45798</v>
      </c>
      <c r="C446" s="91" t="s">
        <v>2443</v>
      </c>
      <c r="D446" s="138" t="s">
        <v>2351</v>
      </c>
      <c r="F446" s="146">
        <v>1500000</v>
      </c>
      <c r="G446" s="93">
        <v>1</v>
      </c>
      <c r="I446" s="88">
        <v>1500000</v>
      </c>
    </row>
    <row r="447" spans="1:10" ht="18" customHeight="1">
      <c r="A447" s="90">
        <v>440</v>
      </c>
      <c r="B447" s="114">
        <v>45798</v>
      </c>
      <c r="C447" s="91" t="s">
        <v>1784</v>
      </c>
      <c r="D447" s="138" t="s">
        <v>2380</v>
      </c>
      <c r="F447" s="146">
        <v>1800000</v>
      </c>
      <c r="G447" s="93">
        <v>1</v>
      </c>
      <c r="H447" s="156">
        <v>180000</v>
      </c>
      <c r="I447" s="88">
        <v>1980000</v>
      </c>
    </row>
    <row r="448" spans="1:10" ht="18" customHeight="1">
      <c r="A448" s="90">
        <v>441</v>
      </c>
      <c r="B448" s="114">
        <v>45798</v>
      </c>
      <c r="C448" s="91" t="s">
        <v>1784</v>
      </c>
      <c r="D448" s="138" t="s">
        <v>2356</v>
      </c>
      <c r="E448" s="92">
        <v>33000</v>
      </c>
      <c r="F448" s="146">
        <v>50000</v>
      </c>
      <c r="G448" s="93">
        <v>1</v>
      </c>
      <c r="H448" s="156">
        <v>5000</v>
      </c>
      <c r="I448" s="88">
        <v>55000</v>
      </c>
    </row>
    <row r="449" spans="1:10" ht="18" customHeight="1">
      <c r="A449" s="90">
        <v>442</v>
      </c>
      <c r="B449" s="114">
        <v>45798</v>
      </c>
      <c r="C449" s="91" t="s">
        <v>1784</v>
      </c>
      <c r="D449" s="138" t="s">
        <v>2381</v>
      </c>
      <c r="F449" s="146">
        <v>150000</v>
      </c>
      <c r="G449" s="93">
        <v>1</v>
      </c>
      <c r="H449" s="156">
        <v>15000</v>
      </c>
      <c r="I449" s="88">
        <v>165000</v>
      </c>
    </row>
    <row r="450" spans="1:10" ht="18" customHeight="1">
      <c r="A450" s="90">
        <v>443</v>
      </c>
      <c r="B450" s="114">
        <v>45798</v>
      </c>
      <c r="C450" s="91" t="s">
        <v>2446</v>
      </c>
      <c r="D450" s="138" t="s">
        <v>2355</v>
      </c>
      <c r="F450" s="146">
        <v>1500000</v>
      </c>
      <c r="G450" s="93">
        <v>1</v>
      </c>
      <c r="I450" s="88">
        <v>1500000</v>
      </c>
    </row>
    <row r="451" spans="1:10" ht="18" customHeight="1">
      <c r="A451" s="90">
        <v>444</v>
      </c>
      <c r="B451" s="114">
        <v>45798</v>
      </c>
      <c r="C451" s="91" t="s">
        <v>2446</v>
      </c>
      <c r="D451" s="138" t="s">
        <v>2356</v>
      </c>
      <c r="E451" s="92">
        <v>33000</v>
      </c>
      <c r="F451" s="146">
        <v>50000</v>
      </c>
      <c r="G451" s="93">
        <v>1</v>
      </c>
      <c r="I451" s="88">
        <v>50000</v>
      </c>
    </row>
    <row r="452" spans="1:10" ht="18" customHeight="1">
      <c r="A452" s="90">
        <v>445</v>
      </c>
      <c r="B452" s="114">
        <v>45798</v>
      </c>
      <c r="C452" s="91" t="s">
        <v>2011</v>
      </c>
      <c r="D452" s="138" t="s">
        <v>2355</v>
      </c>
      <c r="F452" s="146">
        <v>1500000</v>
      </c>
      <c r="G452" s="93">
        <v>1</v>
      </c>
      <c r="I452" s="88">
        <v>1500000</v>
      </c>
    </row>
    <row r="453" spans="1:10" ht="18" customHeight="1">
      <c r="A453" s="90">
        <v>446</v>
      </c>
      <c r="B453" s="114">
        <v>45798</v>
      </c>
      <c r="C453" s="91" t="s">
        <v>2011</v>
      </c>
      <c r="D453" s="138" t="s">
        <v>2356</v>
      </c>
      <c r="E453" s="92">
        <v>33000</v>
      </c>
      <c r="F453" s="146">
        <v>50000</v>
      </c>
      <c r="G453" s="93">
        <v>1</v>
      </c>
      <c r="I453" s="88">
        <v>50000</v>
      </c>
    </row>
    <row r="454" spans="1:10" ht="18" customHeight="1">
      <c r="A454" s="90">
        <v>447</v>
      </c>
      <c r="B454" s="114">
        <v>45798</v>
      </c>
      <c r="C454" s="91" t="s">
        <v>2446</v>
      </c>
      <c r="D454" s="138" t="s">
        <v>1182</v>
      </c>
      <c r="J454" s="88">
        <v>-1550000</v>
      </c>
    </row>
    <row r="455" spans="1:10" ht="18" customHeight="1">
      <c r="A455" s="90">
        <v>448</v>
      </c>
      <c r="B455" s="114">
        <v>45798</v>
      </c>
      <c r="C455" s="91" t="s">
        <v>2443</v>
      </c>
      <c r="D455" s="138" t="s">
        <v>1182</v>
      </c>
      <c r="J455" s="88">
        <v>-1500000</v>
      </c>
    </row>
    <row r="456" spans="1:10" ht="18" customHeight="1">
      <c r="A456" s="90">
        <v>449</v>
      </c>
      <c r="B456" s="114">
        <v>45798</v>
      </c>
      <c r="C456" s="91" t="s">
        <v>1527</v>
      </c>
      <c r="D456" s="138" t="s">
        <v>1182</v>
      </c>
      <c r="J456" s="88">
        <v>-450000</v>
      </c>
    </row>
    <row r="457" spans="1:10" ht="18" customHeight="1">
      <c r="A457" s="90">
        <v>450</v>
      </c>
      <c r="B457" s="114">
        <v>45798</v>
      </c>
      <c r="C457" s="91" t="s">
        <v>1024</v>
      </c>
      <c r="D457" s="138" t="s">
        <v>1182</v>
      </c>
      <c r="J457" s="88">
        <v>-150000</v>
      </c>
    </row>
    <row r="458" spans="1:10" ht="18" customHeight="1">
      <c r="A458" s="90">
        <v>451</v>
      </c>
      <c r="B458" s="114">
        <v>45799</v>
      </c>
      <c r="C458" s="91" t="s">
        <v>1472</v>
      </c>
      <c r="D458" s="138" t="s">
        <v>1821</v>
      </c>
      <c r="E458" s="92">
        <v>70000</v>
      </c>
      <c r="F458" s="146">
        <v>129000</v>
      </c>
      <c r="G458" s="93">
        <v>1</v>
      </c>
      <c r="I458" s="88">
        <v>129000</v>
      </c>
    </row>
    <row r="459" spans="1:10" ht="18" customHeight="1">
      <c r="A459" s="90">
        <v>452</v>
      </c>
      <c r="B459" s="114">
        <v>45799</v>
      </c>
      <c r="C459" s="91" t="s">
        <v>1086</v>
      </c>
      <c r="D459" s="138" t="s">
        <v>1608</v>
      </c>
      <c r="F459" s="146">
        <v>450000</v>
      </c>
      <c r="G459" s="93">
        <v>1</v>
      </c>
      <c r="I459" s="88">
        <v>450000</v>
      </c>
    </row>
    <row r="460" spans="1:10" ht="18" customHeight="1">
      <c r="A460" s="90">
        <v>453</v>
      </c>
      <c r="B460" s="114">
        <v>45799</v>
      </c>
      <c r="C460" s="91" t="s">
        <v>1627</v>
      </c>
      <c r="D460" s="138" t="s">
        <v>1331</v>
      </c>
      <c r="F460" s="146">
        <v>50000</v>
      </c>
      <c r="G460" s="93">
        <v>5</v>
      </c>
      <c r="I460" s="88">
        <v>250000</v>
      </c>
    </row>
    <row r="461" spans="1:10" ht="18" customHeight="1">
      <c r="A461" s="90">
        <v>454</v>
      </c>
      <c r="B461" s="114">
        <v>45799</v>
      </c>
      <c r="C461" s="91" t="s">
        <v>1522</v>
      </c>
      <c r="D461" s="138" t="s">
        <v>2455</v>
      </c>
      <c r="F461" s="146">
        <v>100000</v>
      </c>
      <c r="G461" s="93">
        <v>1</v>
      </c>
      <c r="I461" s="88">
        <v>100000</v>
      </c>
    </row>
    <row r="462" spans="1:10" ht="18" customHeight="1">
      <c r="A462" s="90">
        <v>455</v>
      </c>
      <c r="B462" s="114">
        <v>45799</v>
      </c>
      <c r="C462" s="91" t="s">
        <v>1552</v>
      </c>
      <c r="D462" s="138" t="s">
        <v>1864</v>
      </c>
      <c r="F462" s="146">
        <v>1100000</v>
      </c>
      <c r="G462" s="93">
        <v>1</v>
      </c>
      <c r="I462" s="88">
        <v>1100000</v>
      </c>
    </row>
    <row r="463" spans="1:10" ht="18" customHeight="1">
      <c r="A463" s="90">
        <v>456</v>
      </c>
      <c r="B463" s="114">
        <v>45799</v>
      </c>
      <c r="C463" s="91" t="s">
        <v>1086</v>
      </c>
      <c r="D463" s="138" t="s">
        <v>1182</v>
      </c>
      <c r="J463" s="88">
        <v>-450000</v>
      </c>
    </row>
    <row r="464" spans="1:10" ht="18" customHeight="1">
      <c r="A464" s="90">
        <v>457</v>
      </c>
      <c r="B464" s="114">
        <v>45800</v>
      </c>
      <c r="C464" s="91" t="s">
        <v>1522</v>
      </c>
      <c r="D464" s="138" t="s">
        <v>1182</v>
      </c>
      <c r="J464" s="88">
        <v>-100000</v>
      </c>
    </row>
    <row r="465" spans="1:10" ht="18" customHeight="1">
      <c r="A465" s="90">
        <v>458</v>
      </c>
      <c r="B465" s="114">
        <v>45800</v>
      </c>
      <c r="C465" s="91" t="s">
        <v>1086</v>
      </c>
      <c r="D465" s="138" t="s">
        <v>1264</v>
      </c>
      <c r="F465" s="146">
        <v>1200000</v>
      </c>
      <c r="G465" s="93">
        <v>1</v>
      </c>
      <c r="I465" s="88">
        <v>1200000</v>
      </c>
    </row>
    <row r="466" spans="1:10" ht="18" customHeight="1">
      <c r="A466" s="90">
        <v>459</v>
      </c>
      <c r="B466" s="114">
        <v>45800</v>
      </c>
      <c r="C466" s="91" t="s">
        <v>2465</v>
      </c>
      <c r="D466" s="138" t="s">
        <v>2497</v>
      </c>
      <c r="F466" s="146">
        <v>250000</v>
      </c>
      <c r="G466" s="93">
        <v>1</v>
      </c>
      <c r="I466" s="88">
        <v>250000</v>
      </c>
    </row>
    <row r="467" spans="1:10" ht="18" customHeight="1">
      <c r="A467" s="90">
        <v>460</v>
      </c>
      <c r="B467" s="114">
        <v>45800</v>
      </c>
      <c r="C467" s="91" t="s">
        <v>1841</v>
      </c>
      <c r="D467" s="138" t="s">
        <v>2471</v>
      </c>
      <c r="F467" s="146">
        <v>445000</v>
      </c>
      <c r="G467" s="93">
        <v>1</v>
      </c>
      <c r="I467" s="88">
        <v>445000</v>
      </c>
    </row>
    <row r="468" spans="1:10" ht="18" customHeight="1">
      <c r="A468" s="90">
        <v>461</v>
      </c>
      <c r="B468" s="114">
        <v>45801</v>
      </c>
      <c r="C468" s="91" t="s">
        <v>1525</v>
      </c>
      <c r="D468" s="138" t="s">
        <v>1865</v>
      </c>
      <c r="F468" s="146">
        <v>1650000</v>
      </c>
      <c r="G468" s="93">
        <v>1</v>
      </c>
      <c r="H468" s="156">
        <v>165000</v>
      </c>
      <c r="I468" s="88">
        <v>1815000</v>
      </c>
    </row>
    <row r="469" spans="1:10" ht="18" customHeight="1">
      <c r="A469" s="90">
        <v>462</v>
      </c>
      <c r="B469" s="114">
        <v>45801</v>
      </c>
      <c r="C469" s="91" t="s">
        <v>1039</v>
      </c>
      <c r="D469" s="138" t="s">
        <v>2471</v>
      </c>
      <c r="F469" s="146">
        <v>445000</v>
      </c>
      <c r="G469" s="93">
        <v>1</v>
      </c>
      <c r="I469" s="88">
        <v>445000</v>
      </c>
    </row>
    <row r="470" spans="1:10" ht="18" customHeight="1">
      <c r="A470" s="90">
        <v>463</v>
      </c>
      <c r="B470" s="114">
        <v>45801</v>
      </c>
      <c r="C470" s="91" t="s">
        <v>1039</v>
      </c>
      <c r="D470" s="138" t="s">
        <v>2366</v>
      </c>
      <c r="F470" s="146">
        <v>75000</v>
      </c>
      <c r="G470" s="93">
        <v>1</v>
      </c>
      <c r="I470" s="88">
        <v>75000</v>
      </c>
    </row>
    <row r="471" spans="1:10" ht="18" customHeight="1">
      <c r="A471" s="90">
        <v>464</v>
      </c>
      <c r="B471" s="114">
        <v>45801</v>
      </c>
      <c r="C471" s="91" t="s">
        <v>1039</v>
      </c>
      <c r="D471" s="138" t="s">
        <v>2359</v>
      </c>
      <c r="F471" s="146">
        <v>35000</v>
      </c>
      <c r="G471" s="93">
        <v>1</v>
      </c>
      <c r="I471" s="88">
        <v>35000</v>
      </c>
    </row>
    <row r="472" spans="1:10" ht="18" customHeight="1">
      <c r="A472" s="90">
        <v>465</v>
      </c>
      <c r="B472" s="114">
        <v>45801</v>
      </c>
      <c r="C472" s="91" t="s">
        <v>1039</v>
      </c>
      <c r="D472" s="138" t="s">
        <v>2368</v>
      </c>
      <c r="E472" s="92">
        <v>8500</v>
      </c>
      <c r="F472" s="146">
        <v>10000</v>
      </c>
      <c r="G472" s="93">
        <v>2</v>
      </c>
      <c r="I472" s="88">
        <v>20000</v>
      </c>
    </row>
    <row r="473" spans="1:10" ht="18" customHeight="1">
      <c r="A473" s="90">
        <v>466</v>
      </c>
      <c r="B473" s="114">
        <v>45801</v>
      </c>
      <c r="C473" s="91" t="s">
        <v>1617</v>
      </c>
      <c r="D473" s="138" t="s">
        <v>2480</v>
      </c>
      <c r="F473" s="146">
        <v>1600000</v>
      </c>
      <c r="G473" s="93">
        <v>1</v>
      </c>
      <c r="I473" s="88">
        <v>1600000</v>
      </c>
    </row>
    <row r="474" spans="1:10" ht="18" customHeight="1">
      <c r="A474" s="90">
        <v>467</v>
      </c>
      <c r="B474" s="114">
        <v>45801</v>
      </c>
      <c r="C474" s="91" t="s">
        <v>1617</v>
      </c>
      <c r="D474" s="138" t="s">
        <v>1867</v>
      </c>
      <c r="J474" s="88">
        <v>-1600000</v>
      </c>
    </row>
    <row r="475" spans="1:10" ht="18" customHeight="1">
      <c r="A475" s="90">
        <v>468</v>
      </c>
      <c r="B475" s="114">
        <v>45803</v>
      </c>
      <c r="C475" s="91" t="s">
        <v>1627</v>
      </c>
      <c r="D475" s="138" t="s">
        <v>1182</v>
      </c>
      <c r="J475" s="88">
        <v>-900000</v>
      </c>
    </row>
    <row r="476" spans="1:10" ht="18" customHeight="1">
      <c r="A476" s="90">
        <v>469</v>
      </c>
      <c r="B476" s="114">
        <v>45803</v>
      </c>
      <c r="C476" s="91" t="s">
        <v>2482</v>
      </c>
      <c r="D476" s="138" t="s">
        <v>2374</v>
      </c>
      <c r="F476" s="146">
        <v>1000000</v>
      </c>
      <c r="G476" s="93">
        <v>1</v>
      </c>
      <c r="H476" s="156">
        <v>100000</v>
      </c>
      <c r="I476" s="88">
        <v>1100000</v>
      </c>
    </row>
    <row r="477" spans="1:10" ht="18" customHeight="1">
      <c r="A477" s="90">
        <v>470</v>
      </c>
      <c r="B477" s="114">
        <v>45803</v>
      </c>
      <c r="C477" s="91" t="s">
        <v>2482</v>
      </c>
      <c r="D477" s="138" t="s">
        <v>1182</v>
      </c>
      <c r="J477" s="88">
        <v>-1100000</v>
      </c>
    </row>
    <row r="478" spans="1:10" ht="18" customHeight="1">
      <c r="A478" s="90">
        <v>471</v>
      </c>
      <c r="B478" s="114">
        <v>45803</v>
      </c>
      <c r="C478" s="91" t="s">
        <v>1204</v>
      </c>
      <c r="D478" s="138" t="s">
        <v>1182</v>
      </c>
      <c r="J478" s="88">
        <v>-2000000</v>
      </c>
    </row>
    <row r="479" spans="1:10" ht="18" customHeight="1">
      <c r="A479" s="90">
        <v>472</v>
      </c>
      <c r="B479" s="114">
        <v>45803</v>
      </c>
      <c r="C479" s="91" t="s">
        <v>1472</v>
      </c>
      <c r="D479" s="138" t="s">
        <v>1864</v>
      </c>
      <c r="F479" s="146">
        <v>650000</v>
      </c>
      <c r="G479" s="93">
        <v>1</v>
      </c>
      <c r="I479" s="88">
        <v>650000</v>
      </c>
    </row>
    <row r="480" spans="1:10" ht="18" customHeight="1">
      <c r="A480" s="90">
        <v>473</v>
      </c>
      <c r="B480" s="114">
        <v>45803</v>
      </c>
      <c r="C480" s="91" t="s">
        <v>1627</v>
      </c>
      <c r="D480" s="138" t="s">
        <v>1182</v>
      </c>
      <c r="J480" s="88">
        <v>-250000</v>
      </c>
    </row>
    <row r="481" spans="1:10" ht="18" customHeight="1">
      <c r="A481" s="90">
        <v>474</v>
      </c>
      <c r="B481" s="114">
        <v>45803</v>
      </c>
      <c r="C481" s="91" t="s">
        <v>1784</v>
      </c>
      <c r="D481" s="138" t="s">
        <v>1182</v>
      </c>
      <c r="J481" s="88">
        <v>-2550000</v>
      </c>
    </row>
    <row r="482" spans="1:10" ht="18" customHeight="1">
      <c r="A482" s="90">
        <v>475</v>
      </c>
      <c r="B482" s="114">
        <v>45803</v>
      </c>
      <c r="C482" s="91" t="s">
        <v>1034</v>
      </c>
      <c r="D482" s="138" t="s">
        <v>1182</v>
      </c>
      <c r="J482" s="88">
        <v>-1350000</v>
      </c>
    </row>
    <row r="483" spans="1:10" ht="18" customHeight="1">
      <c r="A483" s="90">
        <v>476</v>
      </c>
      <c r="B483" s="114">
        <v>45803</v>
      </c>
      <c r="C483" s="91" t="s">
        <v>1655</v>
      </c>
      <c r="D483" s="138" t="s">
        <v>2362</v>
      </c>
      <c r="E483" s="92">
        <v>480000</v>
      </c>
      <c r="F483" s="146">
        <v>517273</v>
      </c>
      <c r="G483" s="93">
        <v>1</v>
      </c>
      <c r="H483" s="156">
        <v>51727</v>
      </c>
      <c r="I483" s="88">
        <v>569000</v>
      </c>
    </row>
    <row r="484" spans="1:10" ht="18" customHeight="1">
      <c r="A484" s="90">
        <v>477</v>
      </c>
      <c r="B484" s="114">
        <v>45803</v>
      </c>
      <c r="C484" s="91" t="s">
        <v>1655</v>
      </c>
      <c r="D484" s="138" t="s">
        <v>2366</v>
      </c>
      <c r="F484" s="146">
        <v>72728</v>
      </c>
      <c r="G484" s="93">
        <v>1</v>
      </c>
      <c r="H484" s="156">
        <v>7272.8</v>
      </c>
      <c r="I484" s="88">
        <v>80000</v>
      </c>
    </row>
    <row r="485" spans="1:10" ht="18" customHeight="1">
      <c r="A485" s="90">
        <v>478</v>
      </c>
      <c r="B485" s="114">
        <v>45803</v>
      </c>
      <c r="C485" s="91" t="s">
        <v>1655</v>
      </c>
      <c r="D485" s="138" t="s">
        <v>2367</v>
      </c>
      <c r="E485" s="92">
        <v>16000</v>
      </c>
      <c r="F485" s="146">
        <v>32000</v>
      </c>
      <c r="G485" s="93">
        <v>1</v>
      </c>
      <c r="H485" s="156">
        <v>3200</v>
      </c>
      <c r="I485" s="88">
        <v>35000</v>
      </c>
    </row>
    <row r="486" spans="1:10" ht="18" customHeight="1">
      <c r="A486" s="90">
        <v>479</v>
      </c>
      <c r="B486" s="114">
        <v>45803</v>
      </c>
      <c r="C486" s="91" t="s">
        <v>2500</v>
      </c>
      <c r="D486" s="138" t="s">
        <v>2490</v>
      </c>
      <c r="F486" s="146">
        <v>650000</v>
      </c>
      <c r="G486" s="93">
        <v>1</v>
      </c>
      <c r="H486" s="156">
        <v>65000</v>
      </c>
      <c r="I486" s="88">
        <v>715000</v>
      </c>
    </row>
    <row r="487" spans="1:10" ht="18" customHeight="1">
      <c r="A487" s="90">
        <v>480</v>
      </c>
      <c r="B487" s="114">
        <v>45803</v>
      </c>
      <c r="C487" s="91" t="s">
        <v>2500</v>
      </c>
      <c r="D487" s="138" t="s">
        <v>1569</v>
      </c>
      <c r="F487" s="146">
        <v>350000</v>
      </c>
      <c r="G487" s="93">
        <v>1</v>
      </c>
      <c r="H487" s="156">
        <v>35000</v>
      </c>
      <c r="I487" s="88">
        <v>385000</v>
      </c>
    </row>
    <row r="488" spans="1:10" ht="18" customHeight="1">
      <c r="A488" s="90">
        <v>481</v>
      </c>
      <c r="B488" s="114">
        <v>45803</v>
      </c>
      <c r="C488" s="91" t="s">
        <v>1039</v>
      </c>
      <c r="D488" s="138" t="s">
        <v>2363</v>
      </c>
      <c r="E488" s="92">
        <v>90000</v>
      </c>
      <c r="F488" s="146">
        <v>130000</v>
      </c>
      <c r="G488" s="93">
        <v>2</v>
      </c>
      <c r="I488" s="88">
        <v>260000</v>
      </c>
    </row>
    <row r="489" spans="1:10" ht="18" customHeight="1">
      <c r="A489" s="90">
        <v>482</v>
      </c>
      <c r="B489" s="114">
        <v>45803</v>
      </c>
      <c r="C489" s="91" t="s">
        <v>1784</v>
      </c>
      <c r="D489" s="138" t="s">
        <v>1569</v>
      </c>
      <c r="F489" s="146">
        <v>350000</v>
      </c>
      <c r="G489" s="93">
        <v>1</v>
      </c>
      <c r="H489" s="156">
        <v>35000</v>
      </c>
      <c r="I489" s="88">
        <v>385000</v>
      </c>
    </row>
    <row r="490" spans="1:10" ht="18" customHeight="1">
      <c r="A490" s="90">
        <v>483</v>
      </c>
      <c r="B490" s="114">
        <v>45804</v>
      </c>
      <c r="C490" s="91" t="s">
        <v>2011</v>
      </c>
      <c r="D490" s="138" t="s">
        <v>1182</v>
      </c>
      <c r="J490" s="88">
        <v>-2450000</v>
      </c>
    </row>
    <row r="491" spans="1:10" ht="18" customHeight="1">
      <c r="A491" s="90">
        <v>484</v>
      </c>
      <c r="B491" s="114">
        <v>45803</v>
      </c>
      <c r="C491" s="91" t="s">
        <v>1664</v>
      </c>
      <c r="D491" s="138" t="s">
        <v>2351</v>
      </c>
      <c r="F491" s="146">
        <v>1500000</v>
      </c>
      <c r="G491" s="93">
        <v>1</v>
      </c>
      <c r="H491" s="156">
        <v>150000</v>
      </c>
      <c r="I491" s="88">
        <v>1650000</v>
      </c>
    </row>
    <row r="492" spans="1:10" ht="18" customHeight="1">
      <c r="A492" s="90">
        <v>485</v>
      </c>
      <c r="B492" s="114">
        <v>45804</v>
      </c>
      <c r="C492" s="91" t="s">
        <v>2500</v>
      </c>
      <c r="D492" s="138" t="s">
        <v>1182</v>
      </c>
      <c r="J492" s="88">
        <v>-1100000</v>
      </c>
    </row>
    <row r="493" spans="1:10" ht="18" customHeight="1">
      <c r="A493" s="90">
        <v>486</v>
      </c>
      <c r="B493" s="114">
        <v>45804</v>
      </c>
      <c r="C493" s="91" t="s">
        <v>1784</v>
      </c>
      <c r="D493" s="138" t="s">
        <v>1182</v>
      </c>
      <c r="J493" s="88">
        <v>-35000</v>
      </c>
    </row>
    <row r="494" spans="1:10" ht="18" customHeight="1">
      <c r="A494" s="90">
        <v>487</v>
      </c>
      <c r="B494" s="114">
        <v>45804</v>
      </c>
      <c r="C494" s="91" t="s">
        <v>1552</v>
      </c>
      <c r="D494" s="138" t="s">
        <v>1882</v>
      </c>
      <c r="E494" s="92">
        <v>250000</v>
      </c>
      <c r="F494" s="146">
        <v>350000</v>
      </c>
      <c r="G494" s="93">
        <v>1</v>
      </c>
      <c r="I494" s="88">
        <v>350000</v>
      </c>
    </row>
    <row r="495" spans="1:10" ht="18" customHeight="1">
      <c r="A495" s="90">
        <v>488</v>
      </c>
      <c r="B495" s="114">
        <v>45796</v>
      </c>
      <c r="C495" s="91" t="s">
        <v>1658</v>
      </c>
      <c r="D495" s="138" t="s">
        <v>1182</v>
      </c>
      <c r="J495" s="88">
        <v>-549000</v>
      </c>
    </row>
    <row r="496" spans="1:10" ht="18" customHeight="1">
      <c r="A496" s="90">
        <v>489</v>
      </c>
      <c r="B496" s="114">
        <v>45804</v>
      </c>
      <c r="C496" s="91" t="s">
        <v>1841</v>
      </c>
      <c r="D496" s="138" t="s">
        <v>1865</v>
      </c>
      <c r="F496" s="146">
        <v>1550000</v>
      </c>
      <c r="G496" s="93">
        <v>1</v>
      </c>
      <c r="I496" s="88">
        <v>1550000</v>
      </c>
    </row>
    <row r="497" spans="1:10" ht="18" customHeight="1">
      <c r="A497" s="90">
        <v>490</v>
      </c>
      <c r="B497" s="114">
        <v>45804</v>
      </c>
      <c r="C497" s="91" t="s">
        <v>1655</v>
      </c>
      <c r="D497" s="138" t="s">
        <v>1608</v>
      </c>
      <c r="F497" s="146">
        <v>450000</v>
      </c>
      <c r="G497" s="93">
        <v>1</v>
      </c>
      <c r="H497" s="156">
        <v>45000</v>
      </c>
      <c r="I497" s="88">
        <v>495000</v>
      </c>
    </row>
    <row r="498" spans="1:10" ht="18" customHeight="1">
      <c r="A498" s="90">
        <v>491</v>
      </c>
      <c r="B498" s="114">
        <v>45804</v>
      </c>
      <c r="C498" s="91" t="s">
        <v>1922</v>
      </c>
      <c r="D498" s="138" t="s">
        <v>1182</v>
      </c>
      <c r="J498" s="88">
        <v>-1229000</v>
      </c>
    </row>
    <row r="499" spans="1:10" ht="18" customHeight="1">
      <c r="A499" s="90">
        <v>492</v>
      </c>
      <c r="B499" s="114">
        <v>45804</v>
      </c>
      <c r="C499" s="91" t="s">
        <v>1086</v>
      </c>
      <c r="D499" s="138" t="s">
        <v>1182</v>
      </c>
      <c r="J499" s="88">
        <v>-1200000</v>
      </c>
    </row>
    <row r="500" spans="1:10" ht="18" customHeight="1">
      <c r="A500" s="90">
        <v>493</v>
      </c>
      <c r="B500" s="114">
        <v>45804</v>
      </c>
      <c r="C500" s="91" t="s">
        <v>1440</v>
      </c>
      <c r="D500" s="138" t="s">
        <v>1864</v>
      </c>
      <c r="F500" s="146">
        <v>650000</v>
      </c>
      <c r="G500" s="93">
        <v>1</v>
      </c>
      <c r="I500" s="88">
        <v>650000</v>
      </c>
    </row>
    <row r="501" spans="1:10" ht="18" customHeight="1">
      <c r="A501" s="90">
        <v>494</v>
      </c>
      <c r="B501" s="114">
        <v>45804</v>
      </c>
      <c r="C501" s="91" t="s">
        <v>1614</v>
      </c>
      <c r="D501" s="138" t="s">
        <v>1188</v>
      </c>
      <c r="F501" s="146">
        <v>1000000</v>
      </c>
      <c r="G501" s="93">
        <v>1</v>
      </c>
      <c r="I501" s="88">
        <v>1000000</v>
      </c>
    </row>
    <row r="502" spans="1:10" ht="18" customHeight="1">
      <c r="A502" s="90">
        <v>495</v>
      </c>
      <c r="B502" s="114">
        <v>45804</v>
      </c>
      <c r="C502" s="91" t="s">
        <v>1614</v>
      </c>
      <c r="D502" s="138" t="s">
        <v>2510</v>
      </c>
      <c r="J502" s="88">
        <v>-50000</v>
      </c>
    </row>
    <row r="503" spans="1:10" ht="18" customHeight="1">
      <c r="A503" s="90">
        <v>496</v>
      </c>
      <c r="B503" s="114">
        <v>45805</v>
      </c>
      <c r="C503" s="91" t="s">
        <v>2316</v>
      </c>
      <c r="D503" s="138" t="s">
        <v>2004</v>
      </c>
      <c r="F503" s="146">
        <v>150000</v>
      </c>
      <c r="G503" s="93">
        <v>3</v>
      </c>
      <c r="I503" s="88">
        <v>450000</v>
      </c>
    </row>
    <row r="504" spans="1:10" ht="18" customHeight="1">
      <c r="A504" s="90">
        <v>497</v>
      </c>
      <c r="B504" s="114">
        <v>45805</v>
      </c>
      <c r="C504" s="91" t="s">
        <v>1472</v>
      </c>
      <c r="D504" s="138" t="s">
        <v>2512</v>
      </c>
      <c r="F504" s="146">
        <v>1200000</v>
      </c>
      <c r="G504" s="93">
        <v>1</v>
      </c>
      <c r="I504" s="88">
        <v>1200000</v>
      </c>
    </row>
    <row r="505" spans="1:10" ht="18" customHeight="1">
      <c r="A505" s="90">
        <v>498</v>
      </c>
      <c r="B505" s="114">
        <v>45805</v>
      </c>
      <c r="C505" s="91" t="s">
        <v>1868</v>
      </c>
      <c r="D505" s="138" t="s">
        <v>1182</v>
      </c>
      <c r="J505" s="88">
        <v>-2332000</v>
      </c>
    </row>
    <row r="506" spans="1:10" ht="18" customHeight="1">
      <c r="A506" s="90">
        <v>499</v>
      </c>
      <c r="B506" s="114">
        <v>45805</v>
      </c>
      <c r="C506" s="91" t="s">
        <v>1664</v>
      </c>
      <c r="D506" s="138" t="s">
        <v>1182</v>
      </c>
      <c r="J506" s="88">
        <v>-1650000</v>
      </c>
    </row>
    <row r="507" spans="1:10" ht="18" customHeight="1">
      <c r="A507" s="90">
        <v>500</v>
      </c>
      <c r="B507" s="114">
        <v>45805</v>
      </c>
      <c r="C507" s="91" t="s">
        <v>2047</v>
      </c>
      <c r="D507" s="138" t="s">
        <v>2514</v>
      </c>
      <c r="F507" s="146">
        <v>200000</v>
      </c>
      <c r="G507" s="93">
        <v>1</v>
      </c>
      <c r="I507" s="88">
        <v>200000</v>
      </c>
    </row>
    <row r="508" spans="1:10" ht="18" customHeight="1">
      <c r="A508" s="90">
        <v>501</v>
      </c>
      <c r="B508" s="114">
        <v>45805</v>
      </c>
      <c r="C508" s="91" t="s">
        <v>1086</v>
      </c>
      <c r="D508" s="138" t="s">
        <v>2199</v>
      </c>
      <c r="F508" s="146">
        <v>800000</v>
      </c>
      <c r="G508" s="93">
        <v>1</v>
      </c>
      <c r="I508" s="88">
        <v>800000</v>
      </c>
    </row>
    <row r="509" spans="1:10" ht="18" customHeight="1">
      <c r="A509" s="90">
        <v>502</v>
      </c>
      <c r="B509" s="114">
        <v>45805</v>
      </c>
      <c r="C509" s="91" t="s">
        <v>2513</v>
      </c>
      <c r="D509" s="138" t="s">
        <v>2374</v>
      </c>
      <c r="F509" s="146">
        <v>1000000</v>
      </c>
      <c r="G509" s="93">
        <v>1</v>
      </c>
      <c r="H509" s="156">
        <v>100000</v>
      </c>
      <c r="I509" s="88">
        <v>1100000</v>
      </c>
    </row>
    <row r="510" spans="1:10" ht="18" customHeight="1">
      <c r="A510" s="90">
        <v>503</v>
      </c>
      <c r="B510" s="114">
        <v>45805</v>
      </c>
      <c r="C510" s="91" t="s">
        <v>2513</v>
      </c>
      <c r="D510" s="138" t="s">
        <v>1182</v>
      </c>
      <c r="J510" s="88">
        <v>-1100000</v>
      </c>
    </row>
    <row r="511" spans="1:10" ht="18" customHeight="1">
      <c r="A511" s="90">
        <v>504</v>
      </c>
      <c r="B511" s="114">
        <v>45805</v>
      </c>
      <c r="C511" s="91" t="s">
        <v>2515</v>
      </c>
      <c r="D511" s="138" t="s">
        <v>1836</v>
      </c>
      <c r="F511" s="146">
        <v>200000</v>
      </c>
      <c r="G511" s="93">
        <v>1</v>
      </c>
      <c r="I511" s="88">
        <v>200000</v>
      </c>
    </row>
    <row r="512" spans="1:10" ht="18" customHeight="1">
      <c r="A512" s="90">
        <v>506</v>
      </c>
      <c r="B512" s="114">
        <v>45805</v>
      </c>
      <c r="C512" s="91" t="s">
        <v>2047</v>
      </c>
      <c r="D512" s="138" t="s">
        <v>1182</v>
      </c>
      <c r="J512" s="88">
        <v>-200000</v>
      </c>
    </row>
    <row r="513" spans="1:10" ht="18" customHeight="1">
      <c r="A513" s="90">
        <v>507</v>
      </c>
      <c r="B513" s="114">
        <v>45805</v>
      </c>
      <c r="C513" s="91" t="s">
        <v>2465</v>
      </c>
      <c r="D513" s="138" t="s">
        <v>1182</v>
      </c>
      <c r="J513" s="88">
        <v>-250000</v>
      </c>
    </row>
    <row r="514" spans="1:10" ht="18" customHeight="1">
      <c r="A514" s="90">
        <v>508</v>
      </c>
      <c r="B514" s="114">
        <v>45805</v>
      </c>
      <c r="C514" s="91" t="s">
        <v>2515</v>
      </c>
      <c r="D514" s="138" t="s">
        <v>1182</v>
      </c>
      <c r="J514" s="88">
        <v>-200000</v>
      </c>
    </row>
    <row r="515" spans="1:10" ht="18" customHeight="1">
      <c r="A515" s="90">
        <v>509</v>
      </c>
      <c r="B515" s="114">
        <v>45806</v>
      </c>
      <c r="C515" s="91" t="s">
        <v>1868</v>
      </c>
      <c r="D515" s="138" t="s">
        <v>2490</v>
      </c>
      <c r="F515" s="146">
        <v>650000</v>
      </c>
      <c r="G515" s="93">
        <v>1</v>
      </c>
      <c r="H515" s="156">
        <v>65000</v>
      </c>
      <c r="I515" s="88">
        <v>715000</v>
      </c>
    </row>
    <row r="516" spans="1:10" ht="18" customHeight="1">
      <c r="A516" s="90">
        <v>510</v>
      </c>
      <c r="B516" s="114">
        <v>45806</v>
      </c>
      <c r="C516" s="91" t="s">
        <v>1868</v>
      </c>
      <c r="D516" s="138" t="s">
        <v>1569</v>
      </c>
      <c r="F516" s="146">
        <v>350000</v>
      </c>
      <c r="G516" s="93">
        <v>1</v>
      </c>
      <c r="H516" s="156">
        <v>35000</v>
      </c>
      <c r="I516" s="88">
        <v>385000</v>
      </c>
    </row>
    <row r="517" spans="1:10" ht="18" customHeight="1">
      <c r="A517" s="90">
        <v>511</v>
      </c>
      <c r="B517" s="114">
        <v>45806</v>
      </c>
      <c r="C517" s="91" t="s">
        <v>1868</v>
      </c>
      <c r="D517" s="138" t="s">
        <v>1592</v>
      </c>
      <c r="F517" s="146">
        <v>20000</v>
      </c>
      <c r="G517" s="93">
        <v>1</v>
      </c>
      <c r="H517" s="156">
        <v>2000</v>
      </c>
      <c r="I517" s="88">
        <v>22000</v>
      </c>
    </row>
    <row r="518" spans="1:10" ht="18" customHeight="1">
      <c r="A518" s="90">
        <v>512</v>
      </c>
      <c r="B518" s="114">
        <v>45806</v>
      </c>
      <c r="C518" s="91" t="s">
        <v>1462</v>
      </c>
      <c r="D518" s="138" t="s">
        <v>2522</v>
      </c>
      <c r="F518" s="146">
        <v>498000</v>
      </c>
      <c r="G518" s="93">
        <v>1</v>
      </c>
      <c r="I518" s="88">
        <v>498000</v>
      </c>
    </row>
    <row r="519" spans="1:10" ht="18" customHeight="1">
      <c r="A519" s="90">
        <v>512</v>
      </c>
      <c r="B519" s="114">
        <v>45806</v>
      </c>
      <c r="C519" s="91" t="s">
        <v>1472</v>
      </c>
      <c r="D519" s="138" t="s">
        <v>2183</v>
      </c>
      <c r="F519" s="146">
        <v>1500000</v>
      </c>
      <c r="G519" s="93">
        <v>1</v>
      </c>
      <c r="I519" s="88">
        <v>1500000</v>
      </c>
    </row>
    <row r="520" spans="1:10" ht="18" customHeight="1">
      <c r="A520" s="90">
        <v>513</v>
      </c>
      <c r="B520" s="114">
        <v>45807</v>
      </c>
      <c r="C520" s="91" t="s">
        <v>1614</v>
      </c>
      <c r="D520" s="138" t="s">
        <v>1182</v>
      </c>
      <c r="J520" s="88">
        <v>-3400000</v>
      </c>
    </row>
    <row r="521" spans="1:10" ht="18" customHeight="1">
      <c r="A521" s="90">
        <v>514</v>
      </c>
      <c r="B521" s="114">
        <v>45807</v>
      </c>
      <c r="C521" s="91" t="s">
        <v>1552</v>
      </c>
      <c r="D521" s="138" t="s">
        <v>2529</v>
      </c>
      <c r="F521" s="146">
        <v>1500000</v>
      </c>
      <c r="G521" s="93">
        <v>1</v>
      </c>
      <c r="I521" s="88">
        <v>1500000</v>
      </c>
    </row>
    <row r="522" spans="1:10" ht="18" customHeight="1">
      <c r="A522" s="90">
        <v>515</v>
      </c>
      <c r="B522" s="114">
        <v>45807</v>
      </c>
      <c r="C522" s="91" t="s">
        <v>2532</v>
      </c>
      <c r="D522" s="138" t="s">
        <v>1836</v>
      </c>
      <c r="F522" s="146">
        <v>220000</v>
      </c>
      <c r="G522" s="93">
        <v>1</v>
      </c>
      <c r="H522" s="156" t="s">
        <v>2562</v>
      </c>
      <c r="I522" s="88">
        <v>220000</v>
      </c>
    </row>
    <row r="523" spans="1:10" ht="18" customHeight="1">
      <c r="A523" s="90">
        <v>516</v>
      </c>
      <c r="B523" s="114">
        <v>45807</v>
      </c>
      <c r="C523" s="91" t="s">
        <v>1086</v>
      </c>
      <c r="D523" s="138" t="s">
        <v>1262</v>
      </c>
      <c r="F523" s="146">
        <v>1200000</v>
      </c>
      <c r="G523" s="93">
        <v>1</v>
      </c>
      <c r="I523" s="88">
        <v>1200000</v>
      </c>
    </row>
    <row r="524" spans="1:10" ht="18" customHeight="1">
      <c r="A524" s="90">
        <v>517</v>
      </c>
      <c r="B524" s="114">
        <v>45807</v>
      </c>
      <c r="C524" s="91" t="s">
        <v>2513</v>
      </c>
      <c r="D524" s="138" t="s">
        <v>2527</v>
      </c>
      <c r="F524" s="146">
        <v>900000</v>
      </c>
      <c r="G524" s="93">
        <v>1</v>
      </c>
      <c r="H524" s="156">
        <v>90000</v>
      </c>
      <c r="I524" s="88">
        <v>990000</v>
      </c>
    </row>
    <row r="525" spans="1:10" ht="18" customHeight="1">
      <c r="A525" s="90">
        <v>518</v>
      </c>
      <c r="B525" s="114">
        <v>45807</v>
      </c>
      <c r="C525" s="91" t="s">
        <v>2266</v>
      </c>
      <c r="D525" s="138" t="s">
        <v>1262</v>
      </c>
      <c r="F525" s="146">
        <v>1200000</v>
      </c>
      <c r="G525" s="93">
        <v>1</v>
      </c>
      <c r="I525" s="88">
        <v>1200000</v>
      </c>
    </row>
    <row r="526" spans="1:10" ht="18" customHeight="1">
      <c r="A526" s="90">
        <v>519</v>
      </c>
      <c r="B526" s="114">
        <v>45807</v>
      </c>
      <c r="C526" s="91" t="s">
        <v>2266</v>
      </c>
      <c r="D526" s="138" t="s">
        <v>1569</v>
      </c>
      <c r="F526" s="146">
        <v>350000</v>
      </c>
      <c r="G526" s="93">
        <v>1</v>
      </c>
      <c r="I526" s="88">
        <v>350000</v>
      </c>
    </row>
    <row r="527" spans="1:10" ht="18" customHeight="1">
      <c r="A527" s="90">
        <v>519</v>
      </c>
      <c r="B527" s="114">
        <v>45807</v>
      </c>
      <c r="C527" s="91" t="s">
        <v>1517</v>
      </c>
      <c r="D527" s="138" t="s">
        <v>1182</v>
      </c>
      <c r="J527" s="88">
        <v>-350000</v>
      </c>
    </row>
    <row r="528" spans="1:10" ht="18" customHeight="1">
      <c r="A528" s="90">
        <v>520</v>
      </c>
      <c r="B528" s="114">
        <v>45807</v>
      </c>
      <c r="C528" s="91" t="s">
        <v>1868</v>
      </c>
      <c r="D528" s="138" t="s">
        <v>1182</v>
      </c>
      <c r="J528" s="88">
        <v>-1122000</v>
      </c>
    </row>
    <row r="529" spans="1:10" ht="18" customHeight="1">
      <c r="A529" s="90">
        <v>521</v>
      </c>
      <c r="B529" s="114">
        <v>45807</v>
      </c>
      <c r="C529" s="91" t="s">
        <v>1086</v>
      </c>
      <c r="D529" s="138" t="s">
        <v>1182</v>
      </c>
      <c r="J529" s="88">
        <v>-2000000</v>
      </c>
    </row>
    <row r="530" spans="1:10" ht="18" customHeight="1">
      <c r="A530" s="90">
        <v>522</v>
      </c>
      <c r="B530" s="114">
        <v>45808</v>
      </c>
      <c r="C530" s="91" t="s">
        <v>2279</v>
      </c>
      <c r="D530" s="138" t="s">
        <v>1182</v>
      </c>
      <c r="J530" s="88">
        <v>-660000</v>
      </c>
    </row>
    <row r="531" spans="1:10" ht="18" customHeight="1">
      <c r="A531" s="90">
        <v>523</v>
      </c>
      <c r="B531" s="114">
        <v>45808</v>
      </c>
      <c r="C531" s="91" t="s">
        <v>1302</v>
      </c>
      <c r="D531" s="138" t="s">
        <v>2546</v>
      </c>
      <c r="F531" s="146">
        <v>150000</v>
      </c>
      <c r="G531" s="93">
        <v>1</v>
      </c>
      <c r="I531" s="88">
        <v>150000</v>
      </c>
    </row>
    <row r="532" spans="1:10" ht="18" customHeight="1">
      <c r="A532" s="90">
        <v>524</v>
      </c>
      <c r="B532" s="114">
        <v>45808</v>
      </c>
      <c r="C532" s="91" t="s">
        <v>1373</v>
      </c>
      <c r="D532" s="138" t="s">
        <v>2351</v>
      </c>
      <c r="F532" s="146">
        <v>1500000</v>
      </c>
      <c r="G532" s="93">
        <v>1</v>
      </c>
      <c r="I532" s="88">
        <v>1500000</v>
      </c>
    </row>
    <row r="533" spans="1:10" ht="18" customHeight="1">
      <c r="A533" s="90">
        <v>525</v>
      </c>
      <c r="B533" s="114">
        <v>45808</v>
      </c>
      <c r="C533" s="91" t="s">
        <v>1658</v>
      </c>
      <c r="D533" s="138" t="s">
        <v>2214</v>
      </c>
      <c r="J533" s="88">
        <v>-2200000</v>
      </c>
    </row>
    <row r="534" spans="1:10" ht="18" customHeight="1">
      <c r="A534" s="90">
        <v>526</v>
      </c>
      <c r="B534" s="114">
        <v>45808</v>
      </c>
      <c r="C534" s="91" t="s">
        <v>1440</v>
      </c>
      <c r="D534" s="138" t="s">
        <v>1182</v>
      </c>
      <c r="J534" s="88">
        <v>-650000</v>
      </c>
    </row>
    <row r="535" spans="1:10" ht="18" customHeight="1">
      <c r="A535" s="90">
        <v>527</v>
      </c>
      <c r="B535" s="114">
        <v>45808</v>
      </c>
      <c r="C535" s="91" t="s">
        <v>1841</v>
      </c>
      <c r="D535" s="138" t="s">
        <v>2255</v>
      </c>
      <c r="F535" s="146">
        <v>400000</v>
      </c>
      <c r="G535" s="93">
        <v>1</v>
      </c>
      <c r="I535" s="88">
        <v>400000</v>
      </c>
    </row>
    <row r="536" spans="1:10" ht="18" customHeight="1">
      <c r="A536" s="90">
        <v>528</v>
      </c>
      <c r="B536" s="114">
        <v>45808</v>
      </c>
      <c r="C536" s="91" t="s">
        <v>1655</v>
      </c>
      <c r="D536" s="138" t="s">
        <v>1867</v>
      </c>
      <c r="J536" s="88">
        <v>-1179000</v>
      </c>
    </row>
    <row r="537" spans="1:10" ht="18" customHeight="1">
      <c r="A537" s="90">
        <v>529</v>
      </c>
      <c r="B537" s="114">
        <v>45808</v>
      </c>
      <c r="C537" s="91" t="s">
        <v>1525</v>
      </c>
      <c r="D537" s="138" t="s">
        <v>1867</v>
      </c>
      <c r="J537" s="88">
        <v>-1815000</v>
      </c>
    </row>
    <row r="538" spans="1:10" ht="18" customHeight="1">
      <c r="A538" s="90">
        <v>531</v>
      </c>
      <c r="B538" s="114">
        <v>45808</v>
      </c>
      <c r="C538" s="91" t="s">
        <v>2532</v>
      </c>
      <c r="D538" s="138" t="s">
        <v>1867</v>
      </c>
      <c r="J538" s="88">
        <v>-220000</v>
      </c>
    </row>
    <row r="539" spans="1:10" ht="18" customHeight="1">
      <c r="A539" s="90">
        <v>532</v>
      </c>
      <c r="B539" s="114">
        <v>45808</v>
      </c>
      <c r="C539" s="91" t="s">
        <v>1462</v>
      </c>
      <c r="D539" s="138" t="s">
        <v>1867</v>
      </c>
      <c r="J539" s="88">
        <v>-498000</v>
      </c>
    </row>
    <row r="540" spans="1:10" ht="18" customHeight="1">
      <c r="A540" s="90">
        <v>533</v>
      </c>
      <c r="B540" s="114">
        <v>45809</v>
      </c>
      <c r="C540" s="91" t="s">
        <v>1552</v>
      </c>
      <c r="D540" s="138" t="s">
        <v>1867</v>
      </c>
      <c r="J540" s="88">
        <v>-2000000</v>
      </c>
    </row>
    <row r="541" spans="1:10" ht="18" customHeight="1">
      <c r="A541" s="90">
        <v>534</v>
      </c>
      <c r="B541" s="114">
        <v>45810</v>
      </c>
      <c r="C541" s="91" t="s">
        <v>1373</v>
      </c>
      <c r="D541" s="138" t="s">
        <v>1182</v>
      </c>
      <c r="J541" s="88">
        <v>-1500000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1256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2405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45804</v>
      </c>
      <c r="U2" s="287"/>
    </row>
    <row r="3" spans="1:21" ht="24" customHeight="1">
      <c r="A3" s="297" t="s">
        <v>1224</v>
      </c>
      <c r="B3" s="37" t="s">
        <v>66</v>
      </c>
      <c r="C3" s="433" t="s">
        <v>1614</v>
      </c>
      <c r="D3" s="434"/>
      <c r="E3" s="434"/>
      <c r="F3" s="434"/>
      <c r="G3" s="434"/>
      <c r="H3" s="434"/>
      <c r="I3" s="434"/>
      <c r="J3" s="435"/>
      <c r="K3" s="303" t="s">
        <v>1225</v>
      </c>
      <c r="L3" s="37" t="s">
        <v>66</v>
      </c>
      <c r="M3" s="430" t="s">
        <v>972</v>
      </c>
      <c r="N3" s="431"/>
      <c r="O3" s="431"/>
      <c r="P3" s="431"/>
      <c r="Q3" s="431"/>
      <c r="R3" s="431"/>
      <c r="S3" s="431"/>
      <c r="T3" s="431"/>
      <c r="U3" s="432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436" t="s">
        <v>80</v>
      </c>
      <c r="U4" s="437"/>
    </row>
    <row r="5" spans="1:21" ht="15.75" customHeight="1">
      <c r="A5" s="298"/>
      <c r="B5" s="38" t="s">
        <v>67</v>
      </c>
      <c r="C5" s="288" t="s">
        <v>1137</v>
      </c>
      <c r="D5" s="289"/>
      <c r="E5" s="289"/>
      <c r="F5" s="289"/>
      <c r="G5" s="289"/>
      <c r="H5" s="289"/>
      <c r="I5" s="289"/>
      <c r="J5" s="290"/>
      <c r="K5" s="304"/>
      <c r="L5" s="38" t="s">
        <v>67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1136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982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85</v>
      </c>
      <c r="G7" s="293"/>
      <c r="H7" s="293"/>
      <c r="I7" s="294"/>
      <c r="J7" s="295" t="s">
        <v>74</v>
      </c>
      <c r="K7" s="294"/>
      <c r="L7" s="295" t="s">
        <v>47</v>
      </c>
      <c r="M7" s="293"/>
      <c r="N7" s="293"/>
      <c r="O7" s="293"/>
      <c r="P7" s="294"/>
      <c r="Q7" s="295" t="s">
        <v>75</v>
      </c>
      <c r="R7" s="293"/>
      <c r="S7" s="294"/>
      <c r="T7" s="295" t="s">
        <v>76</v>
      </c>
      <c r="U7" s="296"/>
    </row>
    <row r="8" spans="1:21" ht="15" customHeight="1">
      <c r="A8" s="323" t="s">
        <v>1188</v>
      </c>
      <c r="B8" s="324"/>
      <c r="C8" s="324"/>
      <c r="D8" s="324"/>
      <c r="E8" s="325"/>
      <c r="F8" s="438"/>
      <c r="G8" s="324"/>
      <c r="H8" s="324"/>
      <c r="I8" s="325"/>
      <c r="J8" s="439">
        <v>1</v>
      </c>
      <c r="K8" s="440"/>
      <c r="L8" s="421">
        <v>1000000</v>
      </c>
      <c r="M8" s="422"/>
      <c r="N8" s="422"/>
      <c r="O8" s="422"/>
      <c r="P8" s="423"/>
      <c r="Q8" s="421">
        <v>1000000</v>
      </c>
      <c r="R8" s="422"/>
      <c r="S8" s="423"/>
      <c r="T8" s="329"/>
      <c r="U8" s="330"/>
    </row>
    <row r="9" spans="1:21" ht="15" customHeight="1">
      <c r="A9" s="312"/>
      <c r="B9" s="313"/>
      <c r="C9" s="313"/>
      <c r="D9" s="313"/>
      <c r="E9" s="314"/>
      <c r="F9" s="424"/>
      <c r="G9" s="313"/>
      <c r="H9" s="313"/>
      <c r="I9" s="314"/>
      <c r="J9" s="425"/>
      <c r="K9" s="426"/>
      <c r="L9" s="427"/>
      <c r="M9" s="428"/>
      <c r="N9" s="428"/>
      <c r="O9" s="428"/>
      <c r="P9" s="429"/>
      <c r="Q9" s="427"/>
      <c r="R9" s="428"/>
      <c r="S9" s="429"/>
      <c r="T9" s="321"/>
      <c r="U9" s="322"/>
    </row>
    <row r="10" spans="1:21" ht="15" customHeight="1">
      <c r="A10" s="312"/>
      <c r="B10" s="313"/>
      <c r="C10" s="313"/>
      <c r="D10" s="313"/>
      <c r="E10" s="314"/>
      <c r="F10" s="424"/>
      <c r="G10" s="313"/>
      <c r="H10" s="313"/>
      <c r="I10" s="314"/>
      <c r="J10" s="425"/>
      <c r="K10" s="426"/>
      <c r="L10" s="427"/>
      <c r="M10" s="428"/>
      <c r="N10" s="428"/>
      <c r="O10" s="428"/>
      <c r="P10" s="429"/>
      <c r="Q10" s="427"/>
      <c r="R10" s="428"/>
      <c r="S10" s="429"/>
      <c r="T10" s="321"/>
      <c r="U10" s="322"/>
    </row>
    <row r="11" spans="1:21" ht="15" customHeight="1">
      <c r="A11" s="312"/>
      <c r="B11" s="313"/>
      <c r="C11" s="313"/>
      <c r="D11" s="313"/>
      <c r="E11" s="314"/>
      <c r="F11" s="424"/>
      <c r="G11" s="313"/>
      <c r="H11" s="313"/>
      <c r="I11" s="314"/>
      <c r="J11" s="425"/>
      <c r="K11" s="426"/>
      <c r="L11" s="427"/>
      <c r="M11" s="428"/>
      <c r="N11" s="428"/>
      <c r="O11" s="428"/>
      <c r="P11" s="429"/>
      <c r="Q11" s="427"/>
      <c r="R11" s="428"/>
      <c r="S11" s="429"/>
      <c r="T11" s="321"/>
      <c r="U11" s="322"/>
    </row>
    <row r="12" spans="1:21" ht="15" customHeight="1">
      <c r="A12" s="312"/>
      <c r="B12" s="313"/>
      <c r="C12" s="313"/>
      <c r="D12" s="313"/>
      <c r="E12" s="314"/>
      <c r="F12" s="424"/>
      <c r="G12" s="313"/>
      <c r="H12" s="313"/>
      <c r="I12" s="314"/>
      <c r="J12" s="425"/>
      <c r="K12" s="426"/>
      <c r="L12" s="427"/>
      <c r="M12" s="428"/>
      <c r="N12" s="428"/>
      <c r="O12" s="428"/>
      <c r="P12" s="429"/>
      <c r="Q12" s="427"/>
      <c r="R12" s="428"/>
      <c r="S12" s="429"/>
      <c r="T12" s="321"/>
      <c r="U12" s="322"/>
    </row>
    <row r="13" spans="1:21" ht="15" customHeight="1">
      <c r="A13" s="312"/>
      <c r="B13" s="313"/>
      <c r="C13" s="313"/>
      <c r="D13" s="313"/>
      <c r="E13" s="314"/>
      <c r="F13" s="315"/>
      <c r="G13" s="316"/>
      <c r="H13" s="316"/>
      <c r="I13" s="317"/>
      <c r="J13" s="425"/>
      <c r="K13" s="426"/>
      <c r="L13" s="427"/>
      <c r="M13" s="428"/>
      <c r="N13" s="428"/>
      <c r="O13" s="428"/>
      <c r="P13" s="429"/>
      <c r="Q13" s="427"/>
      <c r="R13" s="428"/>
      <c r="S13" s="429"/>
      <c r="T13" s="321"/>
      <c r="U13" s="322"/>
    </row>
    <row r="14" spans="1:21" ht="15" customHeight="1">
      <c r="A14" s="312"/>
      <c r="B14" s="313"/>
      <c r="C14" s="313"/>
      <c r="D14" s="313"/>
      <c r="E14" s="314"/>
      <c r="F14" s="424"/>
      <c r="G14" s="313"/>
      <c r="H14" s="313"/>
      <c r="I14" s="314"/>
      <c r="J14" s="425"/>
      <c r="K14" s="426"/>
      <c r="L14" s="427"/>
      <c r="M14" s="428"/>
      <c r="N14" s="428"/>
      <c r="O14" s="428"/>
      <c r="P14" s="429"/>
      <c r="Q14" s="427"/>
      <c r="R14" s="428"/>
      <c r="S14" s="429"/>
      <c r="T14" s="321"/>
      <c r="U14" s="322"/>
    </row>
    <row r="15" spans="1:21" ht="15" customHeight="1">
      <c r="A15" s="441"/>
      <c r="B15" s="442"/>
      <c r="C15" s="442"/>
      <c r="D15" s="442"/>
      <c r="E15" s="426"/>
      <c r="F15" s="425"/>
      <c r="G15" s="442"/>
      <c r="H15" s="442"/>
      <c r="I15" s="426"/>
      <c r="J15" s="425"/>
      <c r="K15" s="426"/>
      <c r="L15" s="443"/>
      <c r="M15" s="444"/>
      <c r="N15" s="444"/>
      <c r="O15" s="444"/>
      <c r="P15" s="445"/>
      <c r="Q15" s="443"/>
      <c r="R15" s="444"/>
      <c r="S15" s="445"/>
      <c r="T15" s="321"/>
      <c r="U15" s="322"/>
    </row>
    <row r="16" spans="1:21" ht="15" customHeight="1">
      <c r="A16" s="441"/>
      <c r="B16" s="442"/>
      <c r="C16" s="442"/>
      <c r="D16" s="442"/>
      <c r="E16" s="426"/>
      <c r="F16" s="425"/>
      <c r="G16" s="442"/>
      <c r="H16" s="442"/>
      <c r="I16" s="426"/>
      <c r="J16" s="425"/>
      <c r="K16" s="426"/>
      <c r="L16" s="443"/>
      <c r="M16" s="444"/>
      <c r="N16" s="444"/>
      <c r="O16" s="444"/>
      <c r="P16" s="445"/>
      <c r="Q16" s="443"/>
      <c r="R16" s="444"/>
      <c r="S16" s="445"/>
      <c r="T16" s="321"/>
      <c r="U16" s="322"/>
    </row>
    <row r="17" spans="1:21" ht="15" customHeight="1">
      <c r="A17" s="441"/>
      <c r="B17" s="442"/>
      <c r="C17" s="442"/>
      <c r="D17" s="442"/>
      <c r="E17" s="426"/>
      <c r="F17" s="425"/>
      <c r="G17" s="442"/>
      <c r="H17" s="442"/>
      <c r="I17" s="426"/>
      <c r="J17" s="425"/>
      <c r="K17" s="426"/>
      <c r="L17" s="443"/>
      <c r="M17" s="444"/>
      <c r="N17" s="444"/>
      <c r="O17" s="444"/>
      <c r="P17" s="445"/>
      <c r="Q17" s="443"/>
      <c r="R17" s="444"/>
      <c r="S17" s="445"/>
      <c r="T17" s="321"/>
      <c r="U17" s="322"/>
    </row>
    <row r="18" spans="1:21" ht="15" customHeight="1">
      <c r="A18" s="441"/>
      <c r="B18" s="442"/>
      <c r="C18" s="442"/>
      <c r="D18" s="442"/>
      <c r="E18" s="426"/>
      <c r="F18" s="425"/>
      <c r="G18" s="442"/>
      <c r="H18" s="442"/>
      <c r="I18" s="426"/>
      <c r="J18" s="425"/>
      <c r="K18" s="426"/>
      <c r="L18" s="443"/>
      <c r="M18" s="444"/>
      <c r="N18" s="444"/>
      <c r="O18" s="444"/>
      <c r="P18" s="445"/>
      <c r="Q18" s="443"/>
      <c r="R18" s="444"/>
      <c r="S18" s="445"/>
      <c r="T18" s="321"/>
      <c r="U18" s="322"/>
    </row>
    <row r="19" spans="1:21" ht="15" customHeight="1">
      <c r="A19" s="466"/>
      <c r="B19" s="467"/>
      <c r="C19" s="467"/>
      <c r="D19" s="467"/>
      <c r="E19" s="463"/>
      <c r="F19" s="462"/>
      <c r="G19" s="467"/>
      <c r="H19" s="467"/>
      <c r="I19" s="463"/>
      <c r="J19" s="462"/>
      <c r="K19" s="463"/>
      <c r="L19" s="417"/>
      <c r="M19" s="418"/>
      <c r="N19" s="418"/>
      <c r="O19" s="418"/>
      <c r="P19" s="419"/>
      <c r="Q19" s="417"/>
      <c r="R19" s="418"/>
      <c r="S19" s="419"/>
      <c r="T19" s="464"/>
      <c r="U19" s="465"/>
    </row>
    <row r="20" spans="1:21">
      <c r="A20" s="292" t="s">
        <v>88</v>
      </c>
      <c r="B20" s="293"/>
      <c r="C20" s="293"/>
      <c r="D20" s="293"/>
      <c r="E20" s="293"/>
      <c r="F20" s="369">
        <v>2450000</v>
      </c>
      <c r="G20" s="369"/>
      <c r="H20" s="369"/>
      <c r="I20" s="370"/>
      <c r="J20" s="420">
        <f>SUM(J8:K19)</f>
        <v>1</v>
      </c>
      <c r="K20" s="420"/>
      <c r="L20" s="406" t="s">
        <v>967</v>
      </c>
      <c r="M20" s="407"/>
      <c r="N20" s="407"/>
      <c r="O20" s="407"/>
      <c r="P20" s="408"/>
      <c r="Q20" s="368">
        <f>SUM(Q8:S19)</f>
        <v>1000000</v>
      </c>
      <c r="R20" s="369"/>
      <c r="S20" s="369"/>
      <c r="T20" s="369"/>
      <c r="U20" s="371"/>
    </row>
    <row r="21" spans="1:21" ht="17.25" thickBot="1">
      <c r="A21" s="384" t="s">
        <v>98</v>
      </c>
      <c r="B21" s="385"/>
      <c r="C21" s="385"/>
      <c r="D21" s="385"/>
      <c r="E21" s="385"/>
      <c r="F21" s="386">
        <f>F20+Q20</f>
        <v>3450000</v>
      </c>
      <c r="G21" s="386"/>
      <c r="H21" s="386"/>
      <c r="I21" s="387"/>
      <c r="J21" s="388" t="s">
        <v>973</v>
      </c>
      <c r="K21" s="385"/>
      <c r="L21" s="363" t="str">
        <f>T4</f>
        <v>장효주</v>
      </c>
      <c r="M21" s="363"/>
      <c r="N21" s="363"/>
      <c r="O21" s="388" t="s">
        <v>71</v>
      </c>
      <c r="P21" s="389"/>
      <c r="Q21" s="390" t="str">
        <f>C3</f>
        <v>제이오토(대구)</v>
      </c>
      <c r="R21" s="391"/>
      <c r="S21" s="391"/>
      <c r="T21" s="391"/>
      <c r="U21" s="392"/>
    </row>
    <row r="22" spans="1:21" ht="9" customHeight="1">
      <c r="A22" s="402"/>
      <c r="B22" s="402"/>
      <c r="C22" s="402"/>
      <c r="D22" s="402"/>
      <c r="E22" s="402"/>
      <c r="F22" s="402"/>
      <c r="G22" s="402"/>
      <c r="H22" s="402"/>
      <c r="I22" s="402"/>
      <c r="J22" s="402"/>
      <c r="K22" s="402"/>
      <c r="L22" s="402"/>
      <c r="M22" s="402"/>
      <c r="N22" s="402"/>
      <c r="O22" s="402"/>
      <c r="P22" s="402"/>
      <c r="Q22" s="402"/>
      <c r="R22" s="402"/>
      <c r="S22" s="402"/>
      <c r="T22" s="402"/>
      <c r="U22" s="402"/>
    </row>
    <row r="23" spans="1:21" ht="11.25" customHeight="1" thickBot="1">
      <c r="A23" s="395"/>
      <c r="B23" s="395"/>
      <c r="C23" s="395"/>
      <c r="D23" s="395"/>
      <c r="E23" s="395"/>
      <c r="F23" s="395"/>
      <c r="G23" s="395"/>
      <c r="H23" s="395"/>
      <c r="I23" s="395"/>
      <c r="J23" s="395"/>
      <c r="K23" s="395"/>
      <c r="L23" s="395"/>
      <c r="M23" s="395"/>
      <c r="N23" s="395"/>
      <c r="O23" s="395"/>
      <c r="P23" s="395"/>
      <c r="Q23" s="395"/>
      <c r="R23" s="395"/>
      <c r="S23" s="395"/>
      <c r="T23" s="395"/>
      <c r="U23" s="395"/>
    </row>
    <row r="24" spans="1:21" ht="24" customHeight="1" thickBot="1">
      <c r="A24" s="459" t="s">
        <v>78</v>
      </c>
      <c r="B24" s="460"/>
      <c r="C24" s="460"/>
      <c r="D24" s="460"/>
      <c r="E24" s="460"/>
      <c r="F24" s="460"/>
      <c r="G24" s="460"/>
      <c r="H24" s="460"/>
      <c r="I24" s="460"/>
      <c r="J24" s="460"/>
      <c r="K24" s="460"/>
      <c r="L24" s="460"/>
      <c r="M24" s="460"/>
      <c r="N24" s="460"/>
      <c r="O24" s="460"/>
      <c r="P24" s="460"/>
      <c r="Q24" s="460"/>
      <c r="R24" s="460"/>
      <c r="S24" s="460"/>
      <c r="T24" s="460"/>
      <c r="U24" s="461"/>
    </row>
    <row r="25" spans="1:21">
      <c r="A25" s="279" t="s">
        <v>72</v>
      </c>
      <c r="B25" s="280"/>
      <c r="C25" s="281" t="str">
        <f>C2</f>
        <v>카카오뱅크 3333181865047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45804</v>
      </c>
      <c r="U25" s="287"/>
    </row>
    <row r="26" spans="1:21" ht="27" customHeight="1">
      <c r="A26" s="297" t="s">
        <v>1224</v>
      </c>
      <c r="B26" s="37" t="s">
        <v>66</v>
      </c>
      <c r="C26" s="449" t="str">
        <f>C3</f>
        <v>제이오토(대구)</v>
      </c>
      <c r="D26" s="450"/>
      <c r="E26" s="450"/>
      <c r="F26" s="450"/>
      <c r="G26" s="450"/>
      <c r="H26" s="450"/>
      <c r="I26" s="450"/>
      <c r="J26" s="451"/>
      <c r="K26" s="303" t="s">
        <v>1225</v>
      </c>
      <c r="L26" s="37" t="s">
        <v>66</v>
      </c>
      <c r="M26" s="430" t="str">
        <f>M3</f>
        <v>BTS&amp;P</v>
      </c>
      <c r="N26" s="431"/>
      <c r="O26" s="431"/>
      <c r="P26" s="431"/>
      <c r="Q26" s="431"/>
      <c r="R26" s="431"/>
      <c r="S26" s="431"/>
      <c r="T26" s="431"/>
      <c r="U26" s="432"/>
    </row>
    <row r="27" spans="1:21" ht="24.95" customHeight="1">
      <c r="A27" s="298"/>
      <c r="B27" s="37" t="s">
        <v>68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04"/>
      <c r="L27" s="37" t="s">
        <v>68</v>
      </c>
      <c r="M27" s="288" t="str">
        <f>M4</f>
        <v>259-12-01768</v>
      </c>
      <c r="N27" s="289"/>
      <c r="O27" s="289"/>
      <c r="P27" s="289"/>
      <c r="Q27" s="289"/>
      <c r="R27" s="290"/>
      <c r="S27" s="38" t="s">
        <v>69</v>
      </c>
      <c r="T27" s="436" t="str">
        <f>T4</f>
        <v>장효주</v>
      </c>
      <c r="U27" s="437"/>
    </row>
    <row r="28" spans="1:21" ht="15.75" customHeight="1">
      <c r="A28" s="298"/>
      <c r="B28" s="38" t="s">
        <v>10</v>
      </c>
      <c r="C28" s="288" t="str">
        <f>C5</f>
        <v>대구광역시 서구 가르뱅이로 53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tr">
        <f>M5</f>
        <v>대구 달서구 용산로 28(본리동)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010-5102-8176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tr">
        <f>M6</f>
        <v>010-5168-3542</v>
      </c>
      <c r="N29" s="289"/>
      <c r="O29" s="289"/>
      <c r="P29" s="289"/>
      <c r="Q29" s="289"/>
      <c r="R29" s="290"/>
      <c r="S29" s="38" t="s">
        <v>26</v>
      </c>
      <c r="T29" s="288"/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74</v>
      </c>
      <c r="K30" s="294"/>
      <c r="L30" s="295" t="s">
        <v>47</v>
      </c>
      <c r="M30" s="293"/>
      <c r="N30" s="293"/>
      <c r="O30" s="293"/>
      <c r="P30" s="294"/>
      <c r="Q30" s="295" t="s">
        <v>75</v>
      </c>
      <c r="R30" s="293"/>
      <c r="S30" s="294"/>
      <c r="T30" s="295" t="s">
        <v>76</v>
      </c>
      <c r="U30" s="296"/>
    </row>
    <row r="31" spans="1:21" ht="15" customHeight="1">
      <c r="A31" s="454" t="str">
        <f>A8</f>
        <v>8HP70 VALBEBODY</v>
      </c>
      <c r="B31" s="452"/>
      <c r="C31" s="452"/>
      <c r="D31" s="452"/>
      <c r="E31" s="452"/>
      <c r="F31" s="452">
        <f>F8</f>
        <v>0</v>
      </c>
      <c r="G31" s="452"/>
      <c r="H31" s="452"/>
      <c r="I31" s="452"/>
      <c r="J31" s="452">
        <f>J8</f>
        <v>1</v>
      </c>
      <c r="K31" s="452"/>
      <c r="L31" s="412">
        <f>L8</f>
        <v>1000000</v>
      </c>
      <c r="M31" s="412"/>
      <c r="N31" s="412"/>
      <c r="O31" s="412"/>
      <c r="P31" s="412"/>
      <c r="Q31" s="412">
        <f>Q8</f>
        <v>1000000</v>
      </c>
      <c r="R31" s="412"/>
      <c r="S31" s="412"/>
      <c r="T31" s="452">
        <f>T8</f>
        <v>0</v>
      </c>
      <c r="U31" s="453"/>
    </row>
    <row r="32" spans="1:21" ht="15" customHeight="1">
      <c r="A32" s="448">
        <f t="shared" ref="A32:A42" si="0">A9</f>
        <v>0</v>
      </c>
      <c r="B32" s="446"/>
      <c r="C32" s="446"/>
      <c r="D32" s="446"/>
      <c r="E32" s="446"/>
      <c r="F32" s="446">
        <f t="shared" ref="F32:F42" si="1">F9</f>
        <v>0</v>
      </c>
      <c r="G32" s="446"/>
      <c r="H32" s="446"/>
      <c r="I32" s="446"/>
      <c r="J32" s="446">
        <f t="shared" ref="J32:J42" si="2">J9</f>
        <v>0</v>
      </c>
      <c r="K32" s="446"/>
      <c r="L32" s="413">
        <f t="shared" ref="L32:L42" si="3">L9</f>
        <v>0</v>
      </c>
      <c r="M32" s="413"/>
      <c r="N32" s="413"/>
      <c r="O32" s="413"/>
      <c r="P32" s="413"/>
      <c r="Q32" s="413">
        <f t="shared" ref="Q32:Q42" si="4">Q9</f>
        <v>0</v>
      </c>
      <c r="R32" s="413"/>
      <c r="S32" s="413"/>
      <c r="T32" s="446">
        <f t="shared" ref="T32:T42" si="5">T9</f>
        <v>0</v>
      </c>
      <c r="U32" s="447"/>
    </row>
    <row r="33" spans="1:21" ht="15" customHeight="1">
      <c r="A33" s="448">
        <f t="shared" si="0"/>
        <v>0</v>
      </c>
      <c r="B33" s="446"/>
      <c r="C33" s="446"/>
      <c r="D33" s="446"/>
      <c r="E33" s="446"/>
      <c r="F33" s="446">
        <f t="shared" si="1"/>
        <v>0</v>
      </c>
      <c r="G33" s="446"/>
      <c r="H33" s="446"/>
      <c r="I33" s="446"/>
      <c r="J33" s="446">
        <f t="shared" si="2"/>
        <v>0</v>
      </c>
      <c r="K33" s="446"/>
      <c r="L33" s="413">
        <f t="shared" si="3"/>
        <v>0</v>
      </c>
      <c r="M33" s="413"/>
      <c r="N33" s="413"/>
      <c r="O33" s="413"/>
      <c r="P33" s="413"/>
      <c r="Q33" s="413">
        <f t="shared" si="4"/>
        <v>0</v>
      </c>
      <c r="R33" s="413"/>
      <c r="S33" s="413"/>
      <c r="T33" s="446">
        <f t="shared" si="5"/>
        <v>0</v>
      </c>
      <c r="U33" s="447"/>
    </row>
    <row r="34" spans="1:21" ht="15" customHeight="1">
      <c r="A34" s="448">
        <f t="shared" si="0"/>
        <v>0</v>
      </c>
      <c r="B34" s="446"/>
      <c r="C34" s="446"/>
      <c r="D34" s="446"/>
      <c r="E34" s="446"/>
      <c r="F34" s="446">
        <f t="shared" si="1"/>
        <v>0</v>
      </c>
      <c r="G34" s="446"/>
      <c r="H34" s="446"/>
      <c r="I34" s="446"/>
      <c r="J34" s="446">
        <v>1</v>
      </c>
      <c r="K34" s="446"/>
      <c r="L34" s="413">
        <f t="shared" si="3"/>
        <v>0</v>
      </c>
      <c r="M34" s="413"/>
      <c r="N34" s="413"/>
      <c r="O34" s="413"/>
      <c r="P34" s="413"/>
      <c r="Q34" s="413">
        <f t="shared" si="4"/>
        <v>0</v>
      </c>
      <c r="R34" s="413"/>
      <c r="S34" s="413"/>
      <c r="T34" s="446">
        <f t="shared" si="5"/>
        <v>0</v>
      </c>
      <c r="U34" s="447"/>
    </row>
    <row r="35" spans="1:21" ht="15" customHeight="1">
      <c r="A35" s="448">
        <f t="shared" si="0"/>
        <v>0</v>
      </c>
      <c r="B35" s="446"/>
      <c r="C35" s="446"/>
      <c r="D35" s="446"/>
      <c r="E35" s="446"/>
      <c r="F35" s="446">
        <f t="shared" si="1"/>
        <v>0</v>
      </c>
      <c r="G35" s="446"/>
      <c r="H35" s="446"/>
      <c r="I35" s="446"/>
      <c r="J35" s="446">
        <f t="shared" si="2"/>
        <v>0</v>
      </c>
      <c r="K35" s="446"/>
      <c r="L35" s="413">
        <f t="shared" si="3"/>
        <v>0</v>
      </c>
      <c r="M35" s="413"/>
      <c r="N35" s="413"/>
      <c r="O35" s="413"/>
      <c r="P35" s="413"/>
      <c r="Q35" s="413">
        <f t="shared" si="4"/>
        <v>0</v>
      </c>
      <c r="R35" s="413"/>
      <c r="S35" s="413"/>
      <c r="T35" s="446">
        <f t="shared" si="5"/>
        <v>0</v>
      </c>
      <c r="U35" s="447"/>
    </row>
    <row r="36" spans="1:21" ht="15" customHeight="1">
      <c r="A36" s="448">
        <f t="shared" si="0"/>
        <v>0</v>
      </c>
      <c r="B36" s="446"/>
      <c r="C36" s="446"/>
      <c r="D36" s="446"/>
      <c r="E36" s="446"/>
      <c r="F36" s="446">
        <f t="shared" si="1"/>
        <v>0</v>
      </c>
      <c r="G36" s="446"/>
      <c r="H36" s="446"/>
      <c r="I36" s="446"/>
      <c r="J36" s="446">
        <f t="shared" si="2"/>
        <v>0</v>
      </c>
      <c r="K36" s="446"/>
      <c r="L36" s="413">
        <f t="shared" si="3"/>
        <v>0</v>
      </c>
      <c r="M36" s="413"/>
      <c r="N36" s="413"/>
      <c r="O36" s="413"/>
      <c r="P36" s="413"/>
      <c r="Q36" s="413">
        <f t="shared" si="4"/>
        <v>0</v>
      </c>
      <c r="R36" s="413"/>
      <c r="S36" s="413"/>
      <c r="T36" s="446">
        <f t="shared" si="5"/>
        <v>0</v>
      </c>
      <c r="U36" s="447"/>
    </row>
    <row r="37" spans="1:21" ht="15" customHeight="1">
      <c r="A37" s="448">
        <f t="shared" si="0"/>
        <v>0</v>
      </c>
      <c r="B37" s="446"/>
      <c r="C37" s="446"/>
      <c r="D37" s="446"/>
      <c r="E37" s="446"/>
      <c r="F37" s="446">
        <f t="shared" si="1"/>
        <v>0</v>
      </c>
      <c r="G37" s="446"/>
      <c r="H37" s="446"/>
      <c r="I37" s="446"/>
      <c r="J37" s="446">
        <f t="shared" si="2"/>
        <v>0</v>
      </c>
      <c r="K37" s="446"/>
      <c r="L37" s="413">
        <f t="shared" si="3"/>
        <v>0</v>
      </c>
      <c r="M37" s="413"/>
      <c r="N37" s="413"/>
      <c r="O37" s="413"/>
      <c r="P37" s="413"/>
      <c r="Q37" s="413">
        <f t="shared" si="4"/>
        <v>0</v>
      </c>
      <c r="R37" s="413"/>
      <c r="S37" s="413"/>
      <c r="T37" s="446">
        <f t="shared" si="5"/>
        <v>0</v>
      </c>
      <c r="U37" s="447"/>
    </row>
    <row r="38" spans="1:21" ht="15" customHeight="1">
      <c r="A38" s="448">
        <f t="shared" si="0"/>
        <v>0</v>
      </c>
      <c r="B38" s="446"/>
      <c r="C38" s="446"/>
      <c r="D38" s="446"/>
      <c r="E38" s="446"/>
      <c r="F38" s="446">
        <f t="shared" si="1"/>
        <v>0</v>
      </c>
      <c r="G38" s="446"/>
      <c r="H38" s="446"/>
      <c r="I38" s="446"/>
      <c r="J38" s="446">
        <f t="shared" si="2"/>
        <v>0</v>
      </c>
      <c r="K38" s="446"/>
      <c r="L38" s="413">
        <f t="shared" si="3"/>
        <v>0</v>
      </c>
      <c r="M38" s="413"/>
      <c r="N38" s="413"/>
      <c r="O38" s="413"/>
      <c r="P38" s="413"/>
      <c r="Q38" s="413">
        <f t="shared" si="4"/>
        <v>0</v>
      </c>
      <c r="R38" s="413"/>
      <c r="S38" s="413"/>
      <c r="T38" s="446">
        <f t="shared" si="5"/>
        <v>0</v>
      </c>
      <c r="U38" s="447"/>
    </row>
    <row r="39" spans="1:21" ht="15" customHeight="1">
      <c r="A39" s="448">
        <f t="shared" si="0"/>
        <v>0</v>
      </c>
      <c r="B39" s="446"/>
      <c r="C39" s="446"/>
      <c r="D39" s="446"/>
      <c r="E39" s="446"/>
      <c r="F39" s="446">
        <f t="shared" si="1"/>
        <v>0</v>
      </c>
      <c r="G39" s="446"/>
      <c r="H39" s="446"/>
      <c r="I39" s="446"/>
      <c r="J39" s="446">
        <f t="shared" si="2"/>
        <v>0</v>
      </c>
      <c r="K39" s="446"/>
      <c r="L39" s="413">
        <f t="shared" si="3"/>
        <v>0</v>
      </c>
      <c r="M39" s="413"/>
      <c r="N39" s="413"/>
      <c r="O39" s="413"/>
      <c r="P39" s="413"/>
      <c r="Q39" s="413">
        <f t="shared" si="4"/>
        <v>0</v>
      </c>
      <c r="R39" s="413"/>
      <c r="S39" s="413"/>
      <c r="T39" s="446">
        <f t="shared" si="5"/>
        <v>0</v>
      </c>
      <c r="U39" s="447"/>
    </row>
    <row r="40" spans="1:21" ht="15" customHeight="1">
      <c r="A40" s="448">
        <f t="shared" si="0"/>
        <v>0</v>
      </c>
      <c r="B40" s="446"/>
      <c r="C40" s="446"/>
      <c r="D40" s="446"/>
      <c r="E40" s="446"/>
      <c r="F40" s="446">
        <f t="shared" si="1"/>
        <v>0</v>
      </c>
      <c r="G40" s="446"/>
      <c r="H40" s="446"/>
      <c r="I40" s="446"/>
      <c r="J40" s="446">
        <f t="shared" si="2"/>
        <v>0</v>
      </c>
      <c r="K40" s="446"/>
      <c r="L40" s="413">
        <f t="shared" si="3"/>
        <v>0</v>
      </c>
      <c r="M40" s="413"/>
      <c r="N40" s="413"/>
      <c r="O40" s="413"/>
      <c r="P40" s="413"/>
      <c r="Q40" s="413">
        <f t="shared" si="4"/>
        <v>0</v>
      </c>
      <c r="R40" s="413"/>
      <c r="S40" s="413"/>
      <c r="T40" s="446">
        <f t="shared" si="5"/>
        <v>0</v>
      </c>
      <c r="U40" s="447"/>
    </row>
    <row r="41" spans="1:21" ht="15" customHeight="1">
      <c r="A41" s="448">
        <f t="shared" si="0"/>
        <v>0</v>
      </c>
      <c r="B41" s="446"/>
      <c r="C41" s="446"/>
      <c r="D41" s="446"/>
      <c r="E41" s="446"/>
      <c r="F41" s="446">
        <f t="shared" si="1"/>
        <v>0</v>
      </c>
      <c r="G41" s="446"/>
      <c r="H41" s="446"/>
      <c r="I41" s="446"/>
      <c r="J41" s="446">
        <f t="shared" si="2"/>
        <v>0</v>
      </c>
      <c r="K41" s="446"/>
      <c r="L41" s="413">
        <f t="shared" si="3"/>
        <v>0</v>
      </c>
      <c r="M41" s="413"/>
      <c r="N41" s="413"/>
      <c r="O41" s="413"/>
      <c r="P41" s="413"/>
      <c r="Q41" s="413">
        <f t="shared" si="4"/>
        <v>0</v>
      </c>
      <c r="R41" s="413"/>
      <c r="S41" s="413"/>
      <c r="T41" s="446">
        <f t="shared" si="5"/>
        <v>0</v>
      </c>
      <c r="U41" s="447"/>
    </row>
    <row r="42" spans="1:21" ht="15" customHeight="1">
      <c r="A42" s="455">
        <f t="shared" si="0"/>
        <v>0</v>
      </c>
      <c r="B42" s="456"/>
      <c r="C42" s="456"/>
      <c r="D42" s="456"/>
      <c r="E42" s="456"/>
      <c r="F42" s="456">
        <f t="shared" si="1"/>
        <v>0</v>
      </c>
      <c r="G42" s="456"/>
      <c r="H42" s="456"/>
      <c r="I42" s="456"/>
      <c r="J42" s="456">
        <f t="shared" si="2"/>
        <v>0</v>
      </c>
      <c r="K42" s="456"/>
      <c r="L42" s="457">
        <f t="shared" si="3"/>
        <v>0</v>
      </c>
      <c r="M42" s="457"/>
      <c r="N42" s="457"/>
      <c r="O42" s="457"/>
      <c r="P42" s="457"/>
      <c r="Q42" s="457">
        <f t="shared" si="4"/>
        <v>0</v>
      </c>
      <c r="R42" s="457"/>
      <c r="S42" s="457"/>
      <c r="T42" s="456">
        <f t="shared" si="5"/>
        <v>0</v>
      </c>
      <c r="U42" s="458"/>
    </row>
    <row r="43" spans="1:21">
      <c r="A43" s="292" t="s">
        <v>88</v>
      </c>
      <c r="B43" s="293"/>
      <c r="C43" s="293"/>
      <c r="D43" s="293"/>
      <c r="E43" s="293"/>
      <c r="F43" s="369">
        <f>F20</f>
        <v>2450000</v>
      </c>
      <c r="G43" s="369"/>
      <c r="H43" s="369"/>
      <c r="I43" s="370"/>
      <c r="J43" s="420">
        <f>J20</f>
        <v>1</v>
      </c>
      <c r="K43" s="420"/>
      <c r="L43" s="406" t="s">
        <v>967</v>
      </c>
      <c r="M43" s="407"/>
      <c r="N43" s="407"/>
      <c r="O43" s="407"/>
      <c r="P43" s="408"/>
      <c r="Q43" s="409">
        <f>Q20</f>
        <v>1000000</v>
      </c>
      <c r="R43" s="410"/>
      <c r="S43" s="410"/>
      <c r="T43" s="410"/>
      <c r="U43" s="411"/>
    </row>
    <row r="44" spans="1:21" ht="17.25" thickBot="1">
      <c r="A44" s="384" t="s">
        <v>98</v>
      </c>
      <c r="B44" s="385"/>
      <c r="C44" s="385"/>
      <c r="D44" s="385"/>
      <c r="E44" s="385"/>
      <c r="F44" s="386">
        <f>F21</f>
        <v>3450000</v>
      </c>
      <c r="G44" s="386"/>
      <c r="H44" s="386"/>
      <c r="I44" s="387"/>
      <c r="J44" s="388" t="s">
        <v>973</v>
      </c>
      <c r="K44" s="385"/>
      <c r="L44" s="363" t="str">
        <f>L21</f>
        <v>장효주</v>
      </c>
      <c r="M44" s="363"/>
      <c r="N44" s="363"/>
      <c r="O44" s="388" t="s">
        <v>71</v>
      </c>
      <c r="P44" s="389"/>
      <c r="Q44" s="390" t="str">
        <f>Q21</f>
        <v>제이오토(대구)</v>
      </c>
      <c r="R44" s="391"/>
      <c r="S44" s="391"/>
      <c r="T44" s="391"/>
      <c r="U44" s="392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35"/>
  <sheetViews>
    <sheetView topLeftCell="A303" workbookViewId="0">
      <selection activeCell="E333" sqref="E332:E33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360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2283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2266</v>
      </c>
      <c r="D239" t="s">
        <v>2270</v>
      </c>
    </row>
    <row r="240" spans="1:4">
      <c r="A240">
        <v>236</v>
      </c>
      <c r="B240" s="13">
        <v>45785</v>
      </c>
      <c r="C240" t="s">
        <v>1841</v>
      </c>
      <c r="D240" t="s">
        <v>2271</v>
      </c>
    </row>
    <row r="241" spans="1:4">
      <c r="A241">
        <v>237</v>
      </c>
      <c r="B241" s="13">
        <v>45786</v>
      </c>
      <c r="C241" t="s">
        <v>1373</v>
      </c>
      <c r="D241" t="s">
        <v>2276</v>
      </c>
    </row>
    <row r="242" spans="1:4">
      <c r="A242">
        <v>238</v>
      </c>
      <c r="B242" s="13">
        <v>45786</v>
      </c>
      <c r="C242" t="s">
        <v>2171</v>
      </c>
      <c r="D242" t="s">
        <v>2277</v>
      </c>
    </row>
    <row r="243" spans="1:4">
      <c r="A243">
        <v>239</v>
      </c>
      <c r="B243" s="13">
        <v>45786</v>
      </c>
      <c r="C243" t="s">
        <v>2279</v>
      </c>
      <c r="D243" t="s">
        <v>2280</v>
      </c>
    </row>
    <row r="244" spans="1:4">
      <c r="A244">
        <v>240</v>
      </c>
      <c r="B244" s="13">
        <v>45786</v>
      </c>
      <c r="C244" t="s">
        <v>2279</v>
      </c>
      <c r="D244" t="s">
        <v>2281</v>
      </c>
    </row>
    <row r="245" spans="1:4">
      <c r="A245">
        <v>241</v>
      </c>
      <c r="B245" s="13">
        <v>45789</v>
      </c>
      <c r="C245" t="s">
        <v>2285</v>
      </c>
      <c r="D245" t="s">
        <v>2288</v>
      </c>
    </row>
    <row r="246" spans="1:4">
      <c r="A246">
        <v>242</v>
      </c>
      <c r="B246" s="13">
        <v>45789</v>
      </c>
      <c r="C246" t="s">
        <v>1517</v>
      </c>
      <c r="D246" t="s">
        <v>2289</v>
      </c>
    </row>
    <row r="247" spans="1:4">
      <c r="A247">
        <v>243</v>
      </c>
      <c r="B247" s="13">
        <v>45789</v>
      </c>
      <c r="C247" t="s">
        <v>2132</v>
      </c>
      <c r="D247" t="s">
        <v>2290</v>
      </c>
    </row>
    <row r="248" spans="1:4">
      <c r="A248">
        <v>244</v>
      </c>
      <c r="B248" s="13">
        <v>45789</v>
      </c>
      <c r="C248" t="s">
        <v>1677</v>
      </c>
      <c r="D248" t="s">
        <v>2291</v>
      </c>
    </row>
    <row r="249" spans="1:4">
      <c r="A249">
        <v>245</v>
      </c>
      <c r="B249" s="13">
        <v>45789</v>
      </c>
      <c r="C249" t="s">
        <v>1527</v>
      </c>
      <c r="D249" t="s">
        <v>2294</v>
      </c>
    </row>
    <row r="250" spans="1:4">
      <c r="A250">
        <v>246</v>
      </c>
      <c r="B250" s="13">
        <v>45789</v>
      </c>
      <c r="C250" t="s">
        <v>1204</v>
      </c>
      <c r="D250" t="s">
        <v>2296</v>
      </c>
    </row>
    <row r="251" spans="1:4">
      <c r="A251">
        <v>247</v>
      </c>
      <c r="B251" s="13">
        <v>45789</v>
      </c>
      <c r="C251" t="s">
        <v>2299</v>
      </c>
      <c r="D251" t="s">
        <v>2302</v>
      </c>
    </row>
    <row r="252" spans="1:4">
      <c r="A252">
        <v>248</v>
      </c>
      <c r="B252" s="13">
        <v>45789</v>
      </c>
      <c r="C252" t="s">
        <v>1472</v>
      </c>
      <c r="D252" t="s">
        <v>2304</v>
      </c>
    </row>
    <row r="253" spans="1:4">
      <c r="A253">
        <v>249</v>
      </c>
      <c r="B253" s="13">
        <v>45789</v>
      </c>
      <c r="C253" t="s">
        <v>1542</v>
      </c>
      <c r="D253" t="s">
        <v>2305</v>
      </c>
    </row>
    <row r="254" spans="1:4">
      <c r="A254">
        <v>250</v>
      </c>
      <c r="B254" s="13">
        <v>45790</v>
      </c>
      <c r="C254" t="s">
        <v>1522</v>
      </c>
      <c r="D254" t="s">
        <v>2309</v>
      </c>
    </row>
    <row r="255" spans="1:4">
      <c r="A255">
        <v>251</v>
      </c>
      <c r="B255" s="13">
        <v>45790</v>
      </c>
      <c r="C255" t="s">
        <v>2084</v>
      </c>
      <c r="D255" t="s">
        <v>2310</v>
      </c>
    </row>
    <row r="256" spans="1:4">
      <c r="A256">
        <v>252</v>
      </c>
      <c r="B256" s="13">
        <v>45790</v>
      </c>
      <c r="C256" t="s">
        <v>1542</v>
      </c>
      <c r="D256" t="s">
        <v>2311</v>
      </c>
    </row>
    <row r="257" spans="1:4">
      <c r="A257">
        <v>253</v>
      </c>
      <c r="B257" s="13">
        <v>45790</v>
      </c>
      <c r="C257" t="s">
        <v>1922</v>
      </c>
      <c r="D257" t="s">
        <v>2312</v>
      </c>
    </row>
    <row r="258" spans="1:4">
      <c r="A258">
        <v>254</v>
      </c>
      <c r="B258" s="13">
        <v>45790</v>
      </c>
      <c r="C258" t="s">
        <v>2313</v>
      </c>
      <c r="D258" t="s">
        <v>2314</v>
      </c>
    </row>
    <row r="259" spans="1:4">
      <c r="A259">
        <v>255</v>
      </c>
      <c r="B259" s="13">
        <v>45790</v>
      </c>
      <c r="C259" t="s">
        <v>2026</v>
      </c>
      <c r="D259" t="s">
        <v>2315</v>
      </c>
    </row>
    <row r="260" spans="1:4">
      <c r="A260">
        <v>256</v>
      </c>
      <c r="B260" s="13">
        <v>45790</v>
      </c>
      <c r="C260" t="s">
        <v>1472</v>
      </c>
      <c r="D260" t="s">
        <v>2322</v>
      </c>
    </row>
    <row r="261" spans="1:4">
      <c r="A261">
        <v>257</v>
      </c>
      <c r="B261" s="13">
        <v>45790</v>
      </c>
      <c r="C261" t="s">
        <v>1373</v>
      </c>
      <c r="D261" t="s">
        <v>2325</v>
      </c>
    </row>
    <row r="262" spans="1:4">
      <c r="A262">
        <v>258</v>
      </c>
      <c r="B262" s="13">
        <v>45790</v>
      </c>
      <c r="C262" t="s">
        <v>1784</v>
      </c>
      <c r="D262" t="s">
        <v>2327</v>
      </c>
    </row>
    <row r="263" spans="1:4">
      <c r="A263">
        <v>259</v>
      </c>
      <c r="B263" s="13">
        <v>45790</v>
      </c>
      <c r="C263" t="s">
        <v>1446</v>
      </c>
      <c r="D263" t="s">
        <v>2329</v>
      </c>
    </row>
    <row r="264" spans="1:4">
      <c r="A264">
        <v>260</v>
      </c>
      <c r="B264" s="13">
        <v>45791</v>
      </c>
      <c r="C264" t="s">
        <v>1841</v>
      </c>
      <c r="D264" t="s">
        <v>2335</v>
      </c>
    </row>
    <row r="265" spans="1:4">
      <c r="A265">
        <v>261</v>
      </c>
      <c r="B265" s="13">
        <v>45791</v>
      </c>
      <c r="C265" t="s">
        <v>2341</v>
      </c>
      <c r="D265" t="s">
        <v>2345</v>
      </c>
    </row>
    <row r="266" spans="1:4">
      <c r="A266">
        <v>262</v>
      </c>
      <c r="B266" s="13">
        <v>45791</v>
      </c>
      <c r="C266" t="s">
        <v>1039</v>
      </c>
      <c r="D266" t="s">
        <v>2347</v>
      </c>
    </row>
    <row r="267" spans="1:4">
      <c r="A267">
        <v>263</v>
      </c>
      <c r="B267" s="13">
        <v>45791</v>
      </c>
      <c r="C267" t="s">
        <v>1922</v>
      </c>
      <c r="D267" t="s">
        <v>2349</v>
      </c>
    </row>
    <row r="268" spans="1:4">
      <c r="A268">
        <v>264</v>
      </c>
      <c r="B268" s="13">
        <v>45791</v>
      </c>
      <c r="C268" t="s">
        <v>1677</v>
      </c>
      <c r="D268" t="s">
        <v>2350</v>
      </c>
    </row>
    <row r="269" spans="1:4">
      <c r="A269">
        <v>265</v>
      </c>
      <c r="B269" s="13">
        <v>45792</v>
      </c>
      <c r="C269" t="s">
        <v>1658</v>
      </c>
      <c r="D269" t="s">
        <v>2389</v>
      </c>
    </row>
    <row r="270" spans="1:4">
      <c r="A270">
        <v>266</v>
      </c>
      <c r="B270" s="13">
        <v>45792</v>
      </c>
      <c r="C270" t="s">
        <v>2250</v>
      </c>
      <c r="D270" t="s">
        <v>2390</v>
      </c>
    </row>
    <row r="271" spans="1:4">
      <c r="A271">
        <v>267</v>
      </c>
      <c r="B271" s="13">
        <v>45792</v>
      </c>
      <c r="C271" t="s">
        <v>1614</v>
      </c>
      <c r="D271" t="s">
        <v>2391</v>
      </c>
    </row>
    <row r="272" spans="1:4">
      <c r="A272">
        <v>268</v>
      </c>
      <c r="B272" s="13">
        <v>45792</v>
      </c>
      <c r="C272" t="s">
        <v>1868</v>
      </c>
      <c r="D272" t="s">
        <v>2394</v>
      </c>
    </row>
    <row r="273" spans="1:5">
      <c r="A273">
        <v>269</v>
      </c>
      <c r="B273" s="13">
        <v>45792</v>
      </c>
      <c r="C273" t="s">
        <v>1868</v>
      </c>
      <c r="D273" t="s">
        <v>2396</v>
      </c>
    </row>
    <row r="274" spans="1:5">
      <c r="A274">
        <v>270</v>
      </c>
      <c r="B274" s="13">
        <v>45792</v>
      </c>
      <c r="C274" t="s">
        <v>2020</v>
      </c>
      <c r="D274" t="s">
        <v>2400</v>
      </c>
    </row>
    <row r="275" spans="1:5">
      <c r="A275">
        <v>271</v>
      </c>
      <c r="B275" s="13">
        <v>45793</v>
      </c>
      <c r="C275" t="s">
        <v>2259</v>
      </c>
      <c r="D275" t="s">
        <v>2408</v>
      </c>
    </row>
    <row r="276" spans="1:5">
      <c r="A276">
        <v>272</v>
      </c>
      <c r="B276" s="13">
        <v>45793</v>
      </c>
      <c r="C276" t="s">
        <v>1868</v>
      </c>
      <c r="D276" t="s">
        <v>2409</v>
      </c>
    </row>
    <row r="277" spans="1:5">
      <c r="A277">
        <v>273</v>
      </c>
      <c r="B277" s="13">
        <v>45793</v>
      </c>
      <c r="C277" t="s">
        <v>2020</v>
      </c>
      <c r="D277" t="s">
        <v>2411</v>
      </c>
    </row>
    <row r="278" spans="1:5">
      <c r="A278">
        <v>274</v>
      </c>
      <c r="B278" s="13">
        <v>45794</v>
      </c>
      <c r="C278" t="s">
        <v>1996</v>
      </c>
      <c r="D278" t="s">
        <v>2413</v>
      </c>
    </row>
    <row r="279" spans="1:5">
      <c r="A279">
        <v>275</v>
      </c>
      <c r="B279" s="13">
        <v>45794</v>
      </c>
      <c r="C279" t="s">
        <v>1868</v>
      </c>
      <c r="D279" t="s">
        <v>2414</v>
      </c>
    </row>
    <row r="280" spans="1:5">
      <c r="A280">
        <v>276</v>
      </c>
      <c r="B280" s="13">
        <v>45794</v>
      </c>
      <c r="C280" t="s">
        <v>1086</v>
      </c>
      <c r="D280" t="s">
        <v>2415</v>
      </c>
    </row>
    <row r="281" spans="1:5">
      <c r="A281">
        <v>277</v>
      </c>
      <c r="B281" s="13">
        <v>45794</v>
      </c>
      <c r="C281" t="s">
        <v>1517</v>
      </c>
      <c r="D281" t="s">
        <v>2420</v>
      </c>
    </row>
    <row r="282" spans="1:5">
      <c r="A282">
        <v>278</v>
      </c>
      <c r="B282" s="13">
        <v>45794</v>
      </c>
      <c r="C282" t="s">
        <v>2422</v>
      </c>
      <c r="D282" t="s">
        <v>2423</v>
      </c>
    </row>
    <row r="283" spans="1:5">
      <c r="A283">
        <v>279</v>
      </c>
      <c r="B283" s="13">
        <v>45794</v>
      </c>
      <c r="C283" t="s">
        <v>1841</v>
      </c>
      <c r="D283" t="s">
        <v>2425</v>
      </c>
    </row>
    <row r="284" spans="1:5">
      <c r="A284">
        <v>280</v>
      </c>
      <c r="B284" s="13">
        <v>45794</v>
      </c>
      <c r="C284" t="s">
        <v>1462</v>
      </c>
      <c r="D284" t="s">
        <v>2426</v>
      </c>
    </row>
    <row r="285" spans="1:5">
      <c r="A285">
        <v>281</v>
      </c>
      <c r="B285" s="13">
        <v>45796</v>
      </c>
      <c r="C285" t="s">
        <v>1204</v>
      </c>
      <c r="D285" t="s">
        <v>2431</v>
      </c>
    </row>
    <row r="286" spans="1:5">
      <c r="A286">
        <v>282</v>
      </c>
      <c r="B286" s="13">
        <v>45796</v>
      </c>
      <c r="C286" t="s">
        <v>1086</v>
      </c>
      <c r="D286" t="s">
        <v>2434</v>
      </c>
      <c r="E286" t="s">
        <v>2433</v>
      </c>
    </row>
    <row r="287" spans="1:5">
      <c r="A287">
        <v>283</v>
      </c>
      <c r="B287" s="13">
        <v>45797</v>
      </c>
      <c r="C287" t="s">
        <v>1034</v>
      </c>
      <c r="D287" t="s">
        <v>2435</v>
      </c>
    </row>
    <row r="288" spans="1:5">
      <c r="A288">
        <v>284</v>
      </c>
      <c r="B288" s="13">
        <v>45797</v>
      </c>
      <c r="C288" t="s">
        <v>1658</v>
      </c>
      <c r="D288" t="s">
        <v>2436</v>
      </c>
    </row>
    <row r="289" spans="1:4">
      <c r="A289">
        <v>285</v>
      </c>
      <c r="B289" s="13">
        <v>45797</v>
      </c>
      <c r="C289" t="s">
        <v>2011</v>
      </c>
      <c r="D289" t="s">
        <v>2437</v>
      </c>
    </row>
    <row r="290" spans="1:4">
      <c r="A290">
        <v>286</v>
      </c>
      <c r="B290" s="13">
        <v>45798</v>
      </c>
      <c r="C290" t="s">
        <v>1627</v>
      </c>
      <c r="D290" t="s">
        <v>2442</v>
      </c>
    </row>
    <row r="291" spans="1:4">
      <c r="A291">
        <v>287</v>
      </c>
      <c r="B291" s="13">
        <v>45798</v>
      </c>
      <c r="C291" t="s">
        <v>2443</v>
      </c>
      <c r="D291" t="s">
        <v>2444</v>
      </c>
    </row>
    <row r="292" spans="1:4">
      <c r="A292">
        <v>288</v>
      </c>
      <c r="B292" s="13">
        <v>45798</v>
      </c>
      <c r="C292" t="s">
        <v>1784</v>
      </c>
      <c r="D292" t="s">
        <v>2445</v>
      </c>
    </row>
    <row r="293" spans="1:4">
      <c r="A293">
        <v>289</v>
      </c>
      <c r="B293" s="13">
        <v>45798</v>
      </c>
      <c r="C293" t="s">
        <v>2446</v>
      </c>
      <c r="D293" t="s">
        <v>2449</v>
      </c>
    </row>
    <row r="294" spans="1:4">
      <c r="A294">
        <v>290</v>
      </c>
      <c r="B294" s="13">
        <v>45798</v>
      </c>
      <c r="C294" t="s">
        <v>2011</v>
      </c>
      <c r="D294" t="s">
        <v>2450</v>
      </c>
    </row>
    <row r="295" spans="1:4">
      <c r="A295">
        <v>291</v>
      </c>
      <c r="B295" s="13">
        <v>45799</v>
      </c>
      <c r="C295" t="s">
        <v>1472</v>
      </c>
      <c r="D295" t="s">
        <v>2452</v>
      </c>
    </row>
    <row r="296" spans="1:4">
      <c r="A296">
        <v>292</v>
      </c>
      <c r="B296" s="13">
        <v>45799</v>
      </c>
      <c r="C296" t="s">
        <v>1086</v>
      </c>
      <c r="D296" t="s">
        <v>2453</v>
      </c>
    </row>
    <row r="297" spans="1:4">
      <c r="A297">
        <v>293</v>
      </c>
      <c r="B297" s="13">
        <v>45799</v>
      </c>
      <c r="C297" t="s">
        <v>1627</v>
      </c>
      <c r="D297" t="s">
        <v>2454</v>
      </c>
    </row>
    <row r="298" spans="1:4">
      <c r="A298">
        <v>294</v>
      </c>
      <c r="B298" s="13">
        <v>45799</v>
      </c>
      <c r="C298" t="s">
        <v>1522</v>
      </c>
      <c r="D298" t="s">
        <v>2456</v>
      </c>
    </row>
    <row r="299" spans="1:4">
      <c r="A299">
        <v>295</v>
      </c>
      <c r="B299" s="13">
        <v>45799</v>
      </c>
      <c r="C299" t="s">
        <v>1552</v>
      </c>
      <c r="D299" t="s">
        <v>2457</v>
      </c>
    </row>
    <row r="300" spans="1:4">
      <c r="A300">
        <v>296</v>
      </c>
      <c r="B300" s="13">
        <v>45800</v>
      </c>
      <c r="C300" t="s">
        <v>1086</v>
      </c>
      <c r="D300" t="s">
        <v>2464</v>
      </c>
    </row>
    <row r="301" spans="1:4">
      <c r="A301">
        <v>297</v>
      </c>
      <c r="B301" s="13">
        <v>45800</v>
      </c>
      <c r="C301" t="s">
        <v>2465</v>
      </c>
      <c r="D301" t="s">
        <v>2469</v>
      </c>
    </row>
    <row r="302" spans="1:4">
      <c r="A302">
        <v>298</v>
      </c>
      <c r="B302" s="13">
        <v>45800</v>
      </c>
      <c r="C302" t="s">
        <v>1086</v>
      </c>
      <c r="D302" t="s">
        <v>2470</v>
      </c>
    </row>
    <row r="303" spans="1:4">
      <c r="A303">
        <v>299</v>
      </c>
      <c r="B303" s="13">
        <v>45800</v>
      </c>
      <c r="C303" t="s">
        <v>1841</v>
      </c>
      <c r="D303" t="s">
        <v>2472</v>
      </c>
    </row>
    <row r="304" spans="1:4">
      <c r="A304">
        <v>300</v>
      </c>
      <c r="B304" s="13">
        <v>45801</v>
      </c>
      <c r="C304" t="s">
        <v>1525</v>
      </c>
      <c r="D304" t="s">
        <v>2478</v>
      </c>
    </row>
    <row r="305" spans="1:4">
      <c r="A305">
        <v>301</v>
      </c>
      <c r="B305" s="13">
        <v>45801</v>
      </c>
      <c r="C305" t="s">
        <v>1039</v>
      </c>
      <c r="D305" t="s">
        <v>2479</v>
      </c>
    </row>
    <row r="306" spans="1:4">
      <c r="A306">
        <v>302</v>
      </c>
      <c r="B306" s="13">
        <v>45801</v>
      </c>
      <c r="C306" t="s">
        <v>1617</v>
      </c>
      <c r="D306" t="s">
        <v>2481</v>
      </c>
    </row>
    <row r="307" spans="1:4">
      <c r="A307">
        <v>303</v>
      </c>
      <c r="B307" s="13">
        <v>45803</v>
      </c>
      <c r="C307" t="s">
        <v>2482</v>
      </c>
      <c r="D307" t="s">
        <v>2487</v>
      </c>
    </row>
    <row r="308" spans="1:4">
      <c r="A308">
        <v>304</v>
      </c>
      <c r="B308" s="13">
        <v>45803</v>
      </c>
      <c r="C308" t="s">
        <v>1472</v>
      </c>
      <c r="D308" t="s">
        <v>2488</v>
      </c>
    </row>
    <row r="309" spans="1:4">
      <c r="A309">
        <v>305</v>
      </c>
      <c r="B309" s="13">
        <v>45803</v>
      </c>
      <c r="C309" t="s">
        <v>1655</v>
      </c>
      <c r="D309" t="s">
        <v>2489</v>
      </c>
    </row>
    <row r="310" spans="1:4">
      <c r="A310">
        <v>306</v>
      </c>
      <c r="B310" s="13">
        <v>45803</v>
      </c>
      <c r="C310" t="s">
        <v>2285</v>
      </c>
      <c r="D310" t="s">
        <v>2491</v>
      </c>
    </row>
    <row r="311" spans="1:4">
      <c r="A311">
        <v>307</v>
      </c>
      <c r="B311" s="13">
        <v>45803</v>
      </c>
      <c r="C311" t="s">
        <v>1039</v>
      </c>
      <c r="D311" t="s">
        <v>2492</v>
      </c>
    </row>
    <row r="312" spans="1:4">
      <c r="A312">
        <v>308</v>
      </c>
      <c r="B312" s="13">
        <v>45803</v>
      </c>
      <c r="C312" t="s">
        <v>1784</v>
      </c>
      <c r="D312" t="s">
        <v>2493</v>
      </c>
    </row>
    <row r="313" spans="1:4">
      <c r="A313">
        <v>309</v>
      </c>
      <c r="B313" s="13">
        <v>45803</v>
      </c>
      <c r="C313" t="s">
        <v>1664</v>
      </c>
      <c r="D313" t="s">
        <v>2499</v>
      </c>
    </row>
    <row r="314" spans="1:4">
      <c r="A314">
        <v>310</v>
      </c>
      <c r="B314" s="13">
        <v>45804</v>
      </c>
      <c r="C314" t="s">
        <v>1552</v>
      </c>
      <c r="D314" t="s">
        <v>2502</v>
      </c>
    </row>
    <row r="315" spans="1:4">
      <c r="A315">
        <v>311</v>
      </c>
      <c r="B315" s="13">
        <v>45804</v>
      </c>
      <c r="C315" t="s">
        <v>1841</v>
      </c>
      <c r="D315" t="s">
        <v>2503</v>
      </c>
    </row>
    <row r="316" spans="1:4">
      <c r="A316">
        <v>312</v>
      </c>
      <c r="B316" s="13">
        <v>45804</v>
      </c>
      <c r="C316" t="s">
        <v>1655</v>
      </c>
      <c r="D316" t="s">
        <v>2504</v>
      </c>
    </row>
    <row r="317" spans="1:4">
      <c r="A317">
        <v>313</v>
      </c>
      <c r="B317" s="13">
        <v>45804</v>
      </c>
      <c r="C317" t="s">
        <v>1440</v>
      </c>
      <c r="D317" t="s">
        <v>2505</v>
      </c>
    </row>
    <row r="318" spans="1:4">
      <c r="A318">
        <v>314</v>
      </c>
      <c r="B318" s="13">
        <v>45804</v>
      </c>
      <c r="C318" t="s">
        <v>1614</v>
      </c>
      <c r="D318" t="s">
        <v>2508</v>
      </c>
    </row>
    <row r="319" spans="1:4">
      <c r="A319">
        <v>343</v>
      </c>
      <c r="B319" s="13">
        <v>45806</v>
      </c>
      <c r="C319" t="s">
        <v>2446</v>
      </c>
      <c r="D319" t="s">
        <v>2521</v>
      </c>
    </row>
    <row r="320" spans="1:4">
      <c r="A320">
        <v>344</v>
      </c>
      <c r="B320" s="13">
        <v>45806</v>
      </c>
      <c r="C320" t="s">
        <v>1462</v>
      </c>
      <c r="D320" t="s">
        <v>2523</v>
      </c>
    </row>
    <row r="321" spans="1:4">
      <c r="A321">
        <v>345</v>
      </c>
      <c r="B321" s="13">
        <v>45806</v>
      </c>
      <c r="C321" t="s">
        <v>1472</v>
      </c>
      <c r="D321" t="s">
        <v>2524</v>
      </c>
    </row>
    <row r="322" spans="1:4">
      <c r="A322">
        <v>346</v>
      </c>
      <c r="B322" s="13">
        <v>45807</v>
      </c>
      <c r="C322" t="s">
        <v>1594</v>
      </c>
      <c r="D322" t="s">
        <v>2525</v>
      </c>
    </row>
    <row r="323" spans="1:4">
      <c r="A323">
        <v>347</v>
      </c>
      <c r="B323" s="13">
        <v>45807</v>
      </c>
      <c r="C323" t="s">
        <v>1552</v>
      </c>
      <c r="D323" t="s">
        <v>2531</v>
      </c>
    </row>
    <row r="324" spans="1:4">
      <c r="A324">
        <v>348</v>
      </c>
      <c r="B324" s="13">
        <v>45807</v>
      </c>
      <c r="C324" t="s">
        <v>2532</v>
      </c>
      <c r="D324" t="s">
        <v>2535</v>
      </c>
    </row>
    <row r="325" spans="1:4">
      <c r="A325">
        <v>349</v>
      </c>
      <c r="B325" s="13">
        <v>45807</v>
      </c>
      <c r="C325" t="s">
        <v>1086</v>
      </c>
      <c r="D325" t="s">
        <v>2536</v>
      </c>
    </row>
    <row r="326" spans="1:4">
      <c r="A326">
        <v>350</v>
      </c>
      <c r="B326" s="13">
        <v>45807</v>
      </c>
      <c r="C326" t="s">
        <v>2513</v>
      </c>
      <c r="D326" t="s">
        <v>2537</v>
      </c>
    </row>
    <row r="327" spans="1:4">
      <c r="A327">
        <v>351</v>
      </c>
      <c r="B327" s="13">
        <v>45807</v>
      </c>
      <c r="C327" t="s">
        <v>2266</v>
      </c>
      <c r="D327" t="s">
        <v>2538</v>
      </c>
    </row>
    <row r="328" spans="1:4">
      <c r="A328">
        <v>352</v>
      </c>
      <c r="B328" s="13">
        <v>45807</v>
      </c>
      <c r="C328" t="s">
        <v>1515</v>
      </c>
      <c r="D328" t="s">
        <v>2540</v>
      </c>
    </row>
    <row r="329" spans="1:4">
      <c r="A329">
        <v>353</v>
      </c>
      <c r="B329" s="13">
        <v>45808</v>
      </c>
      <c r="C329" t="s">
        <v>1302</v>
      </c>
      <c r="D329" t="s">
        <v>2547</v>
      </c>
    </row>
    <row r="330" spans="1:4">
      <c r="A330">
        <v>354</v>
      </c>
      <c r="B330" s="13">
        <v>45808</v>
      </c>
      <c r="C330" t="s">
        <v>1373</v>
      </c>
      <c r="D330" t="s">
        <v>2548</v>
      </c>
    </row>
    <row r="331" spans="1:4">
      <c r="A331">
        <v>355</v>
      </c>
      <c r="B331" s="13">
        <v>45808</v>
      </c>
      <c r="C331" t="s">
        <v>1841</v>
      </c>
      <c r="D331" t="s">
        <v>2556</v>
      </c>
    </row>
    <row r="332" spans="1:4">
      <c r="A332">
        <v>356</v>
      </c>
      <c r="B332" s="13">
        <v>45810</v>
      </c>
      <c r="C332" t="s">
        <v>998</v>
      </c>
      <c r="D332" t="s">
        <v>2567</v>
      </c>
    </row>
    <row r="333" spans="1:4">
      <c r="A333">
        <v>357</v>
      </c>
      <c r="B333" s="13">
        <v>45810</v>
      </c>
      <c r="C333" t="s">
        <v>1614</v>
      </c>
      <c r="D333" t="s">
        <v>2568</v>
      </c>
    </row>
    <row r="334" spans="1:4">
      <c r="A334">
        <v>358</v>
      </c>
      <c r="B334" s="13">
        <v>45810</v>
      </c>
      <c r="C334" t="s">
        <v>2482</v>
      </c>
      <c r="D334" t="s">
        <v>2569</v>
      </c>
    </row>
    <row r="335" spans="1:4">
      <c r="A335">
        <v>359</v>
      </c>
      <c r="B335" s="13">
        <v>45810</v>
      </c>
      <c r="C335" t="s">
        <v>1529</v>
      </c>
      <c r="D335" t="s">
        <v>2572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99A1-F562-455E-99B4-19FE02F370EB}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110" activePane="bottomRight" state="frozen"/>
      <selection pane="topRight" activeCell="B1" sqref="B1"/>
      <selection pane="bottomLeft" activeCell="A2" sqref="A2"/>
      <selection pane="bottomRight" activeCell="A139" sqref="A139:E139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137</v>
      </c>
      <c r="K1" s="52">
        <f>SUM(I:I)</f>
        <v>46537999.300000004</v>
      </c>
    </row>
    <row r="2" spans="1:1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-0.40000000037252903</v>
      </c>
      <c r="J2" s="226" t="s">
        <v>2496</v>
      </c>
    </row>
    <row r="3" spans="1:1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2496</v>
      </c>
    </row>
    <row r="11" spans="1:1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0</v>
      </c>
      <c r="J11" s="52" t="s">
        <v>2496</v>
      </c>
    </row>
    <row r="12" spans="1:11">
      <c r="A12">
        <v>11</v>
      </c>
      <c r="B12" t="s">
        <v>1349</v>
      </c>
      <c r="C12" t="s">
        <v>2297</v>
      </c>
      <c r="F12" t="s">
        <v>2298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1350</v>
      </c>
      <c r="C13" t="s">
        <v>1270</v>
      </c>
      <c r="F13" t="s">
        <v>1271</v>
      </c>
      <c r="G13" t="s">
        <v>971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14556000.199999999</v>
      </c>
      <c r="J17" s="52" t="s">
        <v>2496</v>
      </c>
    </row>
    <row r="18" spans="1:10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0</v>
      </c>
      <c r="J18" s="52" t="s">
        <v>2496</v>
      </c>
    </row>
    <row r="19" spans="1:10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0</v>
      </c>
      <c r="J19" s="52" t="s">
        <v>2496</v>
      </c>
    </row>
    <row r="20" spans="1:10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10907000</v>
      </c>
      <c r="J37" s="52" t="s">
        <v>2496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2554</v>
      </c>
      <c r="H43" t="s">
        <v>2555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2451</v>
      </c>
    </row>
    <row r="52" spans="1:10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2451</v>
      </c>
    </row>
    <row r="55" spans="1:10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2848000</v>
      </c>
      <c r="J57" s="52" t="s">
        <v>2496</v>
      </c>
    </row>
    <row r="58" spans="1:10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2267</v>
      </c>
      <c r="F70" t="s">
        <v>2268</v>
      </c>
      <c r="G70" t="s">
        <v>2343</v>
      </c>
      <c r="H70" t="s">
        <v>2344</v>
      </c>
      <c r="I70" s="226">
        <f>SUMIF(주문_리스트!C:C,거래처!B70,주문_리스트!K:K)+SUMIF(주문_리스트!C:C,거래처!B70,주문_리스트!L:L)</f>
        <v>1550000</v>
      </c>
    </row>
    <row r="71" spans="1:10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100000</v>
      </c>
      <c r="J76" s="52" t="s">
        <v>2496</v>
      </c>
    </row>
    <row r="77" spans="1:10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7805000</v>
      </c>
    </row>
    <row r="80" spans="1:10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150000</v>
      </c>
    </row>
    <row r="92" spans="1:10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2401</v>
      </c>
      <c r="C94" t="s">
        <v>2402</v>
      </c>
      <c r="F94" t="s">
        <v>2403</v>
      </c>
      <c r="G94" t="s">
        <v>2404</v>
      </c>
      <c r="I94" s="226">
        <f>SUMIF(주문_리스트!C:C,거래처!B94,주문_리스트!K:K)+SUMIF(주문_리스트!C:C,거래처!B94,주문_리스트!L:L)-1320000</f>
        <v>0</v>
      </c>
      <c r="J94" s="52" t="s">
        <v>2451</v>
      </c>
    </row>
    <row r="95" spans="1:10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2496</v>
      </c>
    </row>
    <row r="98" spans="1:18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1100000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1424</v>
      </c>
      <c r="C105" t="s">
        <v>2483</v>
      </c>
      <c r="D105" t="s">
        <v>2484</v>
      </c>
      <c r="F105" t="s">
        <v>2485</v>
      </c>
      <c r="G105" t="s">
        <v>2486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2496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2272</v>
      </c>
    </row>
    <row r="111" spans="1:18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0</v>
      </c>
      <c r="J113" s="52" t="s">
        <v>2496</v>
      </c>
    </row>
    <row r="114" spans="1:10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10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2473</v>
      </c>
      <c r="C122" t="s">
        <v>2474</v>
      </c>
      <c r="F122" t="s">
        <v>2475</v>
      </c>
      <c r="G122" t="s">
        <v>2476</v>
      </c>
      <c r="H122" t="s">
        <v>2477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2501</v>
      </c>
      <c r="C134" t="s">
        <v>2286</v>
      </c>
      <c r="F134" t="s">
        <v>2287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2299</v>
      </c>
      <c r="C135" t="s">
        <v>2300</v>
      </c>
      <c r="F135" t="s">
        <v>2301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2316</v>
      </c>
      <c r="C136" t="s">
        <v>2318</v>
      </c>
      <c r="F136" t="s">
        <v>2319</v>
      </c>
      <c r="I136" s="226">
        <f>SUMIF(주문_리스트!C:C,거래처!B136,주문_리스트!K:K)+SUMIF(주문_리스트!C:C,거래처!B136,주문_리스트!L:L)</f>
        <v>900000</v>
      </c>
      <c r="J136" s="52" t="s">
        <v>2496</v>
      </c>
    </row>
    <row r="137" spans="1:10">
      <c r="A137">
        <v>136</v>
      </c>
      <c r="B137" t="s">
        <v>2466</v>
      </c>
      <c r="C137" t="s">
        <v>2467</v>
      </c>
      <c r="F137" t="s">
        <v>2468</v>
      </c>
      <c r="G137" t="s">
        <v>29</v>
      </c>
      <c r="I137" s="226">
        <f>SUMIF(주문_리스트!C:C,거래처!B137,주문_리스트!K:K)+SUMIF(주문_리스트!C:C,거래처!B137,주문_리스트!L:L)</f>
        <v>0</v>
      </c>
      <c r="J137" s="52" t="s">
        <v>2496</v>
      </c>
    </row>
    <row r="138" spans="1:10">
      <c r="A138">
        <v>137</v>
      </c>
      <c r="B138" t="s">
        <v>2446</v>
      </c>
      <c r="C138" t="s">
        <v>2447</v>
      </c>
      <c r="F138" t="s">
        <v>2448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138</v>
      </c>
      <c r="B139" t="s">
        <v>2516</v>
      </c>
      <c r="C139" t="s">
        <v>2517</v>
      </c>
      <c r="F139" t="s">
        <v>2518</v>
      </c>
      <c r="G139" t="s">
        <v>971</v>
      </c>
      <c r="H139" t="s">
        <v>2519</v>
      </c>
      <c r="I139" s="226">
        <f>SUMIF(주문_리스트!C:C,거래처!B139,주문_리스트!K:K)+SUMIF(주문_리스트!C:C,거래처!B139,주문_리스트!L:L)</f>
        <v>990000</v>
      </c>
    </row>
    <row r="140" spans="1:10">
      <c r="A140">
        <v>139</v>
      </c>
      <c r="B140" t="s">
        <v>2532</v>
      </c>
      <c r="C140" t="s">
        <v>2533</v>
      </c>
      <c r="F140" t="s">
        <v>2534</v>
      </c>
      <c r="I140" s="226">
        <f>SUMIF(주문_리스트!C:C,거래처!B140,주문_리스트!K:K)+SUMIF(주문_리스트!C:C,거래처!B140,주문_리스트!L:L)</f>
        <v>0</v>
      </c>
    </row>
    <row r="141" spans="1:10">
      <c r="I141" s="226">
        <f>SUMIF(주문_리스트!C:C,거래처!B141,주문_리스트!K:K)+SUMIF(주문_리스트!C:C,거래처!B141,주문_리스트!L:L)</f>
        <v>0</v>
      </c>
    </row>
    <row r="142" spans="1:10">
      <c r="I142" s="226">
        <f>SUMIF(주문_리스트!C:C,거래처!B142,주문_리스트!K:K)+SUMIF(주문_리스트!C:C,거래처!B142,주문_리스트!L:L)</f>
        <v>0</v>
      </c>
    </row>
    <row r="143" spans="1:10">
      <c r="I143" s="226">
        <f>SUMIF(주문_리스트!C:C,거래처!B143,주문_리스트!K:K)+SUMIF(주문_리스트!C:C,거래처!B143,주문_리스트!L:L)</f>
        <v>0</v>
      </c>
    </row>
    <row r="144" spans="1:10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68" t="s">
        <v>1172</v>
      </c>
      <c r="L1" s="468"/>
      <c r="M1" s="468"/>
      <c r="N1" s="468" t="s">
        <v>1173</v>
      </c>
      <c r="O1" s="468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41"/>
  <sheetViews>
    <sheetView tabSelected="1" workbookViewId="0">
      <pane xSplit="1" ySplit="1" topLeftCell="B531" activePane="bottomRight" state="frozen"/>
      <selection pane="topRight" activeCell="B1" sqref="B1"/>
      <selection pane="bottomLeft" activeCell="A2" sqref="A2"/>
      <selection pane="bottomRight" activeCell="L463" sqref="L46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541</v>
      </c>
    </row>
    <row r="2" spans="1:15">
      <c r="A2" s="49">
        <v>1</v>
      </c>
      <c r="B2" s="13">
        <v>45723</v>
      </c>
      <c r="C2" s="49" t="s">
        <v>2306</v>
      </c>
      <c r="D2" s="222">
        <v>2821402</v>
      </c>
      <c r="E2" s="49" t="s">
        <v>2307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2392</v>
      </c>
      <c r="E345" t="s">
        <v>2393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 s="49">
        <v>346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 s="49">
        <v>347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 s="49">
        <v>348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 s="49">
        <v>349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 s="49">
        <v>350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 s="49">
        <v>351</v>
      </c>
      <c r="B352" s="13">
        <v>45786</v>
      </c>
      <c r="C352" t="s">
        <v>1373</v>
      </c>
      <c r="D352" s="222" t="s">
        <v>2275</v>
      </c>
      <c r="E352" t="s">
        <v>2119</v>
      </c>
      <c r="F352" t="s">
        <v>2275</v>
      </c>
      <c r="G352" s="226">
        <v>700000</v>
      </c>
      <c r="H352">
        <v>1</v>
      </c>
      <c r="K352" s="226">
        <v>700000</v>
      </c>
    </row>
    <row r="353" spans="1:12">
      <c r="A353" s="49">
        <v>352</v>
      </c>
      <c r="B353" s="13">
        <v>45786</v>
      </c>
      <c r="C353" t="s">
        <v>2171</v>
      </c>
      <c r="D353" s="222">
        <v>36050661</v>
      </c>
      <c r="E353" t="s">
        <v>2273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 s="49">
        <v>353</v>
      </c>
      <c r="B354" s="13">
        <v>45786</v>
      </c>
      <c r="C354" t="s">
        <v>2542</v>
      </c>
      <c r="E354" t="s">
        <v>2543</v>
      </c>
      <c r="G354" s="226">
        <v>50000</v>
      </c>
      <c r="H354">
        <v>1</v>
      </c>
      <c r="I354" s="106">
        <v>35000</v>
      </c>
      <c r="J354" s="106">
        <v>5000</v>
      </c>
      <c r="K354" s="226">
        <v>55000</v>
      </c>
    </row>
    <row r="355" spans="1:12">
      <c r="A355" s="49">
        <v>354</v>
      </c>
      <c r="B355" s="13">
        <v>45786</v>
      </c>
      <c r="C355" t="s">
        <v>2542</v>
      </c>
      <c r="D355" s="222" t="s">
        <v>2544</v>
      </c>
      <c r="E355" t="s">
        <v>2545</v>
      </c>
      <c r="F355" t="s">
        <v>2544</v>
      </c>
      <c r="G355" s="226">
        <v>550000</v>
      </c>
      <c r="H355">
        <v>1</v>
      </c>
      <c r="J355" s="106">
        <v>55000</v>
      </c>
      <c r="K355" s="226">
        <v>605000</v>
      </c>
    </row>
    <row r="356" spans="1:12">
      <c r="A356" s="49">
        <v>355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 s="49">
        <v>356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 s="49">
        <v>357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 s="4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 s="49">
        <v>359</v>
      </c>
      <c r="B360" s="13">
        <v>45789</v>
      </c>
      <c r="C360" t="s">
        <v>2500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 s="49">
        <v>360</v>
      </c>
      <c r="B361" s="13">
        <v>45789</v>
      </c>
      <c r="C361" t="s">
        <v>2500</v>
      </c>
      <c r="E361" t="s">
        <v>1182</v>
      </c>
      <c r="L361" s="226">
        <v>-715000</v>
      </c>
    </row>
    <row r="362" spans="1:12">
      <c r="A362" s="49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 s="49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 s="49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 s="49">
        <v>364</v>
      </c>
      <c r="B365" s="13">
        <v>45789</v>
      </c>
      <c r="C365" t="s">
        <v>1527</v>
      </c>
      <c r="E365" t="s">
        <v>2292</v>
      </c>
      <c r="G365" s="226">
        <v>200000</v>
      </c>
      <c r="H365">
        <v>1</v>
      </c>
      <c r="K365" s="226">
        <v>200000</v>
      </c>
    </row>
    <row r="366" spans="1:12">
      <c r="A366" s="49">
        <v>365</v>
      </c>
      <c r="B366" s="13">
        <v>45789</v>
      </c>
      <c r="C366" t="s">
        <v>1527</v>
      </c>
      <c r="E366" t="s">
        <v>2293</v>
      </c>
      <c r="G366" s="226">
        <v>250000</v>
      </c>
      <c r="H366">
        <v>1</v>
      </c>
      <c r="K366" s="226">
        <v>250000</v>
      </c>
    </row>
    <row r="367" spans="1:12">
      <c r="A367" s="49">
        <v>366</v>
      </c>
      <c r="B367" s="13">
        <v>45789</v>
      </c>
      <c r="C367" t="s">
        <v>1204</v>
      </c>
      <c r="E367" t="s">
        <v>2295</v>
      </c>
      <c r="G367" s="226">
        <v>1100000</v>
      </c>
      <c r="H367">
        <v>1</v>
      </c>
      <c r="K367" s="226">
        <v>1100000</v>
      </c>
    </row>
    <row r="368" spans="1:12">
      <c r="A368" s="49">
        <v>367</v>
      </c>
      <c r="B368" s="13">
        <v>45789</v>
      </c>
      <c r="C368" t="s">
        <v>2299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 s="49">
        <v>368</v>
      </c>
      <c r="B369" s="13">
        <v>45789</v>
      </c>
      <c r="C369" t="s">
        <v>1472</v>
      </c>
      <c r="E369" t="s">
        <v>2303</v>
      </c>
      <c r="G369" s="226">
        <v>1650000</v>
      </c>
      <c r="H369">
        <v>1</v>
      </c>
      <c r="K369" s="226">
        <v>1650000</v>
      </c>
    </row>
    <row r="370" spans="1:12">
      <c r="A370" s="49">
        <v>369</v>
      </c>
      <c r="B370" s="13">
        <v>45790</v>
      </c>
      <c r="C370" t="s">
        <v>2299</v>
      </c>
      <c r="E370" t="s">
        <v>1182</v>
      </c>
      <c r="L370" s="226">
        <v>-1650000</v>
      </c>
    </row>
    <row r="371" spans="1:12">
      <c r="A371" s="49">
        <v>370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 s="49">
        <v>371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 s="49">
        <v>372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 s="49">
        <v>373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 s="49">
        <v>374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 s="49">
        <v>375</v>
      </c>
      <c r="B376" s="13">
        <v>45790</v>
      </c>
      <c r="C376" t="s">
        <v>2330</v>
      </c>
      <c r="D376" s="222" t="s">
        <v>2331</v>
      </c>
      <c r="E376" t="s">
        <v>2333</v>
      </c>
      <c r="F376" t="s">
        <v>2331</v>
      </c>
      <c r="G376" s="226">
        <v>200000</v>
      </c>
      <c r="H376">
        <v>1</v>
      </c>
      <c r="K376" s="226">
        <v>200000</v>
      </c>
    </row>
    <row r="377" spans="1:12">
      <c r="A377" s="49">
        <v>376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 s="49">
        <v>377</v>
      </c>
      <c r="B378" s="13">
        <v>45790</v>
      </c>
      <c r="C378" t="s">
        <v>2313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 s="49">
        <v>378</v>
      </c>
      <c r="B379" s="13">
        <v>45790</v>
      </c>
      <c r="C379" t="s">
        <v>2317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 s="49">
        <v>379</v>
      </c>
      <c r="B380" s="13">
        <v>45790</v>
      </c>
      <c r="C380" t="s">
        <v>1472</v>
      </c>
      <c r="E380" t="s">
        <v>2320</v>
      </c>
      <c r="G380" s="226">
        <v>1550000</v>
      </c>
      <c r="H380">
        <v>1</v>
      </c>
      <c r="K380" s="226">
        <v>1550000</v>
      </c>
    </row>
    <row r="381" spans="1:12">
      <c r="A381" s="49">
        <v>380</v>
      </c>
      <c r="B381" s="13">
        <v>45790</v>
      </c>
      <c r="C381" t="s">
        <v>1373</v>
      </c>
      <c r="E381" t="s">
        <v>2323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 s="49">
        <v>381</v>
      </c>
      <c r="B382" s="13">
        <v>45790</v>
      </c>
      <c r="C382" t="s">
        <v>2313</v>
      </c>
      <c r="E382" t="s">
        <v>1182</v>
      </c>
      <c r="L382" s="226">
        <v>-129000</v>
      </c>
    </row>
    <row r="383" spans="1:12">
      <c r="A383" s="49">
        <v>382</v>
      </c>
      <c r="B383" s="13">
        <v>45790</v>
      </c>
      <c r="C383" t="s">
        <v>1784</v>
      </c>
      <c r="E383" t="s">
        <v>2326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 s="49">
        <v>383</v>
      </c>
      <c r="B384" s="13">
        <v>45790</v>
      </c>
      <c r="C384" t="s">
        <v>1446</v>
      </c>
      <c r="E384" t="s">
        <v>2328</v>
      </c>
      <c r="G384" s="226">
        <v>1200000</v>
      </c>
      <c r="H384">
        <v>1</v>
      </c>
      <c r="K384" s="226">
        <v>1200000</v>
      </c>
    </row>
    <row r="385" spans="1:12">
      <c r="A385" s="49">
        <v>384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 s="49">
        <v>385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 s="49">
        <v>386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 s="49">
        <v>387</v>
      </c>
      <c r="B388" s="13">
        <v>45791</v>
      </c>
      <c r="C388" t="s">
        <v>1841</v>
      </c>
      <c r="E388" t="s">
        <v>2334</v>
      </c>
      <c r="G388" s="226">
        <v>150000</v>
      </c>
      <c r="H388">
        <v>1</v>
      </c>
      <c r="K388" s="226">
        <v>150000</v>
      </c>
    </row>
    <row r="389" spans="1:12">
      <c r="A389" s="49">
        <v>388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 s="49">
        <v>389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 s="49">
        <v>390</v>
      </c>
      <c r="B391" s="13">
        <v>45791</v>
      </c>
      <c r="C391" t="s">
        <v>2341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 s="49">
        <v>391</v>
      </c>
      <c r="B392" s="13">
        <v>45791</v>
      </c>
      <c r="C392" t="s">
        <v>1039</v>
      </c>
      <c r="D392" s="222">
        <v>2295001282</v>
      </c>
      <c r="E392" t="s">
        <v>2346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 s="49">
        <v>392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 s="49">
        <v>393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 s="49">
        <v>394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 s="49">
        <v>395</v>
      </c>
      <c r="B396" s="13">
        <v>45792</v>
      </c>
      <c r="C396" t="s">
        <v>1658</v>
      </c>
      <c r="D396" s="222" t="s">
        <v>1266</v>
      </c>
      <c r="E396" t="s">
        <v>2362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 s="49">
        <v>396</v>
      </c>
      <c r="B397" s="13">
        <v>45792</v>
      </c>
      <c r="C397" t="s">
        <v>2250</v>
      </c>
      <c r="D397" s="222" t="s">
        <v>1260</v>
      </c>
      <c r="E397" t="s">
        <v>2355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 s="49">
        <v>397</v>
      </c>
      <c r="B398" s="13">
        <v>45792</v>
      </c>
      <c r="C398" t="s">
        <v>2250</v>
      </c>
      <c r="D398" s="222" t="s">
        <v>1936</v>
      </c>
      <c r="E398" t="s">
        <v>2356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 s="49">
        <v>398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 s="49">
        <v>399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 s="49">
        <v>400</v>
      </c>
      <c r="B401" s="13">
        <v>45792</v>
      </c>
      <c r="C401" t="s">
        <v>2266</v>
      </c>
      <c r="E401" t="s">
        <v>1182</v>
      </c>
      <c r="L401" s="226">
        <v>-1000000</v>
      </c>
    </row>
    <row r="402" spans="1:12">
      <c r="A402" s="49">
        <v>401</v>
      </c>
      <c r="B402" s="13">
        <v>45792</v>
      </c>
      <c r="C402" t="s">
        <v>1868</v>
      </c>
      <c r="D402" s="222">
        <v>50229</v>
      </c>
      <c r="E402" t="s">
        <v>2366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 s="49">
        <v>402</v>
      </c>
      <c r="B403" s="13">
        <v>45792</v>
      </c>
      <c r="C403" t="s">
        <v>2397</v>
      </c>
      <c r="E403" t="s">
        <v>2395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 s="49">
        <v>403</v>
      </c>
      <c r="B404" s="13">
        <v>45792</v>
      </c>
      <c r="C404" t="s">
        <v>2020</v>
      </c>
      <c r="D404" s="222" t="s">
        <v>1260</v>
      </c>
      <c r="E404" t="s">
        <v>2355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 s="49">
        <v>404</v>
      </c>
      <c r="B405" s="13">
        <v>45792</v>
      </c>
      <c r="C405" t="s">
        <v>2020</v>
      </c>
      <c r="D405" s="222" t="s">
        <v>1936</v>
      </c>
      <c r="E405" t="s">
        <v>2356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 s="49">
        <v>405</v>
      </c>
      <c r="B406" s="13">
        <v>45792</v>
      </c>
      <c r="C406" t="s">
        <v>2020</v>
      </c>
      <c r="D406" s="222" t="s">
        <v>2399</v>
      </c>
      <c r="E406" t="s">
        <v>2357</v>
      </c>
      <c r="F406" t="s">
        <v>2399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 s="49">
        <v>406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 s="49">
        <v>407</v>
      </c>
      <c r="B408" s="13">
        <v>45793</v>
      </c>
      <c r="C408" t="s">
        <v>2259</v>
      </c>
      <c r="D408" s="222" t="s">
        <v>2399</v>
      </c>
      <c r="E408" t="s">
        <v>2357</v>
      </c>
      <c r="F408" t="s">
        <v>2399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 s="49">
        <v>408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 s="49">
        <v>409</v>
      </c>
      <c r="B410" s="13">
        <v>45793</v>
      </c>
      <c r="C410" t="s">
        <v>1868</v>
      </c>
      <c r="D410" s="222">
        <v>50229</v>
      </c>
      <c r="E410" t="s">
        <v>2366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 s="49">
        <v>410</v>
      </c>
      <c r="B411" s="13">
        <v>45793</v>
      </c>
      <c r="C411" t="s">
        <v>1868</v>
      </c>
      <c r="D411" s="222" t="s">
        <v>1324</v>
      </c>
      <c r="E411" t="s">
        <v>2363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 s="49">
        <v>411</v>
      </c>
      <c r="B412" s="13">
        <v>45793</v>
      </c>
      <c r="C412" t="s">
        <v>1868</v>
      </c>
      <c r="D412" s="222" t="s">
        <v>1963</v>
      </c>
      <c r="E412" t="s">
        <v>2368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 s="49">
        <v>412</v>
      </c>
      <c r="B413" s="13">
        <v>45793</v>
      </c>
      <c r="C413" t="s">
        <v>2020</v>
      </c>
      <c r="E413" t="s">
        <v>2410</v>
      </c>
      <c r="G413" s="226">
        <v>150000</v>
      </c>
      <c r="H413">
        <v>1</v>
      </c>
      <c r="K413" s="226">
        <v>150000</v>
      </c>
    </row>
    <row r="414" spans="1:12">
      <c r="A414" s="49">
        <v>413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 s="49">
        <v>414</v>
      </c>
      <c r="B415" s="13">
        <v>45794</v>
      </c>
      <c r="C415" t="s">
        <v>1996</v>
      </c>
      <c r="E415" t="s">
        <v>2412</v>
      </c>
      <c r="G415" s="226">
        <v>150000</v>
      </c>
      <c r="H415">
        <v>1</v>
      </c>
      <c r="K415" s="226">
        <v>150000</v>
      </c>
    </row>
    <row r="416" spans="1:12">
      <c r="A416" s="49">
        <v>415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 s="49">
        <v>416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 s="49">
        <v>417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 s="49">
        <v>418</v>
      </c>
      <c r="B419" s="13">
        <v>45794</v>
      </c>
      <c r="C419" t="s">
        <v>2427</v>
      </c>
      <c r="D419" s="222">
        <v>1087298388</v>
      </c>
      <c r="E419" t="s">
        <v>2428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 s="49">
        <v>419</v>
      </c>
      <c r="B420" s="13">
        <v>45794</v>
      </c>
      <c r="C420" t="s">
        <v>2438</v>
      </c>
      <c r="D420" s="222" t="s">
        <v>2439</v>
      </c>
      <c r="E420" t="s">
        <v>2440</v>
      </c>
      <c r="F420" t="s">
        <v>2439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 s="49">
        <v>420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 s="49">
        <v>421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 s="49">
        <v>422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 s="49">
        <v>423</v>
      </c>
      <c r="B424" s="13">
        <v>45796</v>
      </c>
      <c r="C424" t="s">
        <v>1841</v>
      </c>
      <c r="D424" s="222" t="s">
        <v>1260</v>
      </c>
      <c r="E424" t="s">
        <v>2355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 s="49">
        <v>424</v>
      </c>
      <c r="B425" s="13">
        <v>45796</v>
      </c>
      <c r="C425" t="s">
        <v>1841</v>
      </c>
      <c r="D425" s="222" t="s">
        <v>1936</v>
      </c>
      <c r="E425" t="s">
        <v>2356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 s="49">
        <v>425</v>
      </c>
      <c r="B426" s="13">
        <v>45796</v>
      </c>
      <c r="C426" t="s">
        <v>1841</v>
      </c>
      <c r="D426" s="222" t="s">
        <v>1839</v>
      </c>
      <c r="E426" t="s">
        <v>2358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 s="49">
        <v>426</v>
      </c>
      <c r="B427" s="13">
        <v>45796</v>
      </c>
      <c r="C427" t="s">
        <v>1841</v>
      </c>
      <c r="E427" t="s">
        <v>2424</v>
      </c>
      <c r="G427" s="226">
        <v>800000</v>
      </c>
      <c r="H427">
        <v>1</v>
      </c>
      <c r="K427" s="226">
        <v>800000</v>
      </c>
    </row>
    <row r="428" spans="1:12">
      <c r="A428" s="49">
        <v>427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 s="49">
        <v>428</v>
      </c>
      <c r="B429" s="13">
        <v>45796</v>
      </c>
      <c r="C429" t="s">
        <v>1517</v>
      </c>
      <c r="E429" t="s">
        <v>2429</v>
      </c>
      <c r="L429" s="226">
        <v>-600000</v>
      </c>
    </row>
    <row r="430" spans="1:12">
      <c r="A430" s="49">
        <v>429</v>
      </c>
      <c r="B430" s="13">
        <v>45796</v>
      </c>
      <c r="C430" t="s">
        <v>1204</v>
      </c>
      <c r="E430" t="s">
        <v>2430</v>
      </c>
      <c r="G430" s="226">
        <v>900000</v>
      </c>
      <c r="H430">
        <v>1</v>
      </c>
      <c r="K430" s="226">
        <v>900000</v>
      </c>
    </row>
    <row r="431" spans="1:12">
      <c r="A431" s="49">
        <v>430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 s="49">
        <v>431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 s="49">
        <v>432</v>
      </c>
      <c r="B433" s="13">
        <v>45797</v>
      </c>
      <c r="C433" t="s">
        <v>1034</v>
      </c>
      <c r="D433" s="222" t="s">
        <v>1259</v>
      </c>
      <c r="E433" t="s">
        <v>2361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 s="49">
        <v>433</v>
      </c>
      <c r="B434" s="13">
        <v>45797</v>
      </c>
      <c r="C434" t="s">
        <v>2551</v>
      </c>
      <c r="D434" s="222" t="s">
        <v>2552</v>
      </c>
      <c r="E434" t="s">
        <v>2553</v>
      </c>
      <c r="F434" t="s">
        <v>2552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2">
      <c r="A435" s="49">
        <v>434</v>
      </c>
      <c r="B435" s="13">
        <v>45797</v>
      </c>
      <c r="C435" t="s">
        <v>2011</v>
      </c>
      <c r="D435" s="222" t="s">
        <v>1259</v>
      </c>
      <c r="E435" t="s">
        <v>2361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 s="49">
        <v>435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 s="49">
        <v>436</v>
      </c>
      <c r="B437" s="13">
        <v>45798</v>
      </c>
      <c r="C437" t="s">
        <v>2422</v>
      </c>
      <c r="E437" t="s">
        <v>1182</v>
      </c>
      <c r="L437" s="226">
        <v>-1815000</v>
      </c>
    </row>
    <row r="438" spans="1:12">
      <c r="A438" s="49">
        <v>437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 s="49">
        <v>438</v>
      </c>
      <c r="B439" s="13">
        <v>45798</v>
      </c>
      <c r="C439" t="s">
        <v>1627</v>
      </c>
      <c r="E439" t="s">
        <v>2441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 s="49">
        <v>439</v>
      </c>
      <c r="B440" s="13">
        <v>45798</v>
      </c>
      <c r="C440" t="s">
        <v>2443</v>
      </c>
      <c r="D440" s="222" t="s">
        <v>1275</v>
      </c>
      <c r="E440" t="s">
        <v>2351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 s="49">
        <v>440</v>
      </c>
      <c r="B441" s="13">
        <v>45798</v>
      </c>
      <c r="C441" t="s">
        <v>1784</v>
      </c>
      <c r="D441" s="222" t="s">
        <v>2110</v>
      </c>
      <c r="E441" t="s">
        <v>2380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 s="49">
        <v>441</v>
      </c>
      <c r="B442" s="13">
        <v>45798</v>
      </c>
      <c r="C442" t="s">
        <v>1784</v>
      </c>
      <c r="D442" s="222" t="s">
        <v>1936</v>
      </c>
      <c r="E442" t="s">
        <v>2356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 s="49">
        <v>442</v>
      </c>
      <c r="B443" s="13">
        <v>45798</v>
      </c>
      <c r="C443" t="s">
        <v>1784</v>
      </c>
      <c r="E443" t="s">
        <v>2381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 s="49">
        <v>443</v>
      </c>
      <c r="B444" s="13">
        <v>45798</v>
      </c>
      <c r="C444" t="s">
        <v>2446</v>
      </c>
      <c r="D444" s="222" t="s">
        <v>1260</v>
      </c>
      <c r="E444" t="s">
        <v>2355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 s="49">
        <v>444</v>
      </c>
      <c r="B445" s="13">
        <v>45798</v>
      </c>
      <c r="C445" t="s">
        <v>2446</v>
      </c>
      <c r="D445" s="222" t="s">
        <v>1936</v>
      </c>
      <c r="E445" t="s">
        <v>2356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 s="49">
        <v>445</v>
      </c>
      <c r="B446" s="13">
        <v>45798</v>
      </c>
      <c r="C446" t="s">
        <v>2011</v>
      </c>
      <c r="D446" s="222" t="s">
        <v>1260</v>
      </c>
      <c r="E446" t="s">
        <v>2355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 s="49">
        <v>446</v>
      </c>
      <c r="B447" s="13">
        <v>45798</v>
      </c>
      <c r="C447" t="s">
        <v>2011</v>
      </c>
      <c r="D447" s="222" t="s">
        <v>1936</v>
      </c>
      <c r="E447" t="s">
        <v>2356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 s="49">
        <v>447</v>
      </c>
      <c r="B448" s="13">
        <v>45798</v>
      </c>
      <c r="C448" t="s">
        <v>2446</v>
      </c>
      <c r="E448" t="s">
        <v>1182</v>
      </c>
      <c r="L448" s="226">
        <v>-1550000</v>
      </c>
    </row>
    <row r="449" spans="1:12">
      <c r="A449" s="49">
        <v>448</v>
      </c>
      <c r="B449" s="13">
        <v>45798</v>
      </c>
      <c r="C449" t="s">
        <v>2443</v>
      </c>
      <c r="E449" t="s">
        <v>1182</v>
      </c>
      <c r="L449" s="226">
        <v>-1500000</v>
      </c>
    </row>
    <row r="450" spans="1:12">
      <c r="A450" s="49">
        <v>449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 s="49">
        <v>450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 s="49">
        <v>451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 s="49">
        <v>452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 s="49">
        <v>453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 s="49">
        <v>454</v>
      </c>
      <c r="B455" s="13">
        <v>45799</v>
      </c>
      <c r="C455" t="s">
        <v>1522</v>
      </c>
      <c r="D455" s="222" t="s">
        <v>1257</v>
      </c>
      <c r="E455" t="s">
        <v>2455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 s="49">
        <v>455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 s="49">
        <v>456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 s="49">
        <v>457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 s="49">
        <v>458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 s="49">
        <v>459</v>
      </c>
      <c r="B460" s="13">
        <v>45800</v>
      </c>
      <c r="C460" t="s">
        <v>2465</v>
      </c>
      <c r="E460" t="s">
        <v>2498</v>
      </c>
      <c r="G460" s="226">
        <v>250000</v>
      </c>
      <c r="H460">
        <v>1</v>
      </c>
      <c r="K460" s="226">
        <v>250000</v>
      </c>
    </row>
    <row r="461" spans="1:12">
      <c r="A461" s="49">
        <v>460</v>
      </c>
      <c r="B461" s="13">
        <v>45800</v>
      </c>
      <c r="C461" t="s">
        <v>1841</v>
      </c>
      <c r="D461" s="222">
        <v>4150862090</v>
      </c>
      <c r="E461" t="s">
        <v>2471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 s="49">
        <v>461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 s="49">
        <v>462</v>
      </c>
      <c r="B463" s="13">
        <v>45801</v>
      </c>
      <c r="C463" t="s">
        <v>1039</v>
      </c>
      <c r="D463" s="222">
        <v>4150862090</v>
      </c>
      <c r="E463" t="s">
        <v>2471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 s="49">
        <v>463</v>
      </c>
      <c r="B464" s="13">
        <v>45801</v>
      </c>
      <c r="C464" t="s">
        <v>1039</v>
      </c>
      <c r="D464" s="222">
        <v>50229</v>
      </c>
      <c r="E464" t="s">
        <v>2366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 s="49">
        <v>464</v>
      </c>
      <c r="B465" s="13">
        <v>45801</v>
      </c>
      <c r="C465" t="s">
        <v>1039</v>
      </c>
      <c r="E465" t="s">
        <v>2359</v>
      </c>
      <c r="G465" s="226">
        <v>35000</v>
      </c>
      <c r="H465">
        <v>1</v>
      </c>
      <c r="K465" s="226">
        <v>35000</v>
      </c>
    </row>
    <row r="466" spans="1:12">
      <c r="A466" s="49">
        <v>465</v>
      </c>
      <c r="B466" s="13">
        <v>45801</v>
      </c>
      <c r="C466" t="s">
        <v>1039</v>
      </c>
      <c r="D466" s="222" t="s">
        <v>1963</v>
      </c>
      <c r="E466" t="s">
        <v>2368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 s="49">
        <v>466</v>
      </c>
      <c r="B467" s="13">
        <v>45801</v>
      </c>
      <c r="C467" t="s">
        <v>1617</v>
      </c>
      <c r="E467" t="s">
        <v>2480</v>
      </c>
      <c r="G467" s="226">
        <v>1600000</v>
      </c>
      <c r="H467">
        <v>1</v>
      </c>
      <c r="K467" s="226">
        <v>1600000</v>
      </c>
    </row>
    <row r="468" spans="1:12">
      <c r="A468" s="49">
        <v>467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 s="49">
        <v>468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 s="49">
        <v>469</v>
      </c>
      <c r="B470" s="13">
        <v>45803</v>
      </c>
      <c r="C470" t="s">
        <v>2482</v>
      </c>
      <c r="D470" s="222" t="s">
        <v>1257</v>
      </c>
      <c r="E470" t="s">
        <v>2374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 s="49">
        <v>470</v>
      </c>
      <c r="B471" s="13">
        <v>45803</v>
      </c>
      <c r="C471" t="s">
        <v>2482</v>
      </c>
      <c r="E471" t="s">
        <v>1182</v>
      </c>
      <c r="L471" s="226">
        <v>-1100000</v>
      </c>
    </row>
    <row r="472" spans="1:12">
      <c r="A472" s="49">
        <v>471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 s="49">
        <v>472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 s="49">
        <v>473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 s="49">
        <v>474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 s="49">
        <v>475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 s="49">
        <v>476</v>
      </c>
      <c r="B477" s="13">
        <v>45803</v>
      </c>
      <c r="C477" t="s">
        <v>1655</v>
      </c>
      <c r="D477" s="222" t="s">
        <v>1266</v>
      </c>
      <c r="E477" t="s">
        <v>2362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 s="49">
        <v>477</v>
      </c>
      <c r="B478" s="13">
        <v>45803</v>
      </c>
      <c r="C478" t="s">
        <v>1655</v>
      </c>
      <c r="D478" s="222">
        <v>50229</v>
      </c>
      <c r="E478" t="s">
        <v>2366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 s="49">
        <v>478</v>
      </c>
      <c r="B479" s="13">
        <v>45803</v>
      </c>
      <c r="C479" t="s">
        <v>1655</v>
      </c>
      <c r="D479" s="222" t="s">
        <v>1927</v>
      </c>
      <c r="E479" t="s">
        <v>2367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 s="49">
        <v>479</v>
      </c>
      <c r="B480" s="13">
        <v>45803</v>
      </c>
      <c r="C480" t="s">
        <v>2500</v>
      </c>
      <c r="D480" s="222" t="s">
        <v>1873</v>
      </c>
      <c r="E480" t="s">
        <v>2490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 s="49">
        <v>480</v>
      </c>
      <c r="B481" s="13">
        <v>45803</v>
      </c>
      <c r="C481" t="s">
        <v>2500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 s="49">
        <v>481</v>
      </c>
      <c r="B482" s="13">
        <v>45803</v>
      </c>
      <c r="C482" t="s">
        <v>1039</v>
      </c>
      <c r="D482" s="222" t="s">
        <v>1324</v>
      </c>
      <c r="E482" t="s">
        <v>2363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 s="49">
        <v>482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 s="49">
        <v>483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 s="49">
        <v>484</v>
      </c>
      <c r="B485" s="13">
        <v>45803</v>
      </c>
      <c r="C485" t="s">
        <v>1664</v>
      </c>
      <c r="D485" s="222" t="s">
        <v>1275</v>
      </c>
      <c r="E485" t="s">
        <v>2351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 s="49">
        <v>485</v>
      </c>
      <c r="B486" s="13">
        <v>45804</v>
      </c>
      <c r="C486" t="s">
        <v>2500</v>
      </c>
      <c r="E486" t="s">
        <v>1182</v>
      </c>
      <c r="L486" s="226">
        <v>-1100000</v>
      </c>
    </row>
    <row r="487" spans="1:12">
      <c r="A487" s="49">
        <v>486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 s="49">
        <v>487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 s="49">
        <v>488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 s="49">
        <v>489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 s="49">
        <v>490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 s="49">
        <v>491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 s="49">
        <v>492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 s="49">
        <v>493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 s="49">
        <v>494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 s="49">
        <v>495</v>
      </c>
      <c r="B496" s="13">
        <v>45804</v>
      </c>
      <c r="C496" t="s">
        <v>1614</v>
      </c>
      <c r="E496" t="s">
        <v>2510</v>
      </c>
      <c r="L496" s="226">
        <v>-50000</v>
      </c>
    </row>
    <row r="497" spans="1:12">
      <c r="A497" s="49">
        <v>496</v>
      </c>
      <c r="B497" s="13">
        <v>45805</v>
      </c>
      <c r="C497" t="s">
        <v>2316</v>
      </c>
      <c r="E497" t="s">
        <v>2004</v>
      </c>
      <c r="F497">
        <v>2800801</v>
      </c>
      <c r="G497" s="226">
        <v>150000</v>
      </c>
      <c r="H497">
        <v>3</v>
      </c>
      <c r="K497" s="106">
        <v>450000</v>
      </c>
    </row>
    <row r="498" spans="1:12">
      <c r="A498" s="49">
        <v>497</v>
      </c>
      <c r="B498" s="13">
        <v>45805</v>
      </c>
      <c r="C498" t="s">
        <v>1472</v>
      </c>
      <c r="E498" t="s">
        <v>2512</v>
      </c>
      <c r="G498" s="226">
        <v>1200000</v>
      </c>
      <c r="H498">
        <v>1</v>
      </c>
      <c r="K498" s="106">
        <v>1200000</v>
      </c>
    </row>
    <row r="499" spans="1:12">
      <c r="A499" s="49">
        <v>498</v>
      </c>
      <c r="B499" s="13">
        <v>45805</v>
      </c>
      <c r="C499" t="s">
        <v>1868</v>
      </c>
      <c r="E499" t="s">
        <v>1182</v>
      </c>
      <c r="L499" s="226">
        <v>-2332000</v>
      </c>
    </row>
    <row r="500" spans="1:12">
      <c r="A500" s="49">
        <v>499</v>
      </c>
      <c r="B500" s="13">
        <v>45805</v>
      </c>
      <c r="C500" t="s">
        <v>1664</v>
      </c>
      <c r="E500" t="s">
        <v>1182</v>
      </c>
      <c r="L500" s="226">
        <v>-1650000</v>
      </c>
    </row>
    <row r="501" spans="1:12">
      <c r="A501" s="49">
        <v>500</v>
      </c>
      <c r="B501" s="13">
        <v>45805</v>
      </c>
      <c r="C501" t="s">
        <v>2047</v>
      </c>
      <c r="E501" t="s">
        <v>2514</v>
      </c>
      <c r="G501" s="226">
        <v>200000</v>
      </c>
      <c r="H501">
        <v>1</v>
      </c>
      <c r="K501" s="106">
        <v>200000</v>
      </c>
    </row>
    <row r="502" spans="1:12">
      <c r="A502" s="49">
        <v>501</v>
      </c>
      <c r="B502" s="13">
        <v>45805</v>
      </c>
      <c r="C502" t="s">
        <v>1086</v>
      </c>
      <c r="E502" t="s">
        <v>2199</v>
      </c>
      <c r="G502" s="226">
        <v>800000</v>
      </c>
      <c r="H502">
        <v>1</v>
      </c>
      <c r="K502" s="106">
        <v>800000</v>
      </c>
    </row>
    <row r="503" spans="1:12">
      <c r="A503" s="49">
        <v>502</v>
      </c>
      <c r="B503" s="13">
        <v>45805</v>
      </c>
      <c r="C503" t="s">
        <v>2513</v>
      </c>
      <c r="E503" t="s">
        <v>2374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</row>
    <row r="504" spans="1:12">
      <c r="A504" s="49">
        <v>503</v>
      </c>
      <c r="B504" s="13">
        <v>45805</v>
      </c>
      <c r="C504" t="s">
        <v>2513</v>
      </c>
      <c r="E504" t="s">
        <v>1182</v>
      </c>
      <c r="L504" s="226">
        <v>-1100000</v>
      </c>
    </row>
    <row r="505" spans="1:12">
      <c r="A505" s="49">
        <v>504</v>
      </c>
      <c r="B505" s="13">
        <v>45805</v>
      </c>
      <c r="C505" t="s">
        <v>2515</v>
      </c>
      <c r="E505" t="s">
        <v>1836</v>
      </c>
      <c r="F505">
        <v>2800802</v>
      </c>
      <c r="G505" s="226">
        <v>200000</v>
      </c>
      <c r="H505">
        <v>1</v>
      </c>
      <c r="K505" s="106">
        <v>200000</v>
      </c>
    </row>
    <row r="506" spans="1:12">
      <c r="A506">
        <v>506</v>
      </c>
      <c r="B506" s="13">
        <v>45805</v>
      </c>
      <c r="C506" t="s">
        <v>2047</v>
      </c>
      <c r="E506" t="s">
        <v>1182</v>
      </c>
      <c r="L506" s="226">
        <v>-200000</v>
      </c>
    </row>
    <row r="507" spans="1:12">
      <c r="A507">
        <v>507</v>
      </c>
      <c r="B507" s="13">
        <v>45805</v>
      </c>
      <c r="C507" t="s">
        <v>2465</v>
      </c>
      <c r="E507" t="s">
        <v>1182</v>
      </c>
      <c r="L507" s="226">
        <v>-250000</v>
      </c>
    </row>
    <row r="508" spans="1:12">
      <c r="A508">
        <v>508</v>
      </c>
      <c r="B508" s="13">
        <v>45805</v>
      </c>
      <c r="C508" t="s">
        <v>2515</v>
      </c>
      <c r="E508" t="s">
        <v>1182</v>
      </c>
      <c r="L508" s="226">
        <v>-200000</v>
      </c>
    </row>
    <row r="509" spans="1:12">
      <c r="A509">
        <v>509</v>
      </c>
      <c r="B509" s="13">
        <v>45806</v>
      </c>
      <c r="C509" t="s">
        <v>1868</v>
      </c>
      <c r="E509" t="s">
        <v>2490</v>
      </c>
      <c r="G509" s="226">
        <v>650000</v>
      </c>
      <c r="H509">
        <v>1</v>
      </c>
      <c r="J509" s="106">
        <v>65000</v>
      </c>
      <c r="K509" s="226">
        <v>715000</v>
      </c>
    </row>
    <row r="510" spans="1:12">
      <c r="A510">
        <v>510</v>
      </c>
      <c r="B510" s="13">
        <v>45806</v>
      </c>
      <c r="C510" t="s">
        <v>1868</v>
      </c>
      <c r="E510" t="s">
        <v>1569</v>
      </c>
      <c r="G510">
        <v>350000</v>
      </c>
      <c r="H510" s="47">
        <v>1</v>
      </c>
      <c r="J510" s="262">
        <v>35000</v>
      </c>
      <c r="K510" s="262">
        <v>385000</v>
      </c>
    </row>
    <row r="511" spans="1:12">
      <c r="A511">
        <v>511</v>
      </c>
      <c r="B511" s="13">
        <v>45806</v>
      </c>
      <c r="C511" t="s">
        <v>1868</v>
      </c>
      <c r="E511" t="s">
        <v>1592</v>
      </c>
      <c r="G511">
        <v>20000</v>
      </c>
      <c r="H511" s="47">
        <v>1</v>
      </c>
      <c r="J511" s="262">
        <v>2000</v>
      </c>
      <c r="K511" s="262">
        <v>22000</v>
      </c>
    </row>
    <row r="512" spans="1:12">
      <c r="A512">
        <v>512</v>
      </c>
      <c r="B512" s="13">
        <v>45806</v>
      </c>
      <c r="C512" t="s">
        <v>1462</v>
      </c>
      <c r="E512" t="s">
        <v>2522</v>
      </c>
      <c r="G512" s="226">
        <v>498000</v>
      </c>
      <c r="H512">
        <v>1</v>
      </c>
      <c r="K512" s="226">
        <v>498000</v>
      </c>
    </row>
    <row r="513" spans="1:12">
      <c r="A513">
        <v>512</v>
      </c>
      <c r="B513" s="13">
        <v>45806</v>
      </c>
      <c r="C513" t="s">
        <v>1472</v>
      </c>
      <c r="E513" t="s">
        <v>2183</v>
      </c>
      <c r="F513" t="s">
        <v>1279</v>
      </c>
      <c r="G513" s="226">
        <v>1500000</v>
      </c>
      <c r="H513">
        <v>1</v>
      </c>
      <c r="K513" s="226">
        <v>1500000</v>
      </c>
    </row>
    <row r="514" spans="1:12">
      <c r="A514">
        <v>513</v>
      </c>
      <c r="B514" s="13">
        <v>45807</v>
      </c>
      <c r="C514" t="s">
        <v>1614</v>
      </c>
      <c r="E514" t="s">
        <v>1182</v>
      </c>
      <c r="L514" s="226">
        <v>-3400000</v>
      </c>
    </row>
    <row r="515" spans="1:12">
      <c r="A515">
        <v>514</v>
      </c>
      <c r="B515" s="13">
        <v>45807</v>
      </c>
      <c r="C515" t="s">
        <v>1552</v>
      </c>
      <c r="E515" t="s">
        <v>2529</v>
      </c>
      <c r="F515">
        <v>28120411</v>
      </c>
      <c r="G515" s="226">
        <v>1500000</v>
      </c>
      <c r="H515">
        <v>1</v>
      </c>
      <c r="K515" s="226">
        <v>1500000</v>
      </c>
    </row>
    <row r="516" spans="1:12">
      <c r="A516">
        <v>515</v>
      </c>
      <c r="B516" s="13">
        <v>45807</v>
      </c>
      <c r="C516" t="s">
        <v>2559</v>
      </c>
      <c r="E516" t="s">
        <v>2560</v>
      </c>
      <c r="F516" s="262">
        <v>2800802</v>
      </c>
      <c r="G516" s="226">
        <v>220000</v>
      </c>
      <c r="H516">
        <v>1</v>
      </c>
      <c r="J516" s="106" t="s">
        <v>2561</v>
      </c>
      <c r="K516" s="226">
        <v>220000</v>
      </c>
    </row>
    <row r="517" spans="1:12">
      <c r="A517">
        <v>516</v>
      </c>
      <c r="B517" s="13">
        <v>45807</v>
      </c>
      <c r="C517" t="s">
        <v>1086</v>
      </c>
      <c r="E517" t="s">
        <v>1262</v>
      </c>
      <c r="F517" t="s">
        <v>1873</v>
      </c>
      <c r="G517" s="226">
        <v>1200000</v>
      </c>
      <c r="H517">
        <v>1</v>
      </c>
      <c r="K517" s="226">
        <v>1200000</v>
      </c>
    </row>
    <row r="518" spans="1:12">
      <c r="A518">
        <v>517</v>
      </c>
      <c r="B518" s="13">
        <v>45807</v>
      </c>
      <c r="C518" t="s">
        <v>2513</v>
      </c>
      <c r="E518" t="s">
        <v>2527</v>
      </c>
      <c r="F518" t="s">
        <v>2526</v>
      </c>
      <c r="G518" s="226">
        <v>900000</v>
      </c>
      <c r="H518">
        <v>1</v>
      </c>
      <c r="J518" s="106">
        <v>90000</v>
      </c>
      <c r="K518" s="226">
        <v>990000</v>
      </c>
    </row>
    <row r="519" spans="1:12">
      <c r="A519">
        <v>518</v>
      </c>
      <c r="B519" s="13">
        <v>45807</v>
      </c>
      <c r="C519" t="s">
        <v>2266</v>
      </c>
      <c r="E519" t="s">
        <v>1262</v>
      </c>
      <c r="F519" t="s">
        <v>1873</v>
      </c>
      <c r="G519" s="226">
        <v>1200000</v>
      </c>
      <c r="H519">
        <v>1</v>
      </c>
      <c r="K519" s="226">
        <v>1200000</v>
      </c>
    </row>
    <row r="520" spans="1:12">
      <c r="A520">
        <v>519</v>
      </c>
      <c r="B520" s="13">
        <v>45807</v>
      </c>
      <c r="C520" t="s">
        <v>2266</v>
      </c>
      <c r="E520" t="s">
        <v>2539</v>
      </c>
      <c r="G520" s="226">
        <v>350000</v>
      </c>
      <c r="H520">
        <v>1</v>
      </c>
      <c r="K520" s="226">
        <v>350000</v>
      </c>
    </row>
    <row r="521" spans="1:12">
      <c r="A521">
        <v>519</v>
      </c>
      <c r="B521" s="13">
        <v>45807</v>
      </c>
      <c r="C521" t="s">
        <v>1517</v>
      </c>
      <c r="E521" t="s">
        <v>1182</v>
      </c>
      <c r="L521" s="226">
        <v>-350000</v>
      </c>
    </row>
    <row r="522" spans="1:12">
      <c r="A522">
        <v>520</v>
      </c>
      <c r="B522" s="13">
        <v>45807</v>
      </c>
      <c r="C522" t="s">
        <v>1868</v>
      </c>
      <c r="E522" t="s">
        <v>1182</v>
      </c>
      <c r="L522" s="226">
        <v>-1122000</v>
      </c>
    </row>
    <row r="523" spans="1:12">
      <c r="A523">
        <v>521</v>
      </c>
      <c r="B523" s="13">
        <v>45807</v>
      </c>
      <c r="C523" t="s">
        <v>1086</v>
      </c>
      <c r="E523" t="s">
        <v>1182</v>
      </c>
      <c r="L523" s="226">
        <v>-2000000</v>
      </c>
    </row>
    <row r="524" spans="1:12">
      <c r="A524">
        <v>522</v>
      </c>
      <c r="B524" s="13">
        <v>45808</v>
      </c>
      <c r="C524" t="s">
        <v>2279</v>
      </c>
      <c r="E524" t="s">
        <v>1182</v>
      </c>
      <c r="L524" s="226">
        <v>-660000</v>
      </c>
    </row>
    <row r="525" spans="1:12">
      <c r="A525">
        <v>523</v>
      </c>
      <c r="B525" s="13">
        <v>45808</v>
      </c>
      <c r="C525" t="s">
        <v>1302</v>
      </c>
      <c r="E525" t="s">
        <v>2546</v>
      </c>
      <c r="G525" s="226">
        <v>150000</v>
      </c>
      <c r="H525">
        <v>1</v>
      </c>
      <c r="K525" s="226">
        <v>150000</v>
      </c>
    </row>
    <row r="526" spans="1:12">
      <c r="A526">
        <v>524</v>
      </c>
      <c r="B526" s="13">
        <v>45808</v>
      </c>
      <c r="C526" t="s">
        <v>1373</v>
      </c>
      <c r="E526" t="s">
        <v>2351</v>
      </c>
      <c r="F526" t="s">
        <v>1537</v>
      </c>
      <c r="G526" s="226">
        <v>1500000</v>
      </c>
      <c r="H526">
        <v>1</v>
      </c>
      <c r="K526" s="226">
        <v>1500000</v>
      </c>
    </row>
    <row r="527" spans="1:12">
      <c r="A527">
        <v>525</v>
      </c>
      <c r="B527" s="13">
        <v>45808</v>
      </c>
      <c r="C527" t="s">
        <v>1658</v>
      </c>
      <c r="E527" t="s">
        <v>2214</v>
      </c>
      <c r="L527" s="226">
        <v>-2200000</v>
      </c>
    </row>
    <row r="528" spans="1:12">
      <c r="A528">
        <v>526</v>
      </c>
      <c r="B528" s="13">
        <v>45808</v>
      </c>
      <c r="C528" t="s">
        <v>1440</v>
      </c>
      <c r="E528" t="s">
        <v>1182</v>
      </c>
      <c r="L528" s="226">
        <v>-650000</v>
      </c>
    </row>
    <row r="529" spans="1:12">
      <c r="A529">
        <v>527</v>
      </c>
      <c r="B529" s="13">
        <v>45808</v>
      </c>
      <c r="C529" t="s">
        <v>2557</v>
      </c>
      <c r="E529" t="s">
        <v>2558</v>
      </c>
      <c r="F529" s="262">
        <v>1068298044</v>
      </c>
      <c r="G529" s="226">
        <v>400000</v>
      </c>
      <c r="H529">
        <v>1</v>
      </c>
      <c r="K529" s="226">
        <v>400000</v>
      </c>
    </row>
    <row r="530" spans="1:12">
      <c r="A530">
        <v>528</v>
      </c>
      <c r="B530" s="13">
        <v>45808</v>
      </c>
      <c r="C530" t="s">
        <v>1655</v>
      </c>
      <c r="E530" t="s">
        <v>1867</v>
      </c>
      <c r="L530" s="226">
        <v>-1179000</v>
      </c>
    </row>
    <row r="531" spans="1:12">
      <c r="A531">
        <v>529</v>
      </c>
      <c r="B531" s="13">
        <v>45808</v>
      </c>
      <c r="C531" t="s">
        <v>1525</v>
      </c>
      <c r="E531" t="s">
        <v>1867</v>
      </c>
      <c r="L531" s="226">
        <v>-1815000</v>
      </c>
    </row>
    <row r="532" spans="1:12">
      <c r="A532">
        <v>531</v>
      </c>
      <c r="B532" s="13">
        <v>45808</v>
      </c>
      <c r="C532" t="s">
        <v>2532</v>
      </c>
      <c r="E532" t="s">
        <v>1867</v>
      </c>
      <c r="L532" s="226">
        <v>-220000</v>
      </c>
    </row>
    <row r="533" spans="1:12">
      <c r="A533">
        <v>532</v>
      </c>
      <c r="B533" s="13">
        <v>45808</v>
      </c>
      <c r="C533" t="s">
        <v>1462</v>
      </c>
      <c r="E533" t="s">
        <v>1867</v>
      </c>
      <c r="L533" s="226">
        <v>-498000</v>
      </c>
    </row>
    <row r="534" spans="1:12">
      <c r="A534">
        <v>533</v>
      </c>
      <c r="B534" s="13">
        <v>45809</v>
      </c>
      <c r="C534" t="s">
        <v>1552</v>
      </c>
      <c r="E534" t="s">
        <v>1867</v>
      </c>
      <c r="L534" s="226">
        <v>-2000000</v>
      </c>
    </row>
    <row r="535" spans="1:12">
      <c r="A535">
        <v>534</v>
      </c>
      <c r="B535" s="13">
        <v>45810</v>
      </c>
      <c r="C535" t="s">
        <v>1373</v>
      </c>
      <c r="E535" t="s">
        <v>1182</v>
      </c>
      <c r="L535" s="226">
        <v>-1500000</v>
      </c>
    </row>
    <row r="536" spans="1:12">
      <c r="A536">
        <v>535</v>
      </c>
      <c r="B536" s="13">
        <v>45810</v>
      </c>
      <c r="C536" t="s">
        <v>998</v>
      </c>
      <c r="E536" t="s">
        <v>1262</v>
      </c>
      <c r="F536" t="s">
        <v>1873</v>
      </c>
      <c r="G536" s="226">
        <v>1000000</v>
      </c>
      <c r="H536">
        <v>1</v>
      </c>
      <c r="J536" s="106">
        <v>100000</v>
      </c>
      <c r="K536" s="226">
        <v>1100000</v>
      </c>
    </row>
    <row r="537" spans="1:12">
      <c r="A537">
        <v>536</v>
      </c>
      <c r="B537" s="13">
        <v>45810</v>
      </c>
      <c r="C537" t="s">
        <v>1614</v>
      </c>
      <c r="E537" t="s">
        <v>1331</v>
      </c>
      <c r="F537" t="s">
        <v>1330</v>
      </c>
      <c r="G537" s="226">
        <v>50000</v>
      </c>
      <c r="H537">
        <v>2</v>
      </c>
      <c r="K537" s="226">
        <v>100000</v>
      </c>
    </row>
    <row r="538" spans="1:12">
      <c r="A538">
        <v>537</v>
      </c>
      <c r="B538" s="13">
        <v>45810</v>
      </c>
      <c r="C538" t="s">
        <v>2482</v>
      </c>
      <c r="E538" t="s">
        <v>2362</v>
      </c>
      <c r="F538" t="s">
        <v>1266</v>
      </c>
      <c r="G538" s="226">
        <v>517273</v>
      </c>
      <c r="H538">
        <v>1</v>
      </c>
      <c r="J538" s="106">
        <v>51727</v>
      </c>
      <c r="K538" s="226">
        <v>569000</v>
      </c>
    </row>
    <row r="539" spans="1:12">
      <c r="A539">
        <v>538</v>
      </c>
      <c r="B539" s="13">
        <v>45810</v>
      </c>
      <c r="C539" t="s">
        <v>2482</v>
      </c>
      <c r="E539" t="s">
        <v>2366</v>
      </c>
      <c r="F539">
        <v>50229</v>
      </c>
      <c r="G539" s="226">
        <v>70000</v>
      </c>
      <c r="H539">
        <v>1</v>
      </c>
      <c r="J539" s="106">
        <v>7000</v>
      </c>
      <c r="K539" s="226">
        <v>77000</v>
      </c>
    </row>
    <row r="540" spans="1:12">
      <c r="A540">
        <v>539</v>
      </c>
      <c r="B540" s="13">
        <v>45810</v>
      </c>
      <c r="C540" t="s">
        <v>2482</v>
      </c>
      <c r="E540" t="s">
        <v>1182</v>
      </c>
      <c r="L540" s="226">
        <v>-646000</v>
      </c>
    </row>
    <row r="541" spans="1:12">
      <c r="A541">
        <v>540</v>
      </c>
      <c r="B541" s="13">
        <v>45810</v>
      </c>
      <c r="C541" t="s">
        <v>1529</v>
      </c>
      <c r="E541" t="s">
        <v>1836</v>
      </c>
      <c r="F541">
        <v>2800802</v>
      </c>
      <c r="G541" s="226">
        <v>150000</v>
      </c>
      <c r="H541">
        <v>1</v>
      </c>
      <c r="K541" s="226">
        <v>150000</v>
      </c>
    </row>
  </sheetData>
  <autoFilter ref="A1:K522" xr:uid="{5A822D6F-A9DB-437B-9087-9A5E8AF0CADA}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8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196</v>
      </c>
    </row>
    <row r="2" spans="1:11">
      <c r="A2">
        <v>1</v>
      </c>
      <c r="B2">
        <v>3</v>
      </c>
      <c r="C2" s="221"/>
      <c r="D2" s="221" t="s">
        <v>2351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2371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2372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2359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2373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2381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2379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2360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2374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1257</v>
      </c>
      <c r="D26" s="221" t="s">
        <v>2374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1258</v>
      </c>
      <c r="D27" s="221" t="s">
        <v>2374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1259</v>
      </c>
      <c r="D28" s="221" t="s">
        <v>2361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2355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-23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2398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-3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2351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2" t="s">
        <v>1275</v>
      </c>
      <c r="D37" s="221" t="s">
        <v>2352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2353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-3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2363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-26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2382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2364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-15</v>
      </c>
    </row>
    <row r="52" spans="1:9">
      <c r="A52">
        <v>59</v>
      </c>
      <c r="D52" s="221" t="s">
        <v>2383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-7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2380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2356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2384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2375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2365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2366</v>
      </c>
      <c r="E72" s="221">
        <v>50228</v>
      </c>
      <c r="F72" s="52">
        <v>110000</v>
      </c>
      <c r="I72">
        <f>SUMIF(재고!E:E,제품!D72,재고!H:H)-SUMIF(주문_리스트!E:E,제품!D72,주문_리스트!H:H)</f>
        <v>-7</v>
      </c>
    </row>
    <row r="73" spans="1:9">
      <c r="A73">
        <v>83</v>
      </c>
      <c r="B73">
        <v>4</v>
      </c>
      <c r="C73" s="222">
        <v>50229</v>
      </c>
      <c r="D73" s="221" t="s">
        <v>2366</v>
      </c>
      <c r="E73" s="221">
        <v>50229</v>
      </c>
      <c r="F73" s="52">
        <v>75000</v>
      </c>
      <c r="I73">
        <f>SUMIF(재고!E:E,제품!D73,재고!H:H)-SUMIF(주문_리스트!E:E,제품!D73,주문_리스트!H:H)</f>
        <v>-7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2354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2376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2377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2378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-13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1837</v>
      </c>
      <c r="D96" s="221" t="s">
        <v>2406</v>
      </c>
      <c r="E96" s="221" t="s">
        <v>1837</v>
      </c>
      <c r="F96" s="52">
        <v>250000</v>
      </c>
      <c r="G96" s="52">
        <v>45000</v>
      </c>
      <c r="H96" s="52" t="s">
        <v>2407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2358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2367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2368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2369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2356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-23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-5</v>
      </c>
    </row>
    <row r="118" spans="1:9">
      <c r="A118">
        <v>129</v>
      </c>
      <c r="B118">
        <v>2</v>
      </c>
      <c r="C118" s="222">
        <v>1087298388</v>
      </c>
      <c r="D118" s="221" t="s">
        <v>2421</v>
      </c>
      <c r="E118" s="221">
        <v>1087298388</v>
      </c>
      <c r="F118" s="52">
        <v>550000</v>
      </c>
      <c r="H118" s="52" t="s">
        <v>2419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-5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2370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2308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2269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2274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2278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2292</v>
      </c>
      <c r="F158" s="52">
        <v>200000</v>
      </c>
    </row>
    <row r="159" spans="1:7">
      <c r="A159">
        <v>170</v>
      </c>
      <c r="B159">
        <v>2</v>
      </c>
      <c r="D159" s="221" t="s">
        <v>2293</v>
      </c>
      <c r="F159" s="52">
        <v>250000</v>
      </c>
    </row>
    <row r="160" spans="1:7">
      <c r="A160">
        <v>171</v>
      </c>
      <c r="B160">
        <v>2</v>
      </c>
      <c r="D160" s="221" t="s">
        <v>2303</v>
      </c>
      <c r="F160" s="52">
        <v>1650000</v>
      </c>
    </row>
    <row r="161" spans="1:8">
      <c r="A161">
        <v>172</v>
      </c>
      <c r="D161" s="221" t="s">
        <v>2320</v>
      </c>
      <c r="F161" s="52">
        <v>1550000</v>
      </c>
    </row>
    <row r="162" spans="1:8">
      <c r="A162">
        <v>173</v>
      </c>
      <c r="B162">
        <v>4</v>
      </c>
      <c r="D162" s="221" t="s">
        <v>2324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2326</v>
      </c>
      <c r="F163" s="52">
        <v>1000000</v>
      </c>
    </row>
    <row r="164" spans="1:8">
      <c r="A164">
        <v>175</v>
      </c>
      <c r="B164">
        <v>2</v>
      </c>
      <c r="D164" s="221" t="s">
        <v>2328</v>
      </c>
      <c r="F164" s="52">
        <v>1200000</v>
      </c>
    </row>
    <row r="165" spans="1:8">
      <c r="A165">
        <v>176</v>
      </c>
      <c r="C165" s="222">
        <v>2295001282</v>
      </c>
      <c r="D165" s="221" t="s">
        <v>2346</v>
      </c>
      <c r="E165" s="221">
        <v>2295001282</v>
      </c>
      <c r="F165" s="52">
        <v>422000</v>
      </c>
    </row>
    <row r="166" spans="1:8">
      <c r="A166">
        <v>177</v>
      </c>
      <c r="D166" s="221" t="s">
        <v>2395</v>
      </c>
      <c r="F166" s="52">
        <v>500000</v>
      </c>
    </row>
    <row r="167" spans="1:8">
      <c r="A167">
        <v>178</v>
      </c>
      <c r="D167" s="221" t="s">
        <v>2412</v>
      </c>
      <c r="F167" s="52">
        <v>150000</v>
      </c>
    </row>
    <row r="168" spans="1:8">
      <c r="A168">
        <v>179</v>
      </c>
      <c r="B168">
        <v>6</v>
      </c>
      <c r="D168" s="221" t="s">
        <v>2424</v>
      </c>
      <c r="F168" s="52">
        <v>800000</v>
      </c>
    </row>
    <row r="169" spans="1:8">
      <c r="A169">
        <v>180</v>
      </c>
      <c r="D169" s="221" t="s">
        <v>2430</v>
      </c>
      <c r="F169" s="52">
        <v>900000</v>
      </c>
    </row>
    <row r="170" spans="1:8">
      <c r="A170">
        <v>181</v>
      </c>
      <c r="D170" s="221" t="s">
        <v>2441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2460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2458</v>
      </c>
      <c r="E172" s="221">
        <v>1087327175</v>
      </c>
      <c r="F172" s="52">
        <v>90000</v>
      </c>
      <c r="G172" s="52">
        <v>65000</v>
      </c>
      <c r="H172" s="52" t="s">
        <v>2459</v>
      </c>
    </row>
    <row r="173" spans="1:8">
      <c r="A173">
        <v>184</v>
      </c>
      <c r="B173">
        <v>3</v>
      </c>
      <c r="C173" s="222" t="s">
        <v>2461</v>
      </c>
      <c r="D173" s="221" t="s">
        <v>2462</v>
      </c>
      <c r="E173" s="221" t="s">
        <v>2461</v>
      </c>
      <c r="F173" s="52">
        <v>350000</v>
      </c>
      <c r="G173" s="52">
        <v>155000</v>
      </c>
    </row>
    <row r="174" spans="1:8">
      <c r="A174">
        <v>185</v>
      </c>
      <c r="D174" s="221" t="s">
        <v>2463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2471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2480</v>
      </c>
      <c r="F176" s="52">
        <v>1600000</v>
      </c>
    </row>
    <row r="177" spans="1:7">
      <c r="A177">
        <v>188</v>
      </c>
      <c r="D177" s="221" t="s">
        <v>2512</v>
      </c>
      <c r="F177" s="52">
        <v>1200000</v>
      </c>
    </row>
    <row r="178" spans="1:7">
      <c r="A178">
        <v>189</v>
      </c>
      <c r="D178" s="221" t="s">
        <v>2490</v>
      </c>
      <c r="F178" s="52">
        <v>650000</v>
      </c>
    </row>
    <row r="179" spans="1:7">
      <c r="A179">
        <v>190</v>
      </c>
      <c r="D179" s="221" t="s">
        <v>2522</v>
      </c>
      <c r="F179" s="52">
        <v>498000</v>
      </c>
    </row>
    <row r="180" spans="1:7">
      <c r="A180">
        <v>191</v>
      </c>
      <c r="B180">
        <v>1</v>
      </c>
      <c r="C180" s="222" t="s">
        <v>2526</v>
      </c>
      <c r="D180" s="221" t="s">
        <v>2527</v>
      </c>
      <c r="E180" s="221" t="s">
        <v>2526</v>
      </c>
      <c r="F180" s="52">
        <v>990000</v>
      </c>
      <c r="G180" s="52">
        <v>900000</v>
      </c>
    </row>
    <row r="181" spans="1:7">
      <c r="A181">
        <v>192</v>
      </c>
      <c r="B181">
        <v>14</v>
      </c>
      <c r="C181" s="222">
        <v>28120411</v>
      </c>
      <c r="D181" s="221" t="s">
        <v>2529</v>
      </c>
      <c r="E181" s="221">
        <v>28120411</v>
      </c>
      <c r="F181" s="52">
        <v>1500000</v>
      </c>
    </row>
    <row r="182" spans="1:7">
      <c r="A182">
        <v>193</v>
      </c>
      <c r="C182" s="222">
        <v>1087298437</v>
      </c>
      <c r="D182" s="221" t="s">
        <v>2541</v>
      </c>
      <c r="E182" s="221">
        <v>1087298437</v>
      </c>
      <c r="F182" s="52">
        <v>86000</v>
      </c>
      <c r="G182" s="52">
        <v>76000</v>
      </c>
    </row>
    <row r="183" spans="1:7">
      <c r="A183">
        <v>194</v>
      </c>
      <c r="D183" s="221" t="s">
        <v>2546</v>
      </c>
      <c r="F183" s="52">
        <v>150000</v>
      </c>
    </row>
    <row r="184" spans="1:7">
      <c r="A184">
        <v>195</v>
      </c>
      <c r="B184">
        <v>15</v>
      </c>
      <c r="C184" s="222">
        <v>24046895</v>
      </c>
      <c r="D184" s="221" t="s">
        <v>2550</v>
      </c>
      <c r="E184" s="221">
        <v>24046895</v>
      </c>
      <c r="F184" s="52">
        <v>120000</v>
      </c>
      <c r="G184" s="52">
        <v>55000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  <row r="14" spans="1:3">
      <c r="A14">
        <v>15</v>
      </c>
      <c r="B14" t="s">
        <v>2549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69" t="s">
        <v>12</v>
      </c>
      <c r="C4" s="470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H17" sqref="H17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  <c r="N10">
        <v>28120411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I12">
        <v>11</v>
      </c>
      <c r="J12" t="s">
        <v>2528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2321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71"/>
      <c r="B1" s="472"/>
      <c r="C1" s="472"/>
      <c r="D1" s="472"/>
      <c r="E1" s="472"/>
      <c r="F1" s="473"/>
    </row>
    <row r="2" spans="1:6" ht="28.35" customHeight="1">
      <c r="A2" s="474" t="s">
        <v>2386</v>
      </c>
      <c r="B2" s="475"/>
      <c r="C2" s="475"/>
      <c r="D2" s="475"/>
      <c r="E2" s="475"/>
      <c r="F2" s="476"/>
    </row>
    <row r="3" spans="1:6" ht="28.35" customHeight="1">
      <c r="A3" s="477">
        <v>18900</v>
      </c>
      <c r="B3" s="478"/>
      <c r="C3" s="478"/>
      <c r="D3" s="478"/>
      <c r="E3" s="478"/>
      <c r="F3" s="479"/>
    </row>
    <row r="4" spans="1:6" ht="28.35" customHeight="1">
      <c r="A4" s="483"/>
      <c r="B4" s="481"/>
      <c r="C4" s="481"/>
      <c r="D4" s="481"/>
      <c r="E4" s="481"/>
      <c r="F4" s="482"/>
    </row>
    <row r="5" spans="1:6" ht="28.35" customHeight="1">
      <c r="A5" s="480"/>
      <c r="B5" s="481"/>
      <c r="C5" s="481"/>
      <c r="D5" s="481"/>
      <c r="E5" s="481"/>
      <c r="F5" s="482"/>
    </row>
    <row r="6" spans="1:6" ht="28.35" customHeight="1">
      <c r="A6" s="474" t="s">
        <v>2387</v>
      </c>
      <c r="B6" s="475"/>
      <c r="C6" s="475"/>
      <c r="D6" s="475"/>
      <c r="E6" s="475"/>
      <c r="F6" s="476"/>
    </row>
    <row r="7" spans="1:6" ht="28.35" customHeight="1">
      <c r="A7" s="484">
        <v>5900</v>
      </c>
      <c r="B7" s="485"/>
      <c r="C7" s="485"/>
      <c r="D7" s="485"/>
      <c r="E7" s="485"/>
      <c r="F7" s="486"/>
    </row>
    <row r="8" spans="1:6" ht="28.35" customHeight="1">
      <c r="A8" s="487"/>
      <c r="B8" s="402"/>
      <c r="C8" s="402"/>
      <c r="D8" s="402"/>
      <c r="E8" s="402"/>
      <c r="F8" s="488"/>
    </row>
    <row r="9" spans="1:6" ht="28.35" customHeight="1">
      <c r="A9" s="489"/>
      <c r="B9" s="490"/>
      <c r="C9" s="490"/>
      <c r="D9" s="490"/>
      <c r="E9" s="490"/>
      <c r="F9" s="491"/>
    </row>
    <row r="10" spans="1:6" ht="28.35" customHeight="1">
      <c r="A10" s="471"/>
      <c r="B10" s="472"/>
      <c r="C10" s="472"/>
      <c r="D10" s="472"/>
      <c r="E10" s="472"/>
      <c r="F10" s="473"/>
    </row>
    <row r="11" spans="1:6" ht="28.35" customHeight="1">
      <c r="A11" s="474"/>
      <c r="B11" s="475"/>
      <c r="C11" s="475"/>
      <c r="D11" s="475"/>
      <c r="E11" s="475"/>
      <c r="F11" s="476"/>
    </row>
    <row r="12" spans="1:6" ht="28.35" customHeight="1">
      <c r="A12" s="477"/>
      <c r="B12" s="478"/>
      <c r="C12" s="478"/>
      <c r="D12" s="478"/>
      <c r="E12" s="478"/>
      <c r="F12" s="479"/>
    </row>
    <row r="13" spans="1:6" ht="28.35" customHeight="1">
      <c r="A13" s="483"/>
      <c r="B13" s="481"/>
      <c r="C13" s="481"/>
      <c r="D13" s="481"/>
      <c r="E13" s="481"/>
      <c r="F13" s="482"/>
    </row>
    <row r="14" spans="1:6" ht="28.35" customHeight="1">
      <c r="A14" s="480"/>
      <c r="B14" s="481"/>
      <c r="C14" s="481"/>
      <c r="D14" s="481"/>
      <c r="E14" s="481"/>
      <c r="F14" s="482"/>
    </row>
    <row r="15" spans="1:6" ht="28.35" customHeight="1">
      <c r="A15" s="474"/>
      <c r="B15" s="475"/>
      <c r="C15" s="475"/>
      <c r="D15" s="475"/>
      <c r="E15" s="475"/>
      <c r="F15" s="476"/>
    </row>
    <row r="16" spans="1:6" ht="28.35" customHeight="1">
      <c r="A16" s="484"/>
      <c r="B16" s="485"/>
      <c r="C16" s="485"/>
      <c r="D16" s="485"/>
      <c r="E16" s="485"/>
      <c r="F16" s="486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71"/>
      <c r="B19" s="472"/>
      <c r="C19" s="472"/>
      <c r="D19" s="472"/>
      <c r="E19" s="472"/>
      <c r="F19" s="473"/>
    </row>
    <row r="20" spans="1:6" ht="28.35" customHeight="1">
      <c r="A20" s="474"/>
      <c r="B20" s="475"/>
      <c r="C20" s="475"/>
      <c r="D20" s="475"/>
      <c r="E20" s="475"/>
      <c r="F20" s="476"/>
    </row>
    <row r="21" spans="1:6" ht="28.35" customHeight="1">
      <c r="A21" s="477"/>
      <c r="B21" s="478"/>
      <c r="C21" s="478"/>
      <c r="D21" s="478"/>
      <c r="E21" s="478"/>
      <c r="F21" s="479"/>
    </row>
    <row r="22" spans="1:6" ht="28.35" customHeight="1">
      <c r="A22" s="483"/>
      <c r="B22" s="481"/>
      <c r="C22" s="481"/>
      <c r="D22" s="481"/>
      <c r="E22" s="481"/>
      <c r="F22" s="482"/>
    </row>
    <row r="23" spans="1:6" ht="28.35" customHeight="1">
      <c r="A23" s="480"/>
      <c r="B23" s="481"/>
      <c r="C23" s="481"/>
      <c r="D23" s="481"/>
      <c r="E23" s="481"/>
      <c r="F23" s="482"/>
    </row>
    <row r="24" spans="1:6" ht="28.35" customHeight="1">
      <c r="A24" s="474"/>
      <c r="B24" s="475"/>
      <c r="C24" s="475"/>
      <c r="D24" s="475"/>
      <c r="E24" s="475"/>
      <c r="F24" s="476"/>
    </row>
    <row r="25" spans="1:6" ht="28.35" customHeight="1">
      <c r="A25" s="484"/>
      <c r="B25" s="485"/>
      <c r="C25" s="485"/>
      <c r="D25" s="485"/>
      <c r="E25" s="485"/>
      <c r="F25" s="486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  <mergeCell ref="A13:F13"/>
    <mergeCell ref="A11:F11"/>
    <mergeCell ref="A12:F12"/>
    <mergeCell ref="A8:F8"/>
    <mergeCell ref="A9:F9"/>
    <mergeCell ref="A1:F1"/>
    <mergeCell ref="A2:F2"/>
    <mergeCell ref="A3:F3"/>
    <mergeCell ref="A5:F5"/>
    <mergeCell ref="A10:F10"/>
    <mergeCell ref="A4:F4"/>
    <mergeCell ref="A6:F6"/>
    <mergeCell ref="A7:F7"/>
  </mergeCells>
  <phoneticPr fontId="2" type="noConversion"/>
  <pageMargins left="0" right="0" top="0" bottom="0" header="0" footer="0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92" t="s">
        <v>2388</v>
      </c>
      <c r="C10" s="493"/>
      <c r="D10" s="493"/>
      <c r="E10" s="493"/>
      <c r="F10" s="493"/>
      <c r="G10" s="494"/>
    </row>
    <row r="11" spans="2:7">
      <c r="B11" s="495"/>
      <c r="C11" s="496"/>
      <c r="D11" s="496"/>
      <c r="E11" s="496"/>
      <c r="F11" s="496"/>
      <c r="G11" s="497"/>
    </row>
    <row r="12" spans="2:7">
      <c r="B12" s="495"/>
      <c r="C12" s="496"/>
      <c r="D12" s="496"/>
      <c r="E12" s="496"/>
      <c r="F12" s="496"/>
      <c r="G12" s="497"/>
    </row>
    <row r="13" spans="2:7">
      <c r="B13" s="495"/>
      <c r="C13" s="496"/>
      <c r="D13" s="496"/>
      <c r="E13" s="496"/>
      <c r="F13" s="496"/>
      <c r="G13" s="497"/>
    </row>
    <row r="14" spans="2:7">
      <c r="B14" s="495"/>
      <c r="C14" s="496"/>
      <c r="D14" s="496"/>
      <c r="E14" s="496"/>
      <c r="F14" s="496"/>
      <c r="G14" s="497"/>
    </row>
    <row r="15" spans="2:7">
      <c r="B15" s="495"/>
      <c r="C15" s="496"/>
      <c r="D15" s="496"/>
      <c r="E15" s="496"/>
      <c r="F15" s="496"/>
      <c r="G15" s="497"/>
    </row>
    <row r="16" spans="2:7">
      <c r="B16" s="495"/>
      <c r="C16" s="496"/>
      <c r="D16" s="496"/>
      <c r="E16" s="496"/>
      <c r="F16" s="496"/>
      <c r="G16" s="497"/>
    </row>
    <row r="17" spans="2:7">
      <c r="B17" s="495"/>
      <c r="C17" s="496"/>
      <c r="D17" s="496"/>
      <c r="E17" s="496"/>
      <c r="F17" s="496"/>
      <c r="G17" s="497"/>
    </row>
    <row r="18" spans="2:7">
      <c r="B18" s="498"/>
      <c r="C18" s="499"/>
      <c r="D18" s="499"/>
      <c r="E18" s="499"/>
      <c r="F18" s="499"/>
      <c r="G18" s="500"/>
    </row>
    <row r="21" spans="2:7">
      <c r="B21" s="492" t="s">
        <v>2388</v>
      </c>
      <c r="C21" s="493"/>
      <c r="D21" s="493"/>
      <c r="E21" s="493"/>
      <c r="F21" s="493"/>
      <c r="G21" s="494"/>
    </row>
    <row r="22" spans="2:7">
      <c r="B22" s="495"/>
      <c r="C22" s="496"/>
      <c r="D22" s="496"/>
      <c r="E22" s="496"/>
      <c r="F22" s="496"/>
      <c r="G22" s="497"/>
    </row>
    <row r="23" spans="2:7">
      <c r="B23" s="495"/>
      <c r="C23" s="496"/>
      <c r="D23" s="496"/>
      <c r="E23" s="496"/>
      <c r="F23" s="496"/>
      <c r="G23" s="497"/>
    </row>
    <row r="24" spans="2:7">
      <c r="B24" s="495"/>
      <c r="C24" s="496"/>
      <c r="D24" s="496"/>
      <c r="E24" s="496"/>
      <c r="F24" s="496"/>
      <c r="G24" s="497"/>
    </row>
    <row r="25" spans="2:7">
      <c r="B25" s="495"/>
      <c r="C25" s="496"/>
      <c r="D25" s="496"/>
      <c r="E25" s="496"/>
      <c r="F25" s="496"/>
      <c r="G25" s="497"/>
    </row>
    <row r="26" spans="2:7">
      <c r="B26" s="495"/>
      <c r="C26" s="496"/>
      <c r="D26" s="496"/>
      <c r="E26" s="496"/>
      <c r="F26" s="496"/>
      <c r="G26" s="497"/>
    </row>
    <row r="27" spans="2:7">
      <c r="B27" s="495"/>
      <c r="C27" s="496"/>
      <c r="D27" s="496"/>
      <c r="E27" s="496"/>
      <c r="F27" s="496"/>
      <c r="G27" s="497"/>
    </row>
    <row r="28" spans="2:7">
      <c r="B28" s="495"/>
      <c r="C28" s="496"/>
      <c r="D28" s="496"/>
      <c r="E28" s="496"/>
      <c r="F28" s="496"/>
      <c r="G28" s="497"/>
    </row>
    <row r="29" spans="2:7">
      <c r="B29" s="498"/>
      <c r="C29" s="499"/>
      <c r="D29" s="499"/>
      <c r="E29" s="499"/>
      <c r="F29" s="499"/>
      <c r="G29" s="500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Sheet9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2025-05-29T04:45:36Z</cp:lastPrinted>
  <dcterms:created xsi:type="dcterms:W3CDTF">2020-10-02T11:51:16Z</dcterms:created>
  <dcterms:modified xsi:type="dcterms:W3CDTF">2025-06-02T04:53:45Z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