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343B8F2-CE84-4707-B544-EEAD9148ECE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<sst xmlns="http://schemas.openxmlformats.org/spreadsheetml/2006/main" count="14869" uniqueCount="4921">
  <si>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</si>
  <si>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</si>
  <si>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</si>
  <si>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</si>
  <si>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</si>
  <si>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</si>
  <si>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</si>
  <si>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</si>
  <si>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</si>
  <si>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</si>
  <si>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</si>
  <si>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</si>
  <si>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</si>
  <si>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</si>
  <si>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</si>
  <si>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</si>
  <si>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</si>
  <si>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</si>
  <si>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</si>
  <si>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</si>
  <si>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</si>
  <si>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</si>
  <si>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</si>
  <si>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</si>
  <si>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</si>
  <si>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</si>
  <si>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</si>
  <si>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</si>
  <si>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</si>
  <si>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</si>
  <si>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</si>
  <si>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</si>
  <si>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</si>
  <si>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</si>
  <si>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</si>
  <si>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</si>
  <si>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</si>
  <si>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</si>
  <si>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</si>
  <si>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</si>
  <si>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</si>
  <si>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</si>
  <si>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</si>
  <si>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</si>
  <si>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</si>
  <si>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</si>
  <si>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</si>
  <si>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</si>
  <si>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</si>
  <si>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</si>
  <si>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</si>
  <si>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</si>
  <si>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</si>
  <si>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</si>
  <si>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</si>
  <si>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</si>
  <si>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</si>
  <si>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</si>
  <si>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</si>
  <si>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</si>
  <si>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</si>
  <si>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</si>
  <si>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</si>
  <si>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</si>
  <si>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</si>
  <si>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</si>
  <si>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</si>
  <si>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</si>
  <si>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</si>
  <si>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</si>
  <si>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</si>
  <si>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</si>
  <si>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</si>
  <si>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</si>
  <si>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</si>
  <si>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</si>
  <si>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</si>
  <si>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</si>
  <si>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</si>
  <si>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</si>
  <si>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</si>
  <si>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</si>
  <si>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</si>
  <si>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</si>
  <si>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</si>
  <si>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</si>
  <si>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</si>
  <si>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</si>
  <si>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</si>
  <si>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</si>
  <si>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</si>
  <si>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</si>
  <si>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</si>
  <si>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</si>
  <si>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</si>
  <si>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</si>
  <si>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</si>
  <si>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</si>
  <si>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</si>
  <si>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</si>
  <si>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</si>
  <si>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</si>
  <si>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</si>
  <si>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</si>
  <si>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</si>
  <si>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</si>
  <si>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</si>
  <si>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</si>
  <si>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</si>
  <si>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</si>
  <si>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</si>
  <si>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</si>
  <si>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</si>
  <si>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</si>
  <si>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</si>
  <si>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</si>
  <si>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</si>
  <si>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</si>
  <si>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</si>
  <si>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</si>
  <si>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</si>
  <si>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</si>
  <si>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</si>
  <si>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</si>
  <si>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</si>
  <si>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</si>
  <si>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</si>
  <si>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</si>
  <si>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</si>
  <si>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</si>
  <si>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</si>
  <si>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</si>
  <si>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</si>
  <si>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</si>
  <si>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</si>
  <si>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</si>
  <si>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</si>
  <si>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</si>
  <si>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</si>
  <si>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</si>
  <si>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</si>
  <si>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</si>
  <si>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</si>
  <si>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</si>
  <si>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</si>
  <si>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</si>
  <si>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</si>
  <si>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</si>
  <si>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</si>
  <si>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</si>
  <si>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</si>
  <si>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</si>
  <si>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</si>
  <si>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</si>
  <si>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</si>
  <si>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</si>
  <si>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</si>
  <si>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</si>
  <si>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</si>
  <si>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</si>
  <si>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</si>
  <si>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</si>
  <si>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</si>
  <si>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</si>
  <si>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</si>
  <si>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</si>
  <si>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</si>
  <si>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</si>
  <si>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</si>
  <si>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</si>
  <si>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</si>
  <si>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</si>
  <si>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</si>
  <si>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</si>
  <si>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</si>
  <si>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</si>
  <si>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</si>
  <si>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</si>
  <si>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</si>
  <si>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</si>
  <si>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</si>
  <si>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</si>
  <si>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</si>
  <si>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</si>
  <si>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</si>
  <si>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</si>
  <si>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</si>
  <si>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</si>
  <si>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</si>
  <si>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</si>
  <si>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</si>
  <si>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</si>
  <si>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</si>
  <si>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</si>
  <si>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</si>
  <si>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</si>
  <si>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</si>
  <si>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</si>
  <si>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</si>
  <si>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</si>
  <si>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</si>
  <si>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</si>
  <si>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</si>
  <si>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</si>
  <si>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</si>
  <si>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</si>
  <si>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</si>
  <si>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</si>
  <si>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</si>
  <si>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</si>
  <si>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</si>
  <si>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</si>
  <si>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</si>
  <si>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</si>
  <si>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</si>
  <si>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</si>
  <si>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</si>
  <si>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</si>
  <si>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</si>
  <si>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</si>
  <si>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</si>
  <si>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</si>
  <si>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</si>
  <si>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</si>
  <si>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</si>
  <si>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</si>
  <si>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</si>
  <si>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</si>
  <si>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</si>
  <si>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</si>
  <si>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</si>
  <si>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</si>
  <si>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</si>
  <si>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</si>
  <si>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</si>
  <si>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</si>
  <si>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</si>
  <si>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</si>
  <si>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</si>
  <si>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</si>
  <si>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</si>
  <si>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</si>
  <si>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</si>
  <si>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</si>
  <si>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</si>
  <si>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</si>
  <si>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</si>
  <si>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</si>
  <si>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</si>
  <si>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</si>
  <si>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</si>
  <si>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</si>
  <si>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</si>
  <si>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</si>
  <si>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</si>
  <si>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</si>
  <si>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</si>
  <si>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</si>
  <si>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</si>
  <si>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</si>
  <si>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</si>
  <si>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</si>
  <si>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</si>
  <si>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</si>
  <si>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</si>
  <si>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</si>
  <si>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</si>
  <si>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</si>
  <si>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</si>
  <si>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</si>
  <si>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</si>
  <si>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</si>
  <si>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</si>
  <si>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</si>
  <si>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</si>
  <si>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</si>
  <si>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</si>
  <si>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</si>
  <si>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</si>
  <si>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</si>
  <si>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</si>
  <si>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</si>
  <si>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</si>
  <si>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</si>
  <si>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</si>
  <si>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</si>
  <si>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</si>
  <si>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</si>
  <si>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</si>
  <si>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</si>
  <si>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</si>
  <si>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</si>
  <si>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</si>
  <si>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</si>
  <si>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</si>
  <si>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</si>
  <si>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</si>
  <si>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</si>
  <si>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</si>
  <si>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</si>
  <si>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</si>
  <si>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</si>
  <si>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</si>
  <si>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</si>
  <si>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</si>
  <si>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</si>
  <si>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</si>
  <si>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</si>
  <si>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</si>
  <si>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</si>
  <si>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</si>
  <si>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</si>
  <si>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</si>
  <si>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</si>
  <si>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</si>
  <si>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</si>
  <si>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</si>
  <si>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</si>
  <si>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</si>
  <si>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</si>
  <si>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</si>
  <si>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</si>
  <si>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</si>
  <si>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</si>
  <si>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</si>
  <si>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</si>
  <si>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</si>
  <si>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</si>
  <si>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</si>
  <si>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</si>
  <si>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</si>
  <si>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</si>
  <si>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</si>
  <si>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</si>
  <si>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</si>
  <si>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</si>
  <si>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</si>
  <si>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</si>
  <si>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</si>
  <si>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</si>
  <si>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</si>
  <si>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</si>
  <si>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</si>
  <si>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</si>
  <si>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</si>
  <si>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</si>
  <si>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</si>
  <si>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</si>
  <si>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</si>
  <si>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</si>
  <si>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</si>
  <si>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</si>
  <si>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</si>
  <si>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</si>
  <si>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</si>
  <si>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</si>
  <si>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</si>
  <si>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</si>
  <si>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</si>
  <si>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</si>
  <si>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</si>
  <si>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</si>
  <si>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</si>
  <si>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</si>
  <si>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</si>
  <si>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</si>
  <si>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</si>
  <si>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</si>
  <si>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</si>
  <si>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</si>
  <si>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</si>
  <si>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</si>
  <si>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</si>
  <si>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</si>
  <si>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</si>
  <si>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</si>
  <si>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</si>
  <si>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</si>
  <si>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</si>
  <si>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</si>
  <si>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</si>
  <si>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</si>
  <si>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</si>
  <si>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</si>
  <si>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</si>
  <si>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</si>
  <si>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</si>
  <si>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</si>
  <si>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</si>
  <si>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</si>
  <si>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</si>
  <si>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</si>
  <si>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</si>
  <si>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</si>
  <si>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</si>
  <si>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</si>
  <si>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</si>
  <si>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</si>
  <si>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</si>
  <si>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</si>
  <si>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</si>
  <si>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</si>
  <si>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</si>
  <si>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</si>
  <si>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</si>
  <si>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</si>
  <si>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</si>
  <si>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</si>
  <si>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</si>
  <si>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</si>
  <si>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</si>
  <si>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</si>
  <si>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</si>
  <si>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</si>
  <si>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</si>
  <si>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</si>
  <si>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</si>
  <si>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</si>
  <si>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</si>
  <si>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</si>
  <si>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</si>
  <si>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</si>
  <si>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</si>
  <si>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</si>
  <si>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</si>
  <si>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</si>
  <si>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</si>
  <si>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</si>
  <si>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</si>
  <si>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</si>
  <si>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</si>
  <si>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</si>
  <si>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</si>
  <si>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</si>
  <si>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</si>
  <si>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</si>
  <si>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</si>
  <si>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</si>
  <si>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</si>
  <si>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</si>
  <si>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</si>
  <si>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</si>
  <si>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</si>
  <si>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</si>
  <si>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</si>
  <si>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</si>
  <si>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</si>
  <si>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</si>
  <si>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</si>
  <si>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</si>
  <si>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</si>
  <si>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</si>
  <si>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</si>
  <si>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</si>
  <si>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</si>
  <si>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</si>
  <si>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</si>
  <si>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</si>
  <si>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</si>
  <si>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</si>
  <si>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</si>
  <si>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</si>
  <si>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</si>
  <si>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</si>
  <si>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</si>
  <si>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</si>
  <si>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</si>
  <si>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</si>
  <si>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</si>
  <si>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</si>
  <si>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</si>
  <si>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</si>
  <si>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</si>
  <si>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</si>
  <si>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</si>
  <si>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</si>
  <si>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</si>
  <si>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</si>
  <si>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</si>
  <si>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</si>
  <si>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</si>
  <si>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</si>
  <si>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</si>
  <si>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</si>
  <si>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</si>
  <si>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</si>
  <si>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</si>
  <si>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</si>
  <si>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</si>
  <si>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</si>
  <si>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</si>
  <si>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</si>
  <si>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</si>
  <si>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</si>
  <si>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</si>
  <si>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</si>
  <si>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</si>
  <si>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</si>
  <si>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</si>
  <si>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</si>
  <si>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</si>
  <si>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</si>
  <si>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</si>
  <si>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</si>
  <si>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</si>
  <si>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</si>
  <si>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</si>
  <si>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</si>
  <si>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</si>
  <si>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</si>
  <si>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</si>
  <si>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</si>
  <si>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</si>
  <si>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</si>
  <si>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</si>
  <si>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</si>
  <si>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</si>
  <si>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</si>
  <si>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</si>
  <si>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</si>
  <si>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</si>
  <si>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</si>
  <si>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</si>
  <si>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</si>
  <si>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</si>
  <si>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</si>
  <si>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</si>
  <si>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</si>
  <si>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</si>
  <si>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</si>
  <si>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</si>
  <si>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</si>
  <si>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</si>
  <si>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</si>
  <si>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</si>
  <si>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</si>
  <si>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</si>
  <si>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</si>
  <si>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</si>
  <si>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</si>
  <si>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</si>
  <si>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</si>
  <si>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</si>
  <si>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</si>
  <si>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</si>
  <si>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</si>
  <si>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</si>
  <si>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</si>
  <si>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</si>
  <si>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</si>
  <si>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</si>
  <si>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</si>
  <si>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</si>
  <si>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</si>
  <si>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</si>
  <si>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</si>
  <si>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</si>
  <si>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</si>
  <si>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</si>
  <si>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</si>
  <si>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</si>
  <si>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</si>
  <si>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</si>
  <si>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</si>
  <si>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</si>
  <si>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</si>
  <si>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</si>
  <si>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</si>
  <si>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</si>
  <si>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</si>
  <si>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</si>
  <si>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</si>
  <si>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</si>
  <si>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</si>
  <si>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</si>
  <si>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</si>
  <si>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</si>
  <si>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</si>
  <si>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</si>
  <si>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</si>
  <si>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</si>
  <si>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</si>
  <si>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</si>
  <si>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</si>
  <si>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</si>
  <si>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</si>
  <si>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</si>
  <si>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</si>
  <si>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</si>
  <si>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</si>
  <si>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</si>
  <si>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</si>
  <si>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</si>
  <si>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</si>
  <si>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</si>
  <si>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</si>
  <si>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</si>
  <si>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</si>
  <si>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</si>
  <si>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</si>
  <si>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</si>
  <si>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</si>
  <si>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</si>
  <si>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</si>
  <si>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</si>
  <si>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</si>
  <si>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</si>
  <si>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</si>
  <si>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</si>
  <si>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</si>
  <si>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</si>
  <si>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</si>
  <si>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</si>
  <si>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</si>
  <si>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</si>
  <si>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</si>
  <si>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</si>
  <si>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</si>
  <si>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</si>
  <si>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</si>
  <si>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</si>
  <si>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</si>
  <si>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</si>
  <si>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</si>
  <si>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</si>
  <si>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</si>
  <si>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</si>
  <si>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</si>
  <si>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</si>
  <si>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</si>
  <si>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</si>
  <si>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</si>
  <si>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</si>
  <si>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</si>
  <si>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</si>
  <si>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</si>
  <si>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</si>
  <si>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</si>
  <si>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</si>
  <si>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</si>
  <si>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</si>
  <si>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</si>
  <si>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</si>
  <si>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</si>
  <si>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</si>
  <si>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</si>
  <si>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</si>
  <si>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</si>
  <si>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</si>
  <si>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</si>
  <si>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</si>
  <si>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</si>
  <si>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</si>
  <si>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</si>
  <si>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</si>
  <si>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</si>
  <si>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</si>
  <si>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</si>
  <si>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</si>
  <si>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</si>
  <si>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</si>
  <si>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</si>
  <si>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</si>
  <si>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</si>
  <si>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</si>
  <si>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</si>
  <si>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</si>
  <si>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</si>
  <si>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</si>
  <si>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</si>
  <si>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</si>
  <si>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</si>
  <si>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</si>
  <si>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</si>
  <si>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</si>
  <si>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</si>
  <si>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</si>
  <si>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</si>
  <si>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</si>
  <si>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</si>
  <si>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</si>
  <si>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</si>
  <si>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</si>
  <si>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</si>
  <si>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</si>
  <si>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</si>
  <si>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</si>
  <si>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</si>
  <si>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</si>
  <si>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</si>
  <si>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</si>
  <si>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</si>
  <si>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</si>
  <si>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</si>
  <si>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</si>
  <si>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</si>
  <si>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</si>
  <si>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</si>
  <si>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</si>
  <si>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</si>
  <si>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</si>
  <si>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</si>
  <si>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</si>
  <si>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</si>
  <si>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</si>
  <si>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</si>
  <si>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</si>
  <si>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</si>
  <si>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</si>
  <si>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</si>
  <si>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</si>
  <si>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</si>
  <si>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</si>
  <si>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</si>
  <si>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</si>
  <si>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</si>
  <si>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</si>
  <si>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</si>
  <si>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</si>
  <si>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</si>
  <si>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</si>
  <si>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</si>
  <si>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</si>
  <si>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</si>
  <si>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</si>
  <si>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</si>
  <si>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</si>
  <si>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</si>
  <si>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</si>
  <si>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</si>
  <si>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</si>
  <si>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</si>
  <si>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</si>
  <si>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</si>
  <si>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</si>
  <si>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</si>
  <si>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</si>
  <si>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</si>
  <si>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</si>
  <si>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</si>
  <si>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</si>
  <si>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</si>
  <si>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</si>
  <si>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</si>
  <si>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</si>
  <si>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</si>
  <si>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</si>
  <si>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</si>
  <si>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</si>
  <si>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</si>
  <si>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</si>
  <si>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</si>
  <si>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</si>
  <si>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</si>
  <si>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</si>
  <si>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</si>
  <si>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</si>
  <si>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</si>
  <si>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</si>
  <si>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</si>
  <si>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</si>
  <si>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</si>
  <si>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</si>
  <si>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</si>
  <si>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</si>
  <si>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</si>
  <si>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</si>
  <si>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</si>
  <si>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</si>
  <si>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</si>
  <si>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</si>
  <si>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</si>
  <si>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</si>
  <si>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</si>
  <si>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</si>
  <si>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</si>
  <si>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</si>
  <si>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</si>
  <si>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</si>
  <si>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</si>
  <si>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</si>
  <si>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</si>
  <si>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</si>
  <si>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</si>
  <si>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</si>
  <si>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</si>
  <si>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</si>
  <si>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</si>
  <si>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</si>
  <si>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</si>
  <si>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</si>
  <si>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</si>
  <si>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</si>
  <si>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</si>
  <si>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</si>
  <si>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</si>
  <si>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</si>
  <si>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</si>
  <si>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</si>
  <si>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</si>
  <si>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</si>
  <si>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</si>
  <si>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</si>
  <si>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</si>
  <si>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</si>
  <si>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</si>
  <si>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</si>
  <si>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</si>
  <si>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</si>
  <si>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</si>
  <si>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</si>
  <si>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</si>
  <si>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</si>
  <si>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</si>
  <si>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</si>
  <si>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</si>
  <si>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</si>
  <si>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</si>
  <si>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</si>
  <si>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</si>
  <si>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</si>
  <si>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</si>
  <si>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</si>
  <si>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</si>
  <si>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</si>
  <si>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</si>
  <si>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</si>
  <si>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</si>
  <si>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</si>
  <si>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</si>
  <si>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</si>
  <si>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</si>
  <si>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</si>
  <si>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</si>
  <si>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</si>
  <si>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</si>
  <si>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</si>
  <si>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</si>
  <si>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</si>
  <si>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</si>
  <si>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</si>
  <si>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</si>
  <si>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</si>
  <si>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</si>
  <si>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</si>
  <si>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</si>
  <si>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</si>
  <si>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</si>
  <si>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</si>
  <si>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</si>
  <si>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</si>
  <si>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</si>
  <si>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</si>
  <si>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</si>
  <si>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</si>
  <si>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</si>
  <si>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</si>
  <si>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</si>
  <si>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</si>
  <si>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</si>
  <si>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</si>
  <si>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</si>
  <si>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</si>
  <si>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</si>
  <si>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</si>
  <si>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</si>
  <si>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</si>
  <si>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</si>
  <si>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</si>
  <si>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</si>
  <si>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</si>
  <si>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</si>
  <si>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</si>
  <si>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</si>
  <si>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</si>
  <si>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</si>
  <si>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</si>
  <si>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</si>
  <si>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</si>
  <si>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</si>
  <si>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</si>
  <si>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</si>
  <si>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</si>
  <si>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</si>
  <si>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</si>
  <si>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</si>
  <si>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</si>
  <si>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</si>
  <si>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</si>
  <si>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</si>
  <si>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</si>
  <si>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</si>
  <si>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</si>
  <si>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</si>
  <si>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</si>
  <si>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</si>
  <si>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</si>
  <si>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</si>
  <si>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</si>
  <si>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</si>
  <si>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</si>
  <si>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</si>
  <si>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</si>
  <si>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</si>
  <si>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</si>
  <si>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</si>
  <si>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</si>
  <si>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</si>
  <si>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</si>
  <si>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</si>
  <si>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</si>
  <si>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</si>
  <si>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</si>
  <si>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</si>
  <si>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</si>
  <si>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</si>
  <si>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</si>
  <si>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</si>
  <si>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</si>
  <si>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</si>
  <si>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</si>
  <si>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</si>
  <si>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</si>
  <si>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</si>
  <si>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</si>
  <si>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</si>
  <si>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</si>
  <si>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</si>
  <si>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</si>
  <si>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</si>
  <si>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</si>
  <si>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</si>
  <si>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</si>
  <si>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</si>
  <si>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</si>
  <si>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</si>
  <si>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</si>
  <si>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</si>
  <si>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</si>
  <si>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</si>
  <si>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</si>
  <si>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</si>
  <si>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</si>
  <si>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</si>
  <si>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</si>
  <si>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</si>
  <si>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</si>
  <si>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</si>
  <si>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</si>
  <si>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</si>
  <si>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</si>
  <si>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</si>
  <si>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</si>
  <si>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</si>
  <si>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</si>
  <si>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</si>
  <si>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</si>
  <si>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</si>
  <si>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</si>
  <si>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</si>
  <si>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</si>
  <si>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</si>
  <si>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</si>
  <si>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</si>
  <si>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</si>
  <si>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</si>
  <si>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</si>
  <si>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</si>
  <si>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</si>
  <si>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</si>
  <si>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</si>
  <si>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</si>
  <si>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</si>
  <si>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</si>
  <si>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</si>
  <si>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</si>
  <si>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</si>
  <si>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</si>
  <si>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</si>
  <si>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</si>
  <si>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</si>
  <si>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</si>
  <si>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</si>
  <si>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</si>
  <si>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</si>
  <si>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</si>
  <si>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</si>
  <si>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</si>
  <si>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</si>
  <si>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</si>
  <si>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</si>
  <si>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</si>
  <si>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</si>
  <si>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</si>
  <si>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</si>
  <si>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</si>
  <si>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</si>
  <si>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</si>
  <si>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</si>
  <si>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</si>
  <si>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</si>
  <si>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</si>
  <si>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</si>
  <si>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</si>
  <si>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</si>
  <si>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</si>
  <si>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</si>
  <si>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</si>
  <si>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</si>
  <si>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</si>
  <si>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</si>
  <si>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</si>
  <si>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</si>
  <si>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</si>
  <si>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</si>
  <si>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</si>
  <si>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</si>
  <si>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</si>
  <si>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</si>
  <si>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</si>
  <si>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</si>
  <si>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</si>
  <si>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</si>
  <si>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</si>
  <si>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</si>
  <si>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</si>
  <si>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</si>
  <si>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</si>
  <si>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</si>
  <si>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</si>
  <si>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</si>
  <si>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</si>
  <si>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</si>
  <si>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</si>
  <si>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</si>
  <si>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</si>
  <si>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</si>
  <si>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</si>
  <si>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</si>
  <si>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</si>
  <si>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</si>
  <si>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</si>
  <si>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</si>
  <si>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</si>
  <si>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</si>
  <si>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</si>
  <si>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</si>
  <si>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</si>
  <si>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</si>
  <si>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</si>
  <si>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</si>
  <si>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</si>
  <si>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</si>
  <si>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</si>
  <si>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</si>
  <si>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</si>
  <si>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</si>
  <si>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</si>
  <si>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</si>
  <si>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</si>
  <si>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</si>
  <si>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</si>
  <si>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</si>
  <si>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</si>
  <si>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</si>
  <si>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</si>
  <si>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</si>
  <si>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</si>
  <si>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</si>
  <si>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</si>
  <si>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</si>
  <si>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</si>
  <si>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</si>
  <si>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</si>
  <si>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</si>
  <si>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</si>
  <si>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</si>
  <si>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</si>
  <si>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</si>
  <si>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</si>
  <si>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</si>
  <si>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</si>
  <si>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</si>
  <si>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</si>
  <si>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</si>
  <si>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</si>
  <si>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</si>
  <si>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</si>
  <si>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</si>
  <si>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</si>
  <si>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</si>
  <si>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</si>
  <si>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</si>
  <si>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</si>
  <si>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</si>
  <si>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</si>
  <si>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</si>
  <si>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</si>
  <si>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</si>
  <si>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</si>
  <si>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</si>
  <si>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</si>
  <si>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</si>
  <si>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</si>
  <si>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</si>
  <si>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</si>
  <si>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</si>
  <si>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</si>
  <si>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</si>
  <si>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</si>
  <si>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</si>
  <si>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</si>
  <si>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</si>
  <si>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</si>
  <si>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</si>
  <si>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</si>
  <si>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</si>
  <si>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</si>
  <si>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</si>
  <si>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</si>
  <si>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</si>
  <si>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</si>
  <si>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</si>
  <si>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</si>
  <si>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</si>
  <si>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</si>
  <si>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</si>
  <si>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</si>
  <si>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</si>
  <si>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</si>
  <si>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</si>
  <si>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</si>
  <si>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</si>
  <si>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</si>
  <si>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</si>
  <si>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</si>
  <si>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</si>
  <si>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</si>
  <si>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</si>
  <si>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</si>
  <si>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</si>
  <si>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</si>
  <si>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</si>
  <si>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</si>
  <si>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</si>
  <si>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</si>
  <si>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</si>
  <si>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</si>
  <si>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</si>
  <si>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</si>
  <si>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</si>
  <si>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</si>
  <si>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</si>
  <si>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</si>
  <si>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</si>
  <si>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</si>
  <si>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</si>
  <si>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</si>
  <si>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</si>
  <si>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</si>
  <si>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</si>
  <si>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</si>
  <si>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</si>
  <si>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</si>
  <si>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</si>
  <si>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</si>
  <si>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</si>
  <si>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</si>
  <si>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</si>
  <si>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</si>
  <si>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</si>
  <si>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</si>
  <si>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</si>
  <si>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</si>
  <si>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</si>
  <si>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</si>
  <si>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</si>
  <si>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</si>
  <si>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</si>
  <si>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</si>
  <si>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</si>
  <si>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</si>
  <si>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</si>
  <si>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</si>
  <si>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</si>
  <si>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</si>
  <si>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</si>
  <si>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</si>
  <si>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</si>
  <si>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</si>
  <si>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</si>
  <si>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</si>
  <si>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</si>
  <si>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</si>
  <si>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</si>
  <si>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</si>
  <si>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</si>
  <si>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</si>
  <si>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</si>
  <si>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</si>
  <si>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</si>
  <si>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</si>
  <si>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</si>
  <si>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</si>
  <si>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</si>
  <si>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</si>
  <si>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</si>
  <si>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</si>
  <si>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</si>
  <si>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</si>
  <si>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</si>
  <si>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</si>
  <si>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</si>
  <si>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</si>
  <si>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</si>
  <si>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</si>
  <si>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</si>
  <si>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</si>
  <si>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</si>
  <si>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</si>
  <si>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</si>
  <si>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</si>
  <si>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</si>
  <si>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</si>
  <si>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</si>
  <si>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</si>
  <si>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</si>
  <si>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</si>
  <si>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</si>
  <si>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</si>
  <si>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</si>
  <si>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</si>
  <si>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</si>
  <si>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</si>
  <si>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</si>
  <si>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</si>
  <si>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</si>
  <si>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</si>
  <si>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</si>
  <si>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</si>
  <si>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</si>
  <si>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</si>
  <si>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</si>
  <si>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</si>
  <si>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</si>
  <si>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</si>
  <si>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</si>
  <si>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</si>
  <si>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</si>
  <si>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</si>
  <si>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</si>
  <si>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</si>
  <si>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</si>
  <si>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</si>
  <si>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</si>
  <si>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</si>
  <si>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</si>
  <si>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</si>
  <si>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</si>
  <si>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</si>
  <si>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</si>
  <si>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</si>
  <si>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</si>
  <si>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</si>
  <si>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</si>
  <si>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</si>
  <si>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</si>
  <si>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</si>
  <si>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</si>
  <si>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</si>
  <si>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</si>
  <si>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</si>
  <si>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</si>
  <si>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</si>
  <si>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</si>
  <si>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</si>
  <si>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</si>
  <si>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</si>
  <si>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</si>
  <si>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</si>
  <si>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</si>
  <si>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</si>
  <si>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</si>
  <si>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</si>
  <si>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</si>
  <si>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</si>
  <si>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</si>
  <si>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</si>
  <si>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</si>
  <si>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</si>
  <si>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</si>
  <si>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</si>
  <si>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</si>
  <si>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</si>
  <si>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</si>
  <si>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</si>
  <si>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</si>
  <si>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</si>
  <si>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</si>
  <si>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</si>
  <si>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</si>
  <si>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</si>
  <si>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</si>
  <si>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</si>
  <si>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</si>
  <si>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</si>
  <si>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</si>
  <si>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</si>
  <si>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</si>
  <si>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</si>
  <si>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</si>
  <si>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</si>
  <si>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</si>
  <si>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</si>
  <si>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</si>
  <si>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</si>
  <si>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</si>
  <si>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</si>
  <si>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</si>
  <si>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</si>
  <si>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</si>
  <si>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</si>
  <si>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</si>
  <si>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</si>
  <si>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</si>
  <si>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</si>
  <si>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</si>
  <si>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</si>
  <si>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</si>
  <si>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</si>
  <si>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</si>
  <si>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</si>
  <si>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</si>
  <si>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</si>
  <si>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</si>
  <si>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</si>
  <si>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</si>
  <si>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</si>
  <si>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</si>
  <si>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</si>
  <si>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</si>
  <si>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</si>
  <si>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</si>
  <si>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</si>
  <si>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</si>
  <si>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</si>
  <si>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</si>
  <si>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</si>
  <si>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</si>
  <si>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</si>
  <si>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</si>
  <si>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</si>
  <si>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</si>
  <si>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</si>
  <si>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</si>
  <si>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</si>
  <si>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</si>
  <si>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</si>
  <si>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</si>
  <si>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</si>
  <si>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</si>
  <si>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</si>
  <si>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</si>
  <si>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</si>
  <si>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</si>
  <si>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</si>
  <si>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</si>
  <si>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</si>
  <si>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</si>
  <si>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</si>
  <si>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</si>
  <si>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</si>
  <si>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</si>
  <si>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</si>
  <si>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</si>
  <si>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</si>
  <si>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</si>
  <si>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</si>
  <si>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</si>
  <si>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</si>
  <si>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</si>
  <si>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</si>
  <si>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</si>
  <si>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</si>
  <si>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</si>
  <si>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</si>
  <si>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</si>
  <si>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</si>
  <si>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</si>
  <si>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</si>
  <si>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</si>
  <si>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</si>
  <si>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</si>
  <si>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</si>
  <si>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</si>
  <si>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</si>
  <si>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</si>
  <si>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</si>
  <si>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</si>
  <si>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</si>
  <si>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</si>
  <si>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</si>
  <si>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</si>
  <si>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</si>
  <si>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</si>
  <si>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</si>
  <si>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</si>
  <si>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</si>
  <si>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</si>
  <si>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</si>
  <si>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</si>
  <si>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</si>
  <si>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</si>
  <si>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</si>
  <si>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</si>
  <si>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</si>
  <si>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</si>
  <si>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</si>
  <si>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</si>
  <si>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</si>
  <si>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</si>
  <si>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</si>
  <si>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</si>
  <si>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</si>
  <si>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</si>
  <si>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</si>
  <si>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</si>
  <si>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</si>
  <si>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</si>
  <si>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</si>
  <si>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</si>
  <si>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</si>
  <si>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</si>
  <si>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</si>
  <si>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</si>
  <si>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</si>
  <si>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</si>
  <si>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</si>
  <si>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</si>
  <si>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</si>
  <si>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</si>
  <si>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</si>
  <si>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</si>
  <si>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</si>
  <si>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</si>
  <si>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</si>
  <si>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</si>
  <si>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</si>
  <si>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</si>
  <si>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</si>
  <si>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</si>
  <si>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</si>
  <si>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</si>
  <si>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</si>
  <si>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</si>
  <si>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</si>
  <si>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</si>
  <si>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</si>
  <si>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</si>
  <si>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</si>
  <si>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</si>
  <si>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</si>
  <si>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</si>
  <si>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</si>
  <si>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</si>
  <si>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</si>
  <si>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</si>
  <si>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</si>
  <si>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</si>
  <si>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</si>
  <si>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</si>
  <si>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</si>
  <si>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</si>
  <si>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</si>
  <si>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</si>
  <si>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</si>
  <si>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</si>
  <si>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</si>
  <si>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</si>
  <si>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</si>
  <si>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</si>
  <si>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</si>
  <si>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</si>
  <si>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</si>
  <si>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</si>
  <si>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</si>
  <si>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</si>
  <si>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</si>
  <si>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</si>
  <si>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</si>
  <si>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</si>
  <si>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</si>
  <si>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</si>
  <si>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</si>
  <si>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</si>
  <si>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</si>
  <si>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</si>
  <si>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</si>
  <si>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</si>
  <si>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</si>
  <si>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</si>
  <si>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</si>
  <si>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</si>
  <si>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</si>
  <si>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</si>
  <si>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</si>
  <si>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</si>
  <si>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</si>
  <si>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</si>
  <si>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</si>
  <si>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</si>
  <si>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</si>
  <si>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</si>
  <si>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</si>
  <si>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</si>
  <si>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</si>
  <si>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</si>
  <si>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</si>
  <si>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</si>
  <si>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</si>
  <si>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</si>
  <si>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</si>
  <si>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</si>
  <si>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</si>
  <si>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</si>
  <si>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</si>
  <si>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</si>
  <si>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</si>
  <si>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</si>
  <si>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</si>
  <si>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</si>
  <si>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</si>
  <si>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</si>
  <si>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</si>
  <si>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</si>
  <si>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</si>
  <si>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</si>
  <si>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</si>
  <si>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</si>
  <si>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</si>
  <si>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</si>
  <si>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</si>
  <si>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</si>
  <si>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</si>
  <si>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</si>
  <si>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</si>
  <si>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</si>
  <si>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</si>
  <si>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</si>
  <si>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</si>
  <si>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</si>
  <si>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</si>
  <si>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</si>
  <si>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</si>
  <si>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</si>
  <si>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</si>
  <si>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</si>
  <si>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</si>
  <si>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</si>
  <si>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</si>
  <si>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</si>
  <si>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</si>
  <si>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</si>
  <si>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</si>
  <si>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</si>
  <si>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</si>
  <si>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</si>
  <si>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</si>
  <si>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</si>
  <si>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</si>
  <si>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</si>
  <si>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</si>
  <si>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</si>
  <si>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</si>
  <si>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</si>
  <si>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</si>
  <si>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</si>
  <si>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</si>
  <si>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</si>
  <si>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</si>
  <si>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</si>
  <si>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</si>
  <si>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</si>
  <si>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</si>
  <si>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</si>
  <si>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</si>
  <si>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</si>
  <si>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</si>
  <si>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</si>
  <si>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</si>
  <si>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</si>
  <si>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</si>
  <si>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</si>
  <si>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</si>
  <si>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</si>
  <si>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</si>
  <si>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</si>
  <si>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</si>
  <si>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</si>
  <si>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</si>
  <si>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</si>
  <si>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</si>
  <si>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</si>
  <si>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</si>
  <si>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</si>
  <si>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</si>
  <si>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</si>
  <si>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</si>
  <si>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</si>
  <si>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</si>
  <si>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</si>
  <si>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</si>
  <si>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</si>
  <si>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</si>
  <si>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</si>
  <si>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</si>
  <si>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</si>
  <si>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</si>
  <si>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</si>
  <si>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</si>
  <si>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</si>
  <si>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</si>
  <si>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</si>
  <si>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</si>
  <si>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</si>
  <si>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</si>
  <si>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</si>
  <si>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</si>
  <si>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</si>
  <si>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</si>
  <si>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</si>
  <si>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</si>
  <si>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</si>
  <si>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</si>
  <si>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</si>
  <si>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</si>
  <si>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</si>
  <si>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</si>
  <si>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</si>
  <si>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</si>
  <si>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</si>
  <si>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</si>
  <si>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</si>
  <si>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</si>
  <si>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</si>
  <si>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</si>
  <si>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</si>
  <si>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</si>
  <si>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</si>
  <si>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</si>
  <si>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</si>
  <si>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</si>
  <si>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</si>
  <si>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</si>
  <si>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</si>
  <si>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</si>
  <si>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</si>
  <si>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</si>
  <si>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</si>
  <si>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</si>
  <si>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</si>
  <si>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</si>
  <si>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</si>
  <si>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</si>
  <si>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</si>
  <si>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</si>
  <si>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</si>
  <si>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</si>
  <si>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</si>
  <si>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</si>
  <si>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</si>
  <si>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</si>
  <si>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</si>
  <si>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</si>
  <si>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</si>
  <si>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</si>
  <si>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</si>
  <si>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</si>
  <si>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</si>
  <si>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</si>
  <si>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</si>
  <si>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</si>
  <si>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</si>
  <si>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</si>
  <si>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</si>
  <si>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</si>
  <si>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</si>
  <si>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</si>
  <si>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</si>
  <si>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</si>
  <si>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</si>
  <si>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</si>
  <si>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</si>
  <si>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</si>
  <si>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</si>
  <si>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</si>
  <si>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</si>
  <si>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</si>
  <si>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</si>
  <si>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</si>
  <si>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</si>
  <si>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</si>
  <si>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</si>
  <si>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</si>
  <si>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</si>
  <si>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</si>
  <si>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</si>
  <si>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</si>
  <si>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</si>
  <si>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</si>
  <si>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</si>
  <si>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</si>
  <si>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</si>
  <si>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</si>
  <si>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</si>
  <si>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</si>
  <si>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</si>
  <si>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</si>
  <si>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</si>
  <si>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</si>
  <si>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</si>
  <si>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</si>
  <si>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</si>
  <si>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</si>
  <si>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</si>
  <si>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</si>
  <si>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</si>
  <si>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</si>
  <si>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</si>
  <si>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</si>
  <si>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</si>
  <si>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</si>
  <si>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</si>
  <si>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</si>
  <si>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</si>
  <si>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</si>
  <si>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</si>
  <si>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</si>
  <si>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</si>
  <si>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</si>
  <si>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</si>
  <si>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</si>
  <si>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</si>
  <si>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</si>
  <si>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</si>
  <si>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</si>
  <si>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</si>
  <si>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</si>
  <si>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</si>
  <si>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</si>
  <si>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</si>
  <si>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</si>
  <si>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</si>
  <si>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</si>
  <si>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</si>
  <si>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</si>
  <si>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</si>
  <si>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</si>
  <si>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</si>
  <si>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</si>
  <si>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</si>
  <si>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</si>
  <si>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</si>
  <si>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</si>
  <si>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</si>
  <si>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</si>
  <si>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</si>
  <si>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</si>
  <si>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</si>
  <si>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</si>
  <si>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</si>
  <si>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</si>
  <si>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</si>
  <si>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</si>
  <si>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</si>
  <si>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</si>
  <si>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</si>
  <si>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</si>
  <si>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</si>
  <si>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</si>
  <si>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</si>
  <si>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</si>
  <si>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</si>
  <si>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</si>
  <si>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</si>
  <si>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</si>
  <si>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</si>
  <si>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</si>
  <si>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</si>
  <si>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</si>
  <si>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</si>
  <si>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</si>
  <si>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</si>
  <si>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</si>
  <si>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</si>
  <si>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</si>
  <si>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</si>
  <si>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</si>
  <si>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</si>
  <si>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</si>
  <si>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</si>
  <si>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</si>
  <si>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</si>
  <si>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</si>
  <si>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</si>
  <si>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</si>
  <si>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</si>
  <si>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</si>
  <si>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</si>
  <si>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</si>
  <si>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</si>
  <si>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</si>
  <si>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</si>
  <si>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</si>
  <si>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</si>
  <si>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</si>
  <si>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</si>
  <si>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</si>
  <si>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</si>
  <si>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</si>
  <si>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</si>
  <si>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</si>
  <si>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</si>
  <si>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</si>
  <si>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</si>
  <si>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</si>
  <si>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</si>
  <si>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</si>
  <si>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</si>
  <si>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</si>
  <si>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</si>
  <si>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</si>
  <si>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</si>
  <si>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</si>
  <si>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</si>
  <si>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</si>
  <si>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</si>
  <si>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</si>
  <si>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</si>
  <si>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</si>
  <si>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</si>
  <si>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</si>
  <si>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</si>
  <si>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</si>
  <si>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</si>
  <si>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</si>
  <si>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</si>
  <si>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</si>
  <si>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</si>
  <si>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</si>
  <si>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</si>
  <si>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</si>
  <si>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</si>
  <si>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</si>
  <si>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</si>
  <si>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</si>
  <si>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</si>
  <si>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</si>
  <si>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</si>
  <si>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</si>
  <si>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</si>
  <si>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</si>
  <si>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</si>
  <si>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</si>
  <si>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</si>
  <si>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</si>
  <si>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</si>
  <si>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</si>
  <si>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</si>
  <si>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</si>
  <si>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</si>
  <si>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</si>
  <si>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</si>
  <si>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</si>
  <si>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</si>
  <si>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</si>
  <si>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</si>
  <si>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</si>
  <si>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</si>
  <si>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</si>
  <si>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</si>
  <si>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</si>
  <si>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</si>
  <si>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</si>
  <si>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</si>
  <si>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</si>
  <si>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</si>
  <si>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</si>
  <si>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</si>
  <si>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</si>
  <si>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</si>
  <si>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</si>
  <si>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</si>
  <si>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</si>
  <si>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</si>
  <si>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</si>
  <si>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</si>
  <si>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</si>
  <si>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</si>
  <si>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</si>
  <si>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</si>
  <si>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</si>
  <si>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</si>
  <si>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</si>
  <si>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</si>
  <si>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</si>
  <si>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</si>
  <si>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</si>
  <si>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</si>
  <si>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</si>
  <si>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</si>
  <si>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</si>
  <si>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</si>
  <si>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</si>
  <si>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</si>
  <si>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</si>
  <si>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</si>
  <si>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</si>
  <si>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</si>
  <si>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</si>
  <si>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</si>
  <si>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</si>
  <si>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</si>
  <si>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</si>
  <si>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</si>
  <si>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</si>
  <si>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</si>
  <si>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</si>
  <si>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</si>
  <si>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</si>
  <si>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</si>
  <si>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</si>
  <si>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</si>
  <si>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</si>
  <si>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</si>
  <si>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</si>
  <si>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</si>
  <si>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</si>
  <si>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</si>
  <si>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</si>
  <si>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</si>
  <si>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</si>
  <si>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</si>
  <si>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</si>
  <si>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</si>
  <si>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</si>
  <si>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</si>
  <si>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</si>
  <si>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</si>
  <si>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</si>
  <si>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</si>
  <si>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</si>
  <si>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</si>
  <si>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</si>
  <si>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</si>
  <si>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</si>
  <si>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</si>
  <si>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</si>
  <si>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</si>
  <si>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</si>
  <si>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</si>
  <si>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</si>
  <si>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</si>
  <si>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</si>
  <si>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</si>
  <si>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</si>
  <si>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</si>
  <si>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</si>
  <si>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</si>
  <si>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</si>
  <si>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</si>
  <si>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</si>
  <si>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</si>
  <si>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</si>
  <si>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</si>
  <si>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</si>
  <si>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</si>
  <si>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</si>
  <si>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</si>
  <si>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</si>
  <si>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</si>
  <si>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</si>
  <si>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</si>
  <si>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</si>
  <si>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</si>
  <si>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</si>
  <si>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</si>
  <si>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</si>
  <si>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</si>
  <si>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</si>
  <si>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</si>
  <si>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</si>
  <si>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</si>
  <si>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</si>
  <si>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</si>
  <si>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</si>
  <si>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</si>
  <si>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</si>
  <si>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</si>
  <si>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</si>
  <si>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</si>
  <si>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</si>
  <si>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</si>
  <si>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</si>
  <si>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</si>
  <si>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</si>
  <si>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</si>
  <si>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</si>
  <si>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</si>
  <si>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</si>
  <si>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</si>
  <si>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</si>
  <si>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</si>
  <si>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</si>
  <si>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</si>
  <si>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</si>
  <si>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</si>
  <si>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</si>
  <si>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</si>
  <si>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</si>
  <si>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</si>
  <si>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</si>
  <si>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</si>
  <si>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</si>
  <si>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</si>
  <si>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</si>
  <si>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</si>
  <si>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</si>
  <si>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</si>
  <si>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</si>
  <si>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</si>
  <si>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</si>
  <si>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</si>
  <si>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</si>
  <si>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</si>
  <si>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</si>
  <si>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</si>
  <si>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</si>
  <si>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</si>
  <si>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</si>
  <si>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</si>
  <si>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</si>
  <si>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</si>
  <si>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</si>
  <si>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</si>
  <si>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</si>
  <si>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</si>
  <si>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</si>
  <si>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</si>
  <si>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</si>
  <si>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</si>
  <si>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</si>
  <si>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</si>
  <si>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</si>
  <si>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</si>
  <si>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</si>
  <si>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</si>
  <si>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</si>
  <si>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</si>
  <si>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</si>
  <si>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</si>
  <si>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</si>
  <si>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</si>
  <si>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</si>
  <si>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</si>
  <si>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</si>
  <si>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</si>
  <si>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</si>
  <si>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</si>
  <si>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</si>
  <si>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</si>
  <si>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</si>
  <si>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</si>
  <si>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</si>
  <si>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</si>
  <si>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</si>
  <si>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</si>
  <si>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</si>
  <si>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</si>
  <si>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</si>
  <si>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</si>
  <si>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</si>
  <si>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</si>
  <si>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</si>
  <si>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</si>
  <si>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</si>
  <si>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</si>
  <si>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</si>
  <si>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</si>
  <si>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</si>
  <si>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</si>
  <si>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</si>
  <si>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</si>
  <si>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</si>
  <si>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</si>
  <si>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</si>
  <si>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</si>
  <si>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</si>
  <si>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</si>
  <si>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</si>
  <si>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</si>
  <si>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</si>
  <si>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</si>
  <si>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</si>
  <si>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</si>
  <si>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</si>
  <si>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</si>
  <si>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</si>
  <si>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</si>
  <si>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</si>
  <si>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</si>
  <si>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</si>
  <si>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</si>
  <si>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</si>
  <si>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</si>
  <si>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</si>
  <si>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</si>
  <si>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</si>
  <si>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</si>
  <si>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</si>
  <si>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</si>
  <si>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</si>
  <si>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</si>
  <si>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</si>
  <si>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</si>
  <si>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</si>
  <si>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</si>
  <si>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</si>
  <si>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</si>
  <si>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</si>
  <si>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</si>
  <si>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</si>
  <si>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</si>
  <si>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</si>
  <si>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</si>
  <si>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</si>
  <si>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</si>
  <si>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</si>
  <si>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</si>
  <si>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</si>
  <si>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</si>
  <si>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</si>
  <si>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</si>
  <si>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</si>
  <si>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</si>
  <si>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</si>
  <si>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</si>
  <si>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</si>
  <si>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</si>
  <si>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</si>
  <si>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</si>
  <si>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</si>
  <si>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</si>
  <si>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</si>
  <si>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</si>
  <si>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</si>
  <si>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</si>
  <si>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</si>
  <si>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</si>
  <si>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</si>
  <si>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</si>
  <si>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</si>
  <si>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</si>
  <si>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</si>
  <si>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</si>
  <si>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</si>
  <si>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</si>
  <si>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</si>
  <si>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</si>
  <si>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</si>
  <si>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</si>
  <si>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</si>
  <si>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</si>
  <si>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</si>
  <si>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</si>
  <si>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</si>
  <si>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</si>
  <si>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</si>
  <si>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</si>
  <si>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</si>
  <si>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</si>
  <si>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</si>
  <si>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</si>
  <si>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</si>
  <si>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</si>
  <si>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</si>
  <si>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</si>
  <si>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</si>
  <si>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</si>
  <si>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</si>
  <si>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</si>
  <si>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</si>
  <si>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</si>
  <si>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</si>
  <si>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</si>
  <si>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</si>
  <si>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</si>
  <si>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</si>
  <si>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</si>
  <si>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</si>
  <si>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</si>
  <si>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</si>
  <si>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</si>
  <si>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</si>
  <si>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</si>
  <si>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</si>
  <si>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</si>
  <si>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</si>
  <si>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</si>
  <si>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</si>
  <si>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</si>
  <si>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</si>
  <si>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</si>
  <si>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</si>
  <si>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</si>
  <si>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</si>
  <si>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</si>
  <si>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</si>
  <si>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</si>
  <si>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</si>
  <si>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</si>
  <si>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</si>
  <si>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</si>
  <si>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</si>
  <si>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</si>
  <si>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</si>
  <si>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</si>
  <si>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</si>
  <si>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</si>
  <si>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</si>
  <si>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</si>
  <si>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</si>
  <si>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</si>
  <si>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</si>
  <si>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</si>
  <si>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</si>
  <si>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</si>
  <si>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</si>
  <si>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</si>
  <si>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</si>
  <si>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</si>
  <si>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</si>
  <si>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</si>
  <si>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</si>
  <si>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</si>
  <si>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</si>
  <si>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</si>
  <si>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</si>
  <si>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</si>
  <si>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</si>
  <si>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</si>
  <si>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</si>
  <si>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</si>
  <si>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</si>
  <si>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</si>
  <si>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</si>
  <si>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</si>
  <si>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</si>
  <si>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</si>
  <si>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</si>
  <si>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</si>
  <si>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</si>
  <si>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</si>
  <si>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</si>
  <si>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</si>
  <si>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</si>
  <si>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</si>
  <si>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</si>
  <si>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</si>
  <si>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</si>
  <si>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</si>
  <si>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</si>
  <si>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</si>
  <si>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</si>
  <si>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</si>
  <si>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</si>
  <si>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</si>
  <si>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</si>
  <si>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</si>
  <si>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</si>
  <si>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</si>
  <si>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</si>
  <si>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</si>
  <si>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</si>
  <si>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</si>
  <si>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</si>
  <si>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</si>
  <si>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</si>
  <si>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</si>
  <si>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</si>
  <si>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</si>
  <si>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</si>
  <si>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</si>
  <si>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</si>
  <si>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</si>
  <si>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</si>
  <si>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</si>
  <si>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</si>
  <si>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</si>
  <si>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</si>
  <si>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</si>
  <si>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</si>
  <si>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</si>
  <si>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</si>
  <si>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</si>
  <si>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</si>
  <si>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</si>
  <si>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</si>
  <si>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</si>
  <si>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</si>
  <si>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</si>
  <si>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</si>
  <si>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</si>
  <si>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</si>
  <si>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</si>
  <si>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</si>
  <si>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</si>
  <si>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</si>
  <si>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</si>
  <si>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</si>
  <si>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</si>
  <si>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</si>
  <si>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</si>
  <si>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</si>
  <si>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</si>
  <si>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</si>
  <si>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</si>
  <si>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</si>
  <si>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</si>
  <si>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</si>
  <si>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</si>
  <si>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</si>
  <si>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</si>
  <si>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</si>
  <si>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</si>
  <si>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</si>
  <si>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</si>
  <si>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</si>
  <si>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</si>
  <si>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</si>
  <si>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</si>
  <si>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</si>
  <si>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</si>
  <si>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</si>
  <si>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</si>
  <si>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</si>
  <si>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</si>
  <si>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</si>
  <si>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</si>
  <si>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</si>
  <si>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</si>
  <si>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</si>
  <si>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</si>
  <si>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</si>
  <si>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</si>
  <si>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</si>
  <si>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</si>
  <si>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</si>
  <si>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</si>
  <si>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</si>
  <si>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</si>
  <si>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</si>
  <si>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</si>
  <si>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</si>
  <si>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</si>
  <si>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</si>
  <si>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</si>
  <si>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</si>
  <si>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</si>
  <si>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</si>
  <si>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</si>
  <si>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</si>
  <si>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</si>
  <si>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</si>
  <si>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</si>
  <si>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</si>
  <si>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</si>
  <si>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</si>
  <si>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</si>
  <si>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</si>
  <si>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</si>
  <si>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</si>
  <si>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</si>
  <si>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</si>
  <si>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</si>
  <si>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</si>
  <si>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</si>
  <si>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</si>
  <si>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</si>
  <si>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</si>
  <si>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</si>
  <si>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</si>
  <si>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</si>
  <si>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</si>
  <si>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</si>
  <si>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</si>
  <si>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</si>
  <si>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</si>
  <si>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</si>
  <si>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</si>
  <si>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</si>
  <si>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</si>
  <si>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</si>
  <si>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</si>
  <si>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</si>
  <si>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</si>
  <si>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</si>
  <si>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</si>
  <si>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</si>
  <si>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</si>
  <si>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</si>
  <si>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</si>
  <si>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</si>
  <si>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</si>
  <si>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</si>
  <si>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</si>
  <si>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</si>
  <si>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</si>
  <si>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</si>
  <si>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</si>
  <si>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</si>
  <si>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</si>
  <si>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</si>
  <si>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</si>
  <si>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</si>
  <si>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</si>
  <si>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</si>
  <si>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</si>
  <si>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</si>
  <si>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</si>
  <si>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</si>
  <si>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</si>
  <si>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</si>
  <si>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</si>
  <si>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</si>
  <si>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</si>
  <si>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</si>
  <si>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</si>
  <si>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</si>
  <si>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</si>
  <si>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</si>
  <si>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</si>
  <si>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</si>
  <si>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</si>
  <si>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</si>
  <si>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</si>
  <si>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</si>
  <si>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</si>
  <si>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</si>
  <si>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</si>
  <si>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</si>
  <si>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</si>
  <si>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</si>
  <si>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</si>
  <si>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</si>
  <si>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</si>
  <si>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</si>
  <si>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</si>
  <si>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</si>
  <si>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</si>
  <si>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</si>
  <si>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</si>
  <si>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</si>
  <si>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</si>
  <si>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</si>
  <si>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</si>
  <si>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</si>
  <si>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</si>
  <si>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</si>
  <si>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</si>
  <si>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</si>
  <si>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</si>
  <si>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</si>
  <si>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</si>
  <si>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</si>
  <si>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</si>
  <si>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</si>
  <si>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</si>
  <si>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</si>
  <si>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</si>
  <si>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</si>
  <si>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</si>
  <si>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</si>
  <si>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</si>
  <si>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</si>
  <si>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</si>
  <si>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</si>
  <si>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</si>
  <si>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</si>
  <si>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</si>
  <si>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</si>
  <si>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</si>
  <si>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</si>
  <si>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</si>
  <si>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</si>
  <si>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</si>
  <si>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</si>
  <si>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</si>
  <si>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</si>
  <si>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</si>
  <si>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</si>
  <si>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</si>
  <si>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</si>
  <si>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</si>
  <si>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</si>
  <si>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</si>
  <si>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</si>
  <si>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</si>
  <si>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</si>
  <si>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</si>
  <si>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</si>
  <si>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</si>
  <si>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</si>
  <si>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</si>
  <si>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</si>
  <si>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</si>
  <si>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</si>
  <si>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</si>
  <si>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</si>
  <si>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</si>
  <si>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</si>
  <si>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</si>
  <si>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</si>
  <si>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</si>
  <si>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</si>
  <si>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</si>
  <si>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</si>
  <si>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</si>
  <si>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</si>
  <si>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</si>
  <si>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</si>
  <si>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</si>
  <si>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</si>
  <si>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</si>
  <si>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</si>
  <si>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</si>
  <si>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</si>
  <si>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</si>
  <si>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</si>
  <si>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</si>
  <si>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</si>
  <si>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</si>
  <si>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</si>
  <si>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</si>
  <si>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</si>
  <si>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</si>
  <si>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</si>
  <si>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</si>
  <si>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</si>
  <si>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</si>
  <si>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</si>
  <si>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</si>
  <si>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</si>
  <si>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</si>
  <si>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</si>
  <si>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</si>
  <si>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</si>
  <si>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</si>
  <si>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</si>
  <si>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</si>
  <si>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</si>
  <si>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</si>
  <si>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</si>
  <si>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</si>
  <si>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</si>
  <si>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</si>
  <si>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</si>
  <si>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</si>
  <si>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</si>
  <si>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</si>
  <si>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</si>
  <si>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</si>
  <si>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</si>
  <si>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</si>
  <si>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</si>
  <si>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</si>
  <si>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</si>
  <si>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</si>
  <si>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</si>
  <si>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</si>
  <si>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</si>
  <si>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</si>
  <si>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</si>
  <si>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</si>
  <si>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</si>
  <si>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</si>
  <si>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</si>
  <si>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</si>
  <si>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</si>
  <si>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</si>
  <si>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</si>
  <si>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</si>
  <si>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</si>
  <si>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</si>
  <si>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</si>
  <si>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</si>
  <si>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</si>
  <si>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</si>
  <si>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</si>
  <si>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</si>
  <si>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</si>
  <si>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</si>
  <si>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</si>
  <si>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</si>
  <si>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</si>
  <si>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</si>
  <si>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</si>
  <si>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</si>
  <si>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</si>
  <si>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</si>
  <si>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</si>
  <si>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</si>
  <si>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</si>
  <si>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</si>
  <si>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</si>
  <si>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</si>
  <si>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</si>
  <si>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</si>
  <si>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</si>
  <si>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</si>
  <si>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</si>
  <si>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</si>
  <si>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</si>
  <si>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</si>
  <si>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</si>
  <si>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</si>
  <si>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</si>
  <si>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</si>
  <si>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</si>
  <si>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</si>
  <si>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</si>
  <si>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</si>
  <si>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</si>
  <si>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</si>
  <si>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</si>
  <si>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</si>
  <si>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</si>
  <si>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</si>
  <si>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</si>
  <si>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</si>
  <si>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</si>
  <si>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</si>
  <si>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</si>
  <si>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</si>
  <si>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</si>
  <si>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</si>
  <si>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</si>
  <si>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</si>
  <si>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</si>
  <si>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</si>
  <si>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</si>
  <si>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</si>
  <si>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</si>
  <si>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</si>
  <si>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</si>
  <si>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</si>
  <si>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</si>
  <si>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</si>
  <si>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</si>
  <si>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</si>
  <si>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</si>
  <si>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</si>
  <si>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</si>
  <si>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</si>
  <si>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</si>
  <si>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</si>
  <si>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</si>
  <si>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</si>
  <si>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</si>
  <si>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</si>
  <si>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</si>
  <si>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</si>
  <si>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</si>
  <si>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</si>
  <si>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</si>
  <si>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</si>
  <si>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</si>
  <si>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</si>
  <si>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</si>
  <si>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</si>
  <si>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</si>
  <si>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</si>
  <si>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</si>
  <si>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</si>
  <si>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</si>
  <si>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</si>
  <si>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</si>
  <si>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</si>
  <si>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</si>
  <si>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</si>
  <si>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</si>
  <si>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</si>
  <si>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</si>
  <si>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</si>
  <si>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</si>
  <si>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</si>
  <si>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</si>
  <si>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</si>
  <si>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</si>
  <si>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</si>
  <si>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</si>
  <si>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</si>
  <si>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</si>
  <si>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</si>
  <si>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</si>
  <si>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</si>
  <si>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</si>
  <si>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</si>
  <si>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</si>
  <si>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</si>
  <si>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</si>
  <si>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</si>
  <si>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</si>
  <si>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</si>
  <si>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</si>
  <si>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</si>
  <si>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</si>
  <si>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</si>
  <si>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</si>
  <si>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</si>
  <si>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</si>
  <si>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</si>
  <si>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</si>
  <si>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</si>
  <si>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</si>
  <si>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</si>
  <si>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</si>
  <si>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</si>
  <si>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</si>
  <si>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</si>
  <si>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</si>
  <si>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</si>
  <si>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</si>
  <si>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</si>
  <si>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</si>
  <si>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</si>
  <si>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</si>
  <si>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</si>
  <si>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</si>
  <si>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</si>
  <si>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</si>
  <si>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</si>
  <si>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</si>
  <si>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</si>
  <si>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</si>
  <si>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</si>
  <si>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</si>
  <si>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</si>
  <si>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</si>
  <si>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</si>
  <si>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</si>
  <si>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</si>
  <si>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</si>
  <si>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</si>
  <si>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</si>
  <si>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</si>
  <si>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</si>
  <si>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</si>
  <si>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</si>
  <si>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</si>
  <si>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</si>
  <si>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</si>
  <si>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</si>
  <si>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</si>
  <si>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</si>
  <si>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</si>
  <si>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</si>
  <si>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</si>
  <si>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</si>
  <si>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</si>
  <si>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</si>
  <si>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</si>
  <si>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</si>
  <si>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</si>
  <si>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</si>
  <si>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</si>
  <si>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</si>
  <si>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</si>
  <si>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</si>
  <si>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</si>
  <si>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</si>
  <si>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</si>
  <si>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</si>
  <si>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</si>
  <si>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</si>
  <si>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</si>
  <si>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</si>
  <si>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</si>
  <si>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</si>
  <si>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</si>
  <si>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</si>
  <si>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</si>
  <si>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</si>
  <si>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</si>
  <si>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</si>
  <si>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</si>
  <si>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</si>
  <si>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</si>
  <si>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</si>
  <si>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</si>
  <si>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</si>
  <si>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</si>
  <si>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</si>
  <si>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</si>
  <si>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</si>
  <si>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</si>
  <si>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</si>
  <si>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</si>
  <si>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</si>
  <si>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</si>
  <si>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</si>
  <si>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</si>
  <si>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</si>
  <si>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</si>
  <si>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</si>
  <si>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</si>
  <si>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</si>
  <si>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</si>
  <si>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</si>
  <si>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</si>
  <si>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</si>
  <si>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</si>
  <si>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</si>
  <si>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</si>
  <si>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</si>
  <si>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</si>
  <si>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</si>
  <si>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</si>
  <si>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</si>
  <si>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</si>
  <si>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</si>
  <si>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</si>
  <si>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</si>
  <si>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</si>
  <si>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</si>
  <si>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</si>
  <si>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</si>
  <si>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</si>
  <si>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</si>
  <si>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</si>
  <si>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</si>
  <si>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</si>
  <si>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</si>
  <si>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</si>
  <si>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</si>
  <si>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</si>
  <si>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</si>
  <si>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</si>
  <si>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</si>
  <si>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</si>
  <si>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</si>
  <si>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</si>
  <si>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</si>
  <si>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</si>
  <si>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</si>
  <si>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</si>
  <si>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</si>
  <si>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</si>
  <si>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</si>
  <si>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</si>
  <si>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</si>
  <si>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</si>
  <si>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</si>
  <si>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</si>
  <si>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</si>
  <si>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</si>
  <si>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</si>
  <si>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</si>
  <si>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</si>
  <si>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</si>
  <si>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</si>
  <si>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</si>
  <si>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</si>
  <si>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</si>
  <si>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</si>
  <si>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</si>
  <si>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</si>
  <si>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</si>
  <si>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</si>
  <si>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</si>
  <si>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</si>
  <si>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</si>
  <si>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</si>
  <si>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</si>
  <si>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</si>
  <si>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</si>
  <si>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</si>
  <si>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</si>
  <si>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</si>
  <si>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</si>
  <si>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</si>
  <si>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</si>
  <si>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</si>
  <si>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</si>
  <si>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</si>
  <si>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</si>
  <si>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</si>
  <si>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</si>
  <si>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</si>
  <si>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</si>
  <si>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</si>
  <si>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</si>
  <si>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</si>
  <si>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</si>
  <si>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</si>
  <si>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</si>
  <si>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</si>
  <si>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</si>
  <si>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</si>
  <si>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</si>
  <si>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</si>
  <si>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</si>
  <si>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</si>
  <si>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</si>
  <si>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</si>
  <si>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</si>
  <si>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</si>
  <si>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</si>
  <si>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</si>
  <si>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</si>
  <si>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</si>
  <si>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</si>
  <si>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</si>
  <si>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</si>
  <si>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</si>
  <si>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</si>
  <si>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</si>
  <si>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</si>
  <si>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</si>
  <si>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</si>
  <si>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</si>
  <si>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</si>
  <si>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</si>
  <si>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</si>
  <si>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</si>
  <si>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</si>
  <si>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</si>
  <si>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</si>
  <si>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</si>
  <si>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</si>
  <si>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</si>
  <si>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</si>
  <si>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</si>
  <si>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</si>
  <si>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</si>
  <si>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</si>
  <si>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</si>
  <si>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</si>
  <si>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</si>
  <si>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</si>
  <si>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</si>
  <si>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</si>
  <si>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</si>
  <si>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</si>
  <si>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</si>
  <si>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</si>
  <si>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</si>
  <si>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</si>
  <si>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</si>
  <si>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</si>
  <si>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</si>
  <si>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</si>
  <si>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</si>
  <si>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</si>
  <si>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</si>
  <si>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</si>
  <si>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</si>
  <si>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</si>
  <si>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</si>
  <si>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</si>
  <si>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</si>
  <si>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</si>
  <si>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</si>
  <si>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</si>
  <si>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</si>
  <si>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</si>
  <si>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</si>
  <si>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</si>
  <si>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</si>
  <si>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</si>
  <si>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</si>
  <si>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</si>
  <si>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</si>
  <si>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</si>
  <si>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</si>
  <si>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</si>
  <si>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</si>
  <si>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</si>
  <si>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</si>
  <si>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</si>
  <si>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</si>
  <si>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</si>
  <si>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</si>
  <si>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</si>
  <si>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</si>
  <si>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</si>
  <si>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</si>
  <si>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</si>
  <si>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</si>
  <si>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</si>
  <si>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</si>
  <si>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</si>
  <si>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</si>
  <si>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</si>
  <si>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</si>
  <si>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</si>
  <si>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</si>
  <si>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</si>
  <si>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</si>
  <si>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</si>
  <si>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</si>
  <si>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</si>
  <si>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</si>
  <si>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</si>
  <si>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</si>
  <si>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</si>
  <si>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</si>
  <si>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</si>
  <si>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</si>
  <si>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</si>
  <si>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</si>
  <si>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</si>
  <si>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</si>
  <si>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</si>
  <si>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</si>
  <si>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</si>
  <si>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</si>
  <si>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</si>
  <si>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</si>
  <si>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</si>
  <si>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</si>
  <si>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</si>
  <si>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</si>
  <si>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</si>
  <si>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</si>
  <si>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</si>
  <si>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</si>
  <si>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</si>
  <si>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</si>
  <si>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</si>
  <si>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</si>
  <si>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</si>
  <si>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</si>
  <si>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</si>
  <si>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</si>
  <si>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</si>
  <si>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</si>
  <si>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</si>
  <si>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</si>
  <si>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</si>
  <si>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</si>
  <si>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</si>
  <si>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</si>
  <si>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</si>
  <si>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</si>
  <si>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</si>
  <si>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</si>
  <si>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</si>
  <si>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</si>
  <si>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</si>
  <si>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</si>
  <si>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</si>
  <si>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</si>
  <si>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</si>
  <si>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</si>
  <si>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</si>
  <si>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</si>
  <si>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</si>
  <si>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</si>
  <si>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</si>
  <si>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</si>
  <si>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</si>
  <si>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</si>
  <si>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</si>
  <si>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</si>
  <si>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</si>
  <si>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</si>
  <si>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</si>
  <si>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</si>
  <si>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</si>
  <si>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</si>
  <si>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</si>
  <si>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</si>
  <si>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</si>
  <si>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</si>
  <si>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</si>
  <si>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</si>
  <si>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</si>
  <si>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</si>
  <si>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</si>
  <si>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</si>
  <si>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</si>
  <si>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</si>
  <si>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</si>
  <si>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</si>
  <si>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</si>
  <si>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</si>
  <si>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</si>
  <si>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</si>
  <si>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</si>
  <si>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</si>
  <si>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</si>
  <si>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</si>
  <si>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</si>
  <si>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</si>
  <si>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</si>
  <si>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</si>
  <si>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</si>
  <si>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</si>
  <si>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</si>
  <si>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</si>
  <si>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</si>
  <si>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</si>
  <si>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</si>
  <si>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</si>
  <si>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</si>
  <si>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</si>
  <si>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</si>
  <si>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</si>
  <si>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</si>
  <si>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</si>
  <si>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</si>
  <si>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</si>
  <si>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</si>
  <si>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</si>
  <si>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</si>
  <si>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</si>
  <si>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</si>
  <si>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</si>
  <si>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</si>
  <si>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</si>
  <si>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</si>
  <si>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</si>
  <si>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</si>
  <si>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</si>
  <si>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</si>
  <si>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</si>
  <si>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</si>
  <si>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</si>
  <si>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</si>
  <si>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</si>
  <si>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</si>
  <si>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</si>
  <si>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</si>
  <si>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</si>
  <si>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</si>
  <si>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</si>
  <si>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</si>
  <si>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</si>
  <si>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</si>
  <si>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</si>
  <si>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</si>
  <si>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</si>
  <si>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</si>
  <si>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</si>
  <si>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</si>
  <si>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</si>
  <si>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</si>
  <si>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</si>
  <si>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</si>
  <si>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</si>
  <si>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</si>
  <si>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</si>
  <si>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</si>
  <si>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</si>
  <si>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</si>
  <si>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</si>
  <si>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</si>
  <si>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</si>
  <si>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</si>
  <si>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</si>
  <si>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</si>
  <si>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</si>
  <si>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</si>
  <si>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</si>
  <si>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</si>
  <si>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</si>
  <si>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</si>
  <si>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</si>
  <si>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</si>
  <si>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</si>
  <si>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</si>
  <si>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</si>
  <si>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</si>
  <si>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</si>
  <si>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</si>
  <si>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</si>
  <si>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</si>
  <si>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</si>
  <si>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</si>
  <si>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</si>
  <si>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</si>
  <si>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</si>
  <si>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</si>
  <si>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</si>
  <si>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</si>
  <si>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</si>
  <si>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</si>
  <si>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</si>
  <si>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</si>
  <si>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</si>
  <si>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</si>
  <si>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</si>
  <si>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</si>
  <si>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</si>
  <si>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</si>
  <si>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</si>
  <si>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</si>
  <si>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</si>
  <si>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</si>
  <si>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</si>
  <si>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</si>
  <si>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</si>
  <si>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</si>
  <si>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</si>
  <si>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</si>
  <si>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</si>
  <si>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</si>
  <si>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</si>
  <si>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</si>
  <si>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</si>
  <si>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</si>
  <si>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</si>
  <si>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</si>
  <si>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</si>
  <si>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</si>
  <si>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</si>
  <si>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</si>
  <si>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</si>
  <si>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</si>
  <si>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</si>
  <si>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</si>
  <si>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</si>
  <si>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</si>
  <si>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</si>
  <si>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</si>
  <si>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</si>
  <si>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</si>
  <si>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</si>
  <si>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</si>
  <si>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</si>
  <si>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</si>
  <si>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</si>
  <si>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</si>
  <si>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</si>
  <si>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</si>
  <si>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</si>
  <si>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</si>
  <si>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</si>
  <si>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</si>
  <si>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</si>
  <si>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</si>
  <si>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</si>
  <si>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</si>
  <si>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</si>
  <si>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</si>
  <si>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</si>
  <si>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</si>
  <si>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</si>
  <si>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</si>
  <si>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</si>
  <si>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</si>
  <si>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</si>
  <si>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</si>
  <si>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</si>
  <si>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</si>
  <si>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</si>
  <si>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</si>
  <si>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</si>
  <si>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</si>
  <si>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</si>
  <si>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</si>
  <si>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</si>
  <si>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</si>
  <si>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</si>
  <si>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</si>
  <si>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</si>
  <si>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</si>
  <si>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</si>
  <si>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</si>
  <si>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</si>
  <si>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</si>
  <si>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</si>
  <si>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</si>
  <si>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</si>
  <si>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</si>
  <si>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</si>
  <si>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</si>
  <si>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</si>
  <si>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</si>
  <si>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</si>
  <si>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</si>
  <si>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</si>
  <si>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</si>
  <si>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</si>
  <si>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</si>
  <si>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</si>
  <si>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</si>
  <si>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</si>
  <si>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</si>
  <si>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</si>
  <si>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</si>
  <si>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</si>
  <si>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</si>
  <si>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</si>
  <si>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</si>
  <si>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</si>
  <si>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</si>
  <si>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</si>
  <si>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</si>
  <si>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</si>
  <si>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</si>
  <si>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</si>
  <si>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</si>
  <si>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</si>
  <si>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</si>
  <si>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</si>
  <si>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</si>
  <si>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</si>
  <si>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</si>
  <si>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</si>
  <si>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</si>
  <si>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</si>
  <si>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</si>
  <si>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</si>
  <si>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</si>
  <si>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</si>
  <si>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</si>
  <si>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</si>
  <si>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</si>
  <si>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</si>
  <si>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</si>
  <si>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</si>
  <si>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</si>
  <si>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</si>
  <si>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</si>
  <si>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</si>
  <si>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</si>
  <si>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</si>
  <si>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</si>
  <si>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</si>
  <si>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</si>
  <si>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</si>
  <si>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</si>
  <si>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</si>
  <si>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</si>
  <si>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</si>
  <si>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</si>
  <si>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</si>
  <si>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</si>
  <si>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</si>
  <si>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</si>
  <si>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</si>
  <si>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</si>
  <si>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</si>
  <si>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</si>
  <si>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</si>
  <si>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</si>
  <si>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</si>
  <si>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</si>
  <si>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</si>
  <si>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</si>
  <si>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</si>
  <si>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</si>
  <si>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</si>
  <si>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</si>
  <si>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</si>
  <si>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</si>
  <si>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</si>
  <si>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</si>
  <si>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</si>
  <si>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</si>
  <si>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</si>
  <si>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</si>
  <si>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</si>
  <si>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</si>
  <si>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</si>
  <si>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</si>
  <si>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</si>
  <si>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</si>
  <si>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</si>
  <si>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</si>
  <si>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</si>
  <si>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</si>
  <si>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</si>
  <si>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</si>
  <si>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</si>
  <si>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</si>
  <si>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</si>
  <si>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</si>
  <si>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</si>
  <si>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</si>
  <si>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</si>
  <si>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</si>
  <si>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</si>
  <si>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</si>
  <si>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</si>
  <si>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</si>
  <si>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</si>
  <si>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</si>
  <si>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</si>
  <si>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</si>
  <si>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</si>
  <si>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</si>
  <si>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</si>
  <si>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</si>
  <si>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</si>
  <si>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</si>
  <si>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</si>
  <si>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</si>
  <si>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</si>
  <si>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</si>
  <si>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</si>
  <si>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</si>
  <si>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</si>
  <si>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</si>
  <si>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</si>
  <si>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</si>
  <si>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</si>
  <si>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</si>
  <si>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</si>
  <si>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</si>
  <si>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</si>
  <si>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</si>
  <si>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</si>
  <si>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</si>
  <si>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</si>
  <si>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</si>
  <si>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</si>
  <si>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</si>
  <si>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</si>
  <si>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</si>
  <si>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</si>
  <si>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</si>
  <si>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</si>
  <si>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</si>
  <si>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</si>
  <si>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</si>
  <si>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</si>
  <si>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</si>
  <si>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</si>
  <si>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</si>
  <si>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</si>
  <si>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</si>
  <si>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</si>
  <si>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</si>
  <si>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</si>
  <si>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</si>
  <si>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</si>
  <si>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</si>
  <si>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</si>
  <si>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</si>
  <si>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</si>
  <si>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</si>
  <si>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</si>
  <si>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</si>
  <si>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</si>
  <si>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</si>
  <si>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</si>
  <si>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</si>
  <si>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</si>
  <si>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</si>
  <si>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</si>
  <si>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</si>
  <si>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</si>
  <si>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</si>
  <si>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</si>
  <si>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</si>
  <si>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</si>
  <si>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</si>
  <si>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</si>
  <si>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</si>
  <si>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</si>
  <si>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</si>
  <si>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</si>
  <si>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</si>
  <si>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</si>
  <si>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</si>
  <si>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</si>
  <si>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</si>
  <si>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</si>
  <si>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</si>
  <si>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</si>
  <si>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</si>
  <si>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</si>
  <si>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</si>
  <si>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</si>
  <si>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</si>
  <si>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</si>
  <si>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</si>
  <si>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</si>
  <si>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</si>
  <si>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</si>
  <si>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</si>
  <si>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</si>
  <si>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</si>
  <si>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</si>
  <si>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</si>
  <si>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</si>
  <si>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</si>
  <si>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</si>
  <si>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</si>
  <si>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</si>
  <si>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</si>
  <si>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</si>
  <si>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</si>
  <si>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</si>
  <si>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</si>
  <si>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</si>
  <si>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</si>
  <si>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</si>
  <si>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</si>
  <si>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</si>
  <si>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</si>
  <si>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</si>
  <si>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</si>
  <si>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</si>
  <si>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</si>
  <si>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</si>
  <si>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</si>
  <si>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</si>
  <si>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</si>
  <si>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</si>
  <si>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</si>
  <si>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</si>
  <si>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</si>
  <si>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</si>
  <si>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</si>
  <si>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</si>
  <si>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</si>
  <si>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</si>
  <si>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</si>
  <si>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</si>
  <si>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</si>
  <si>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</si>
  <si>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</si>
  <si>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</si>
  <si>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</si>
  <si>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</si>
  <si>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</si>
  <si>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</si>
  <si>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</si>
  <si>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</si>
  <si>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</si>
  <si>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</si>
  <si>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</si>
  <si>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</si>
  <si>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</si>
  <si>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</si>
  <si>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</si>
  <si>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</si>
  <si>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</si>
  <si>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</si>
  <si>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</si>
  <si>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</si>
  <si>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</si>
  <si>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</si>
  <si>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</si>
  <si>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</si>
  <si>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</si>
  <si>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</si>
  <si>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</si>
  <si>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</si>
  <si>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</si>
  <si>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</si>
  <si>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</si>
  <si>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</si>
  <si>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</si>
  <si>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</si>
  <si>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</si>
  <si>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</si>
  <si>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</si>
  <si>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</si>
  <si>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</si>
  <si>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</si>
  <si>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</si>
  <si>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</si>
  <si>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</si>
  <si>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</si>
  <si>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</si>
  <si>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</si>
  <si>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</si>
  <si>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</si>
  <si>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</si>
  <si>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</si>
  <si>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</si>
  <si>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</si>
  <si>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</si>
  <si>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</si>
  <si>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</si>
  <si>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</si>
  <si>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</si>
  <si>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</si>
  <si>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</si>
  <si>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</si>
  <si>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</si>
  <si>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</si>
  <si>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</si>
  <si>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</si>
  <si>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</si>
  <si>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</si>
  <si>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</si>
  <si>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</si>
  <si>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</si>
  <si>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</si>
  <si>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</si>
  <si>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</si>
  <si>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</si>
  <si>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</si>
  <si>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</si>
  <si>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</si>
  <si>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</si>
  <si>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</si>
  <si>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</si>
  <si>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</si>
  <si>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</si>
  <si>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</si>
  <si>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</si>
  <si>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</si>
  <si>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</si>
  <si>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</si>
  <si>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</si>
  <si>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</si>
  <si>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</si>
  <si>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</si>
  <si>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</si>
  <si>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</si>
  <si>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</si>
  <si>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</si>
  <si>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</si>
  <si>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</si>
  <si>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</si>
  <si>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</si>
  <si>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</si>
  <si>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</si>
  <si>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</si>
  <si>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</si>
  <si>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</si>
  <si>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</si>
  <si>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</si>
  <si>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</si>
  <si>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</si>
  <si>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</si>
  <si>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</si>
  <si>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</si>
  <si>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</si>
  <si>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</si>
  <si>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</si>
  <si>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</si>
  <si>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</si>
  <si>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</si>
  <si>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</si>
  <si>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</si>
  <si>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</si>
  <si>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</si>
  <si>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</si>
  <si>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</si>
  <si>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</si>
  <si>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</si>
  <si>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</si>
  <si>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</si>
  <si>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</si>
  <si>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</si>
  <si>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</si>
  <si>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</si>
  <si>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</si>
  <si>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</si>
  <si>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</si>
  <si>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</si>
  <si>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</si>
  <si>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</si>
  <si>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</si>
  <si>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</si>
  <si>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</si>
  <si>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</si>
  <si>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</si>
  <si>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</si>
  <si>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</si>
  <si>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</si>
  <si>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</si>
  <si>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</si>
  <si>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</si>
  <si>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</si>
  <si>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</si>
  <si>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</si>
  <si>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</si>
  <si>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</si>
  <si>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</si>
  <si>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</si>
  <si>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</si>
  <si>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</si>
  <si>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</si>
  <si>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</si>
  <si>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</si>
  <si>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</si>
  <si>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</si>
  <si>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</si>
  <si>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</si>
  <si>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</si>
  <si>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</si>
  <si>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</si>
  <si>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</si>
  <si>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</si>
  <si>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</si>
  <si>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</si>
  <si>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</si>
  <si>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</si>
  <si>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</si>
  <si>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</si>
  <si>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</si>
  <si>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</si>
  <si>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</si>
  <si>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</si>
  <si>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</si>
  <si>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</si>
  <si>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</si>
  <si>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</si>
  <si>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</si>
  <si>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</si>
  <si>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</si>
  <si>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</si>
  <si>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</si>
  <si>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</si>
  <si>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</si>
  <si>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</si>
  <si>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</si>
  <si>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</si>
  <si>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</si>
  <si>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</si>
  <si>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</si>
  <si>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</si>
  <si>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</si>
  <si>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</si>
  <si>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</si>
  <si>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</si>
  <si>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</si>
  <si>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</si>
  <si>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</si>
  <si>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</si>
  <si>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</si>
  <si>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</si>
  <si>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</si>
  <si>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</si>
  <si>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</si>
  <si>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</si>
  <si>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</si>
  <si>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</si>
  <si>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</si>
  <si>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</si>
  <si>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</si>
  <si>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</si>
  <si>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</si>
  <si>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</si>
  <si>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</si>
  <si>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</si>
  <si>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</si>
  <si>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</si>
  <si>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</si>
  <si>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</si>
  <si>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</si>
  <si>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</si>
  <si>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</si>
  <si>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</si>
  <si>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</si>
  <si>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</si>
  <si>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</si>
  <si>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</si>
  <si>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</si>
  <si>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</si>
  <si>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</si>
  <si>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</si>
  <si>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</si>
  <si>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</si>
  <si>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</si>
  <si>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</si>
  <si>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</si>
  <si>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</si>
  <si>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</si>
  <si>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</si>
  <si>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</si>
  <si>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</si>
  <si>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</si>
  <si>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</si>
  <si>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</si>
  <si>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</si>
  <si>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</si>
  <si>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</si>
  <si>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</si>
  <si>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</si>
  <si>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</si>
  <si>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</si>
  <si>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</si>
  <si>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</si>
  <si>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</si>
  <si>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</si>
  <si>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</si>
  <si>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</si>
  <si>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</si>
  <si>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</si>
  <si>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</si>
  <si>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</si>
  <si>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</si>
  <si>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</si>
  <si>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</si>
  <si>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</si>
  <si>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</si>
  <si>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</si>
  <si>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</si>
  <si>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</si>
  <si>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</si>
  <si>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</si>
  <si>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</si>
  <si>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</si>
  <si>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</si>
  <si>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</si>
  <si>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</si>
  <si>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</si>
  <si>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</si>
  <si>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</si>
  <si>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</si>
  <si>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</si>
  <si>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</si>
  <si>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</si>
  <si>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</si>
  <si>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</si>
  <si>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</si>
  <si>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</si>
  <si>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</si>
  <si>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</si>
  <si>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</si>
  <si>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</si>
  <si>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</si>
  <si>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</si>
  <si>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</si>
  <si>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</si>
  <si>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</si>
  <si>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</si>
  <si>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</si>
  <si>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</si>
  <si>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</si>
  <si>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</si>
  <si>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</si>
  <si>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</si>
  <si>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</si>
  <si>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</si>
  <si>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</si>
  <si>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</si>
  <si>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</si>
  <si>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</si>
  <si>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</si>
  <si>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</si>
  <si>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</si>
  <si>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</si>
  <si>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</si>
  <si>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</si>
  <si>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</si>
  <si>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</si>
  <si>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</si>
  <si>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</si>
  <si>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</si>
  <si>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</si>
  <si>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</si>
  <si>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</si>
  <si>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</si>
  <si>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</si>
  <si>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</si>
  <si>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</si>
  <si>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</si>
  <si>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</si>
  <si>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</si>
  <si>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</si>
  <si>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</si>
  <si>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</si>
  <si>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</si>
  <si>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</si>
  <si>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</si>
  <si>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</si>
  <si>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</si>
  <si>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</si>
  <si>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</si>
  <si>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</si>
  <si>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</si>
  <si>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</si>
  <si>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</si>
  <si>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</si>
  <si>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</si>
  <si>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</si>
  <si>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</si>
  <si>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</si>
  <si>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</si>
  <si>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</si>
  <si>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</si>
  <si>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</si>
  <si>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</si>
  <si>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</si>
  <si>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</si>
  <si>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</si>
  <si>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</si>
  <si>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</si>
  <si>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</si>
  <si>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</si>
  <si>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</si>
  <si>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</si>
  <si>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</si>
  <si>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</si>
  <si>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</si>
  <si>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</si>
  <si>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</si>
  <si>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</si>
  <si>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</si>
  <si>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</si>
  <si>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</si>
  <si>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</si>
  <si>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</si>
  <si>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</si>
  <si>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</si>
  <si>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</si>
  <si>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</si>
  <si>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</si>
  <si>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</si>
  <si>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</si>
  <si>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</si>
  <si>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</si>
  <si>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</si>
  <si>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</si>
  <si>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</si>
  <si>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</si>
  <si>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</si>
  <si>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</si>
  <si>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</si>
  <si>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</si>
  <si>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</si>
  <si>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</si>
  <si>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</si>
  <si>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</si>
  <si>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</si>
  <si>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</si>
  <si>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</si>
  <si>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</si>
  <si>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</si>
  <si>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</si>
  <si>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</si>
  <si>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</si>
  <si>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</si>
  <si>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</si>
  <si>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</si>
  <si>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</si>
  <si>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</si>
  <si>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</si>
  <si>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</si>
  <si>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</si>
  <si>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</si>
  <si>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</si>
  <si>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</si>
  <si>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</si>
  <si>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</si>
  <si>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</si>
  <si>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</si>
  <si>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</si>
  <si>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</si>
  <si>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</si>
  <si>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</si>
  <si>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</si>
  <si>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</si>
  <si>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</si>
  <si>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</si>
  <si>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</si>
  <si>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</si>
  <si>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</si>
  <si>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</si>
  <si>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</si>
  <si>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</si>
  <si>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</si>
  <si>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</si>
  <si>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</si>
  <si>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</si>
  <si>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</si>
  <si>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</si>
  <si>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</si>
  <si>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</si>
  <si>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</si>
  <si>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</si>
  <si>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</si>
  <si>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</si>
  <si>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</si>
  <si>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</si>
  <si>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</si>
  <si>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</si>
  <si>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</si>
  <si>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</si>
  <si>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</si>
  <si>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</si>
  <si>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</si>
  <si>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</si>
  <si>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</si>
  <si>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</si>
  <si>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</si>
  <si>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</si>
  <si>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</si>
  <si>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</si>
  <si>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</si>
  <si>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</si>
  <si>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</si>
  <si>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</si>
  <si>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</si>
  <si>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</si>
  <si>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</si>
  <si>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</si>
  <si>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</si>
  <si>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</si>
  <si>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</si>
  <si>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</si>
  <si>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</si>
  <si>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</si>
  <si>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</si>
  <si>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</si>
  <si>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</si>
  <si>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</si>
  <si>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</si>
  <si>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</si>
  <si>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</si>
  <si>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</si>
  <si>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</si>
  <si>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</si>
  <si>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</si>
  <si>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</si>
  <si>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</si>
  <si>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</si>
  <si>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</si>
  <si>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</si>
  <si>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</si>
  <si>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</si>
  <si>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</si>
  <si>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</si>
  <si>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</si>
  <si>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</si>
  <si>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</si>
  <si>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</si>
  <si>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</si>
  <si>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</si>
  <si>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</si>
  <si>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</si>
  <si>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</si>
  <si>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</si>
  <si>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</si>
  <si>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</si>
  <si>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</si>
  <si>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</si>
  <si>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</si>
  <si>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</si>
  <si>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</si>
  <si>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</si>
  <si>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</si>
  <si>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</si>
  <si>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</si>
  <si>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</si>
  <si>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</si>
  <si>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</si>
  <si>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</si>
  <si>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</si>
  <si>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</si>
  <si>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</si>
  <si>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</si>
  <si>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</si>
  <si>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</si>
  <si>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</si>
  <si>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</si>
  <si>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</si>
  <si>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</si>
  <si>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</si>
  <si>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</si>
  <si>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</si>
  <si>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</si>
  <si>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</si>
  <si>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</si>
  <si>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</si>
  <si>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</si>
  <si>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</si>
  <si>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</si>
  <si>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</si>
  <si>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</si>
  <si>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</si>
  <si>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</si>
  <si>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</si>
  <si>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</si>
  <si>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</si>
  <si>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</si>
  <si>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</si>
  <si>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</si>
  <si>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</si>
  <si>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</si>
  <si>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</si>
  <si>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</si>
  <si>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</si>
  <si>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</si>
  <si>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</si>
  <si>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</si>
  <si>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</si>
  <si>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</si>
  <si>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</si>
  <si>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</si>
  <si>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</si>
  <si>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</si>
  <si>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</si>
  <si>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</si>
  <si>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</si>
  <si>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</si>
  <si>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</si>
  <si>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</si>
  <si>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</si>
  <si>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</si>
  <si>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</si>
  <si>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</si>
  <si>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</si>
  <si>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</si>
  <si>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</si>
  <si>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</si>
  <si>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</si>
  <si>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</si>
  <si>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</si>
  <si>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</si>
  <si>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</si>
  <si>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</si>
  <si>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</si>
  <si>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</si>
  <si>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</si>
  <si>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</si>
  <si>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</si>
  <si>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</si>
  <si>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</si>
  <si>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</si>
  <si>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</si>
  <si>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</si>
  <si>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</si>
  <si>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</si>
  <si>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</si>
  <si>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</si>
  <si>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</si>
  <si>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</si>
  <si>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</si>
  <si>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</si>
  <si>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</si>
  <si>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</si>
  <si>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</si>
  <si>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</si>
  <si>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</si>
  <si>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</si>
  <si>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</si>
  <si>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</si>
  <si>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</si>
  <si>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</si>
  <si>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</si>
  <si>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</si>
  <si>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</si>
  <si>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</si>
  <si>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</si>
  <si>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</si>
  <si>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</si>
  <si>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</si>
  <si>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</si>
  <si>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</si>
  <si>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</si>
  <si>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</si>
  <si>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</si>
  <si>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</si>
  <si>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</si>
  <si>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</si>
  <si>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</si>
  <si>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</si>
  <si>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</si>
  <si>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</si>
  <si>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</si>
  <si>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</si>
  <si>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</si>
  <si>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</si>
  <si>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</si>
  <si>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</si>
  <si>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</si>
  <si>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</si>
  <si>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</si>
  <si>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</si>
  <si>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</si>
  <si>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</si>
  <si>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</si>
  <si>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</si>
  <si>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</si>
  <si>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</si>
  <si>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</si>
  <si>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</si>
  <si>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</si>
  <si>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</si>
  <si>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</si>
  <si>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</si>
  <si>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</si>
  <si>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</si>
  <si>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</si>
  <si>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</si>
  <si>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</si>
  <si>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</si>
  <si>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</si>
  <si>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</si>
  <si>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</si>
  <si>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</si>
  <si>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</si>
  <si>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</si>
  <si>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</si>
  <si>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</si>
  <si>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</si>
  <si>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</si>
  <si>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</si>
  <si>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</si>
  <si>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</si>
  <si>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</si>
  <si>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</si>
  <si>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</si>
  <si>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</si>
  <si>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</si>
  <si>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</si>
  <si>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</si>
  <si>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</si>
  <si>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</si>
  <si>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</si>
  <si>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</si>
  <si>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</si>
  <si>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</si>
  <si>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</si>
  <si>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</si>
  <si>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</si>
  <si>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</si>
  <si>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</si>
  <si>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</si>
  <si>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</si>
  <si>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</si>
  <si>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</si>
  <si>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</si>
  <si>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</si>
  <si>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</si>
  <si>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</si>
  <si>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</si>
  <si>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</si>
  <si>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</si>
  <si>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</si>
  <si>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</si>
  <si>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</si>
  <si>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</si>
  <si>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</si>
  <si>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</si>
  <si>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</si>
  <si>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</si>
  <si>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</si>
  <si>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</si>
  <si>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</si>
  <si>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</si>
  <si>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</si>
  <si>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</si>
  <si>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</si>
  <si>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</si>
  <si>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</si>
  <si>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</si>
  <si>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</si>
  <si>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</si>
  <si>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</si>
  <si>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</si>
  <si>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</si>
  <si>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</si>
  <si>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</si>
  <si>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</si>
  <si>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</si>
  <si>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</si>
  <si>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</si>
  <si>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</si>
  <si>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</si>
  <si>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</si>
  <si>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</si>
  <si>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</si>
  <si>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</si>
  <si>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</si>
  <si>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</si>
  <si>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</si>
  <si>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</si>
  <si>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</si>
  <si>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</si>
  <si>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</si>
  <si>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</si>
  <si>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</si>
  <si>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</si>
  <si>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</si>
  <si>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</si>
  <si>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</si>
  <si>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</si>
  <si>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</si>
  <si>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</si>
  <si>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</si>
  <si>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</si>
  <si>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</si>
  <si>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</si>
  <si>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</si>
  <si>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</si>
  <si>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</si>
  <si>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</si>
  <si>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</si>
  <si>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</si>
  <si>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</si>
  <si>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</si>
  <si>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</si>
  <si>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</si>
  <si>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</si>
  <si>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</si>
  <si>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</si>
  <si>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</si>
  <si>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</si>
  <si>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</si>
  <si>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</si>
  <si>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</si>
  <si>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</si>
  <si>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</si>
  <si>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</si>
  <si>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</si>
  <si>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</si>
  <si>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</si>
  <si>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</si>
  <si>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</si>
  <si>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</si>
  <si>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</si>
  <si>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</si>
  <si>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</si>
  <si>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</si>
  <si>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</si>
  <si>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</si>
  <si>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</si>
  <si>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</si>
  <si>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</si>
  <si>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</si>
  <si>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</si>
  <si>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</si>
  <si>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</si>
  <si>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</si>
  <si>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</si>
  <si>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</si>
  <si>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</si>
  <si>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</si>
  <si>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</si>
  <si>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</si>
  <si>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</si>
  <si>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</si>
  <si>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</si>
  <si>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</si>
  <si>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</si>
  <si>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</si>
  <si>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</si>
  <si>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</si>
  <si>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</si>
  <si>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</si>
  <si>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</si>
  <si>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</si>
  <si>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</si>
  <si>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</si>
  <si>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</si>
  <si>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</si>
  <si>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</si>
  <si>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</si>
  <si>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</si>
  <si>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</si>
  <si>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</si>
  <si>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</si>
  <si>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</si>
  <si>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</si>
  <si>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</si>
  <si>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</si>
  <si>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</si>
  <si>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</si>
  <si>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</si>
  <si>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</si>
  <si>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</si>
  <si>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</si>
  <si>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</si>
  <si>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</si>
  <si>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</si>
  <si>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</si>
  <si>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</si>
  <si>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</si>
  <si>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</si>
  <si>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</si>
  <si>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</si>
  <si>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</si>
  <si>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</si>
  <si>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</si>
  <si>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</si>
  <si>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</si>
  <si>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</si>
  <si>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</si>
  <si>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</si>
  <si>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</si>
  <si>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</si>
  <si>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</si>
  <si>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</si>
  <si>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</si>
  <si>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</si>
  <si>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</si>
  <si>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</si>
  <si>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</si>
  <si>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</si>
  <si>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</si>
  <si>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</si>
  <si>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</si>
  <si>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</si>
  <si>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</si>
  <si>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</si>
  <si>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</si>
  <si>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</si>
  <si>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</si>
  <si>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</si>
  <si>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</si>
  <si>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</si>
  <si>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</si>
  <si>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</si>
  <si>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</si>
  <si>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</si>
  <si>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</si>
  <si>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</si>
  <si>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</si>
  <si>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</si>
  <si>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</si>
  <si>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</si>
  <si>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</si>
  <si>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</si>
  <si>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</si>
  <si>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</si>
  <si>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</si>
  <si>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</si>
  <si>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</si>
  <si>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</si>
  <si>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</si>
  <si>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</si>
  <si>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</si>
  <si>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</si>
  <si>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</si>
  <si>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</si>
  <si>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</si>
  <si>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</si>
  <si>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</si>
  <si>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</si>
  <si>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</si>
  <si>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</si>
  <si>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</si>
  <si>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</si>
  <si>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</si>
  <si>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</si>
  <si>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</si>
  <si>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</si>
  <si>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</si>
  <si>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</si>
  <si>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</si>
  <si>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</si>
  <si>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</si>
  <si>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</si>
  <si>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</si>
  <si>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</si>
  <si>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</si>
  <si>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</si>
  <si>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</si>
  <si>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</si>
  <si>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</si>
  <si>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</si>
  <si>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</si>
  <si>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</si>
  <si>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</si>
  <si>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</si>
  <si>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</si>
  <si>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</si>
  <si>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</si>
  <si>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</si>
  <si>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</si>
  <si>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</si>
  <si>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</si>
  <si>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</si>
  <si>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</si>
  <si>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</si>
  <si>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</si>
  <si>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</si>
  <si>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</si>
  <si>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</si>
  <si>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</si>
  <si>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</si>
  <si>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</si>
  <si>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</si>
  <si>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</si>
  <si>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</si>
  <si>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</si>
  <si>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</si>
  <si>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</si>
  <si>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</si>
  <si>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</si>
  <si>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</si>
  <si>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</si>
  <si>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</si>
  <si>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</si>
  <si>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</si>
  <si>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</si>
  <si>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</si>
  <si>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</si>
  <si>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</si>
  <si>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</si>
  <si>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</si>
  <si>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</si>
  <si>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</si>
  <si>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</si>
  <si>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</si>
  <si>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</si>
  <si>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</si>
  <si>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</si>
  <si>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</si>
  <si>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</si>
  <si>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</si>
  <si>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</si>
  <si>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</si>
  <si>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</si>
  <si>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</si>
  <si>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</si>
  <si>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</si>
  <si>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</si>
  <si>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</si>
  <si>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</si>
  <si>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</si>
  <si>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</si>
  <si>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</si>
  <si>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</si>
  <si>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</si>
  <si>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</si>
  <si>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</si>
  <si>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</si>
  <si>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</si>
  <si>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</si>
  <si>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</si>
  <si>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</si>
  <si>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</si>
  <si>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</si>
  <si>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</si>
  <si>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</si>
  <si>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</si>
  <si>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</si>
  <si>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</si>
  <si>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</si>
  <si>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</si>
  <si>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</si>
  <si>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</si>
  <si>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</si>
  <si>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</si>
  <si>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</si>
  <si>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</si>
  <si>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</si>
  <si>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</si>
  <si>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</si>
  <si>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</si>
  <si>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</si>
  <si>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</si>
  <si>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</si>
  <si>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</si>
  <si>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</si>
  <si>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</si>
  <si>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</si>
  <si>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</si>
  <si>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</si>
  <si>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</si>
  <si>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</si>
  <si>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</si>
  <si>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</si>
  <si>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</si>
  <si>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</si>
  <si>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</si>
  <si>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</si>
  <si>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</si>
  <si>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</si>
  <si>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</si>
  <si>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</si>
  <si>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</si>
  <si>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</si>
  <si>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</si>
  <si>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</si>
  <si>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</si>
  <si>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</si>
  <si>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</si>
  <si>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</si>
  <si>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</si>
  <si>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</si>
  <si>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</si>
  <si>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</si>
  <si>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</si>
  <si>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</si>
  <si>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</si>
  <si>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</si>
  <si>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</si>
  <si>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</si>
  <si>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</si>
  <si>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</si>
  <si>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</si>
  <si>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</si>
  <si>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</si>
  <si>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</si>
  <si>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</si>
  <si>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</si>
  <si>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</si>
  <si>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</si>
  <si>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</si>
  <si>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</si>
  <si>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</si>
  <si>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</si>
  <si>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</si>
  <si>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</si>
  <si>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</si>
  <si>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</si>
  <si>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</si>
  <si>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</si>
  <si>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</si>
  <si>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</si>
  <si>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</si>
  <si>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</si>
  <si>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</si>
  <si>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</si>
  <si>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</si>
  <si>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</si>
  <si>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</si>
  <si>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</si>
  <si>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</si>
  <si>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</si>
  <si>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</si>
  <si>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</si>
  <si>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</si>
  <si>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</si>
  <si>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</si>
  <si>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</si>
  <si>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</si>
  <si>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</si>
  <si>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</si>
  <si>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</si>
  <si>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</si>
  <si>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</si>
  <si>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</si>
  <si>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</si>
  <si>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</si>
  <si>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</si>
  <si>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</si>
  <si>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</si>
  <si>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</si>
  <si>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</si>
  <si>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</si>
  <si>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</si>
  <si>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</si>
  <si>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</si>
  <si>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</si>
  <si>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</si>
  <si>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</si>
  <si>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</si>
  <si>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</si>
  <si>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</si>
  <si>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</si>
  <si>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</si>
  <si>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</si>
  <si>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</si>
  <si>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</si>
  <si>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</si>
  <si>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</si>
  <si>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</si>
  <si>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</si>
  <si>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</si>
  <si>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</si>
  <si>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</si>
  <si>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</si>
  <si>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</si>
  <si>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</si>
  <si>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</si>
  <si>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</si>
  <si>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</si>
  <si>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</si>
  <si>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</si>
  <si>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</si>
  <si>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</si>
  <si>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</si>
  <si>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</si>
  <si>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</si>
  <si>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</si>
  <si>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</si>
  <si>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</si>
  <si>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</si>
  <si>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</si>
  <si>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</si>
  <si>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</si>
  <si>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</si>
  <si>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</si>
  <si>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</si>
  <si>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</si>
  <si>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</si>
  <si>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</si>
  <si>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</si>
  <si>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</si>
  <si>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</si>
  <si>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</si>
  <si>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</si>
  <si>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</si>
  <si>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</si>
  <si>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</si>
  <si>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</si>
  <si>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</si>
  <si>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</si>
  <si>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</si>
  <si>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</si>
  <si>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</si>
  <si>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</si>
  <si>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</si>
  <si>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</si>
  <si>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</si>
  <si>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</si>
  <si>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</si>
  <si>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</si>
  <si>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</si>
  <si>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</si>
  <si>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</si>
  <si>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</si>
  <si>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</si>
  <si>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</si>
  <si>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</si>
  <si>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</si>
  <si>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</si>
  <si>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</si>
  <si>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</si>
  <si>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</si>
  <si>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</si>
  <si>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</si>
  <si>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</si>
  <si>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</si>
  <si>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</si>
  <si>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</si>
  <si>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</si>
  <si>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</si>
  <si>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</si>
  <si>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</si>
  <si>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</si>
  <si>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</si>
  <si>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</si>
  <si>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</si>
  <si>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</si>
  <si>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</si>
  <si>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</si>
  <si>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</si>
  <si>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</si>
  <si>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</si>
  <si>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</si>
  <si>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</si>
  <si>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</si>
  <si>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</si>
  <si>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</si>
  <si>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</si>
  <si>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</si>
  <si>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</si>
  <si>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</si>
  <si>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</si>
  <si>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</si>
  <si>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</si>
  <si>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</si>
  <si>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</si>
  <si>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</si>
  <si>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</si>
  <si>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</si>
  <si>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</si>
  <si>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</si>
  <si>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</si>
  <si>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</si>
  <si>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</si>
  <si>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</si>
  <si>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</si>
  <si>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</si>
  <si>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</si>
  <si>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</si>
  <si>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</si>
  <si>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</si>
  <si>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</si>
  <si>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</si>
  <si>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</si>
  <si>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</si>
  <si>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</si>
  <si>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</si>
  <si>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</si>
  <si>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</si>
  <si>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</si>
  <si>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</si>
  <si>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</si>
  <si>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</si>
  <si>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</si>
  <si>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</si>
  <si>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</si>
  <si>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</si>
  <si>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</si>
  <si>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</si>
  <si>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</si>
  <si>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</si>
  <si>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</si>
  <si>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</si>
  <si>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</si>
  <si>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</si>
  <si>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</si>
  <si>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</si>
  <si>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</si>
  <si>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</si>
  <si>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</si>
  <si>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</si>
  <si>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</si>
  <si>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</si>
  <si>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</si>
  <si>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</si>
  <si>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</si>
  <si>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</si>
  <si>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</si>
  <si>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</si>
  <si>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</si>
  <si>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</si>
  <si>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</si>
  <si>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</si>
  <si>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</si>
  <si>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</si>
  <si>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</si>
  <si>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</si>
  <si>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</si>
  <si>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</si>
  <si>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</si>
  <si>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</si>
  <si>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</si>
  <si>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</si>
  <si>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</si>
  <si>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</si>
  <si>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</si>
  <si>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</si>
  <si>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</si>
  <si>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</si>
  <si>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</si>
  <si>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</si>
  <si>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</si>
  <si>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</si>
  <si>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</si>
  <si>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</si>
  <si>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</si>
  <si>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</si>
  <si>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</si>
  <si>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</si>
  <si>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</si>
  <si>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</si>
  <si>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</si>
  <si>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</si>
  <si>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</si>
  <si>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</si>
  <si>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</si>
  <si>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</si>
  <si>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</si>
  <si>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</si>
  <si>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</si>
  <si>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</si>
  <si>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</si>
  <si>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</si>
  <si>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</si>
  <si>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</si>
  <si>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</si>
  <si>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</si>
  <si>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</si>
  <si>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</si>
  <si>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</si>
  <si>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</si>
  <si>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</si>
  <si>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</si>
  <si>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</si>
  <si>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</si>
  <si>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</si>
  <si>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</si>
  <si>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</si>
  <si>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</si>
  <si>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</si>
  <si>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</si>
  <si>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</si>
  <si>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</si>
  <si>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</si>
  <si>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</si>
  <si>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</si>
  <si>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</si>
  <si>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</si>
  <si>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</si>
  <si>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</si>
  <si>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</si>
  <si>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</si>
  <si>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</si>
  <si>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</si>
  <si>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</si>
  <si>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</si>
  <si>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</si>
  <si>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</si>
  <si>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</si>
  <si>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</si>
  <si>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</si>
  <si>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</si>
  <si>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</si>
  <si>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</si>
  <si>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</si>
  <si>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</si>
  <si>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</si>
  <si>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</si>
  <si>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</si>
  <si>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</si>
  <si>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</si>
  <si>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</si>
  <si>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</si>
  <si>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</si>
  <si>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</si>
  <si>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</si>
  <si>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</si>
  <si>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</si>
  <si>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농협 3520106511413</t>
    <phoneticPr fontId="2" type="noConversion"/>
  </si>
  <si>
    <t>부산비엔비(부산)_260115_204517.xlsx</t>
  </si>
  <si>
    <t>2026-01-16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</si>
  <si>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</si>
  <si>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</si>
  <si>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</si>
  <si>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</si>
  <si>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한국오토정비공업사(울산)_260116_180851.xlsx</t>
    <phoneticPr fontId="2" type="noConversion"/>
  </si>
  <si>
    <t>채승엽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</si>
</sst>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1775000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1639000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11</c:v>
                      </c:pt>
                      <c:pt idx="1">
                        <c:v>37</c:v>
                      </c:pt>
                      <c:pt idx="2">
                        <c:v>12</c:v>
                      </c:pt>
                      <c:pt idx="3">
                        <c:v>37</c:v>
                      </c:pt>
                      <c:pt idx="4">
                        <c:v>13</c:v>
                      </c:pt>
                      <c:pt idx="5">
                        <c:v>30</c:v>
                      </c:pt>
                      <c:pt idx="6">
                        <c:v>24</c:v>
                      </c:pt>
                      <c:pt idx="7">
                        <c:v>32</c:v>
                      </c:pt>
                      <c:pt idx="8">
                        <c:v>37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4912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46038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1346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4897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4896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3476</v>
      </c>
      <c r="B8" s="433"/>
      <c r="C8" s="433"/>
      <c r="D8" s="433"/>
      <c r="E8" s="434"/>
      <c r="F8" s="435" t="s">
        <v>3477</v>
      </c>
      <c r="G8" s="436"/>
      <c r="H8" s="436"/>
      <c r="I8" s="437"/>
      <c r="J8" s="443">
        <v>1000000</v>
      </c>
      <c r="K8" s="443"/>
      <c r="L8" s="443"/>
      <c r="M8" s="443"/>
      <c r="N8" s="443"/>
      <c r="O8" s="444">
        <v>1</v>
      </c>
      <c r="P8" s="444"/>
      <c r="Q8" s="438">
        <v>100000</v>
      </c>
      <c r="R8" s="439"/>
      <c r="S8" s="440"/>
      <c r="T8" s="441">
        <v>1100000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1000000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100000</v>
      </c>
      <c r="R20" s="327"/>
      <c r="S20" s="328"/>
      <c r="T20" s="327">
        <f>SUM(T8:U15)</f>
        <v>1100000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1100000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한국오토정비공업사(울산)</v>
      </c>
      <c r="R21" s="335"/>
      <c r="S21" s="335"/>
      <c r="T21" s="335"/>
      <c r="U21" s="387"/>
    </row>
    <row r="22" spans="1:21" ht="20.100000000000001" customHeight="1" x14ac:dyDescent="0.3">
      <c r="A22" s="314" t="s">
        <v>4919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농협 3520106511413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46038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한국오토정비공업사(울산)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울산 남구 삼산로 402번길 21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010-3573-5439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0B5_TCU</v>
      </c>
      <c r="B31" s="382"/>
      <c r="C31" s="382"/>
      <c r="D31" s="382"/>
      <c r="E31" s="382"/>
      <c r="F31" s="382" t="str">
        <f>F8</f>
        <v>927156K</v>
      </c>
      <c r="G31" s="382"/>
      <c r="H31" s="382"/>
      <c r="I31" s="382"/>
      <c r="J31" s="386">
        <f>J8</f>
        <v>1000000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100000</v>
      </c>
      <c r="R31" s="383"/>
      <c r="S31" s="383"/>
      <c r="T31" s="384">
        <f>T8</f>
        <v>1100000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1000000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100000</v>
      </c>
      <c r="R43" s="327"/>
      <c r="S43" s="327"/>
      <c r="T43" s="327">
        <f>T20</f>
        <v>1100000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1100000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한국오토정비공업사(울산)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100000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4914</v>
      </c>
      <c r="C2" s="47" t="s">
        <v>3871</v>
      </c>
      <c r="D2" s="290" t="s">
        <v>1195</v>
      </c>
      <c r="E2" t="s">
        <v>2176</v>
      </c>
      <c r="F2" s="290" t="s">
        <v>1195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02"/>
  <sheetViews>
    <sheetView workbookViewId="0">
      <pane xSplit="1" ySplit="1" topLeftCell="B2756" activePane="bottomRight" state="frozen"/>
      <selection activeCell="N26" sqref="N26"/>
      <selection pane="topRight" activeCell="N26" sqref="N26"/>
      <selection pane="bottomLeft" activeCell="N26" sqref="N26"/>
      <selection pane="bottomRight" activeCell="E2765" sqref="E276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2803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976</v>
      </c>
      <c r="E2742" s="292" t="s">
        <v>4844</v>
      </c>
      <c r="F2742" s="269" t="s">
        <v>4843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1435</v>
      </c>
      <c r="E2797" s="292" t="s">
        <v>2787</v>
      </c>
      <c r="F2797" s="269">
        <v>1094302044</v>
      </c>
      <c r="G2797" s="265">
        <v>300000</v>
      </c>
      <c r="H2797" s="269">
        <v>1</v>
      </c>
      <c r="K2797" s="265">
        <v>300000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2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2" x14ac:dyDescent="0.3">
      <c r="A2802" s="58">
        <v>2802</v>
      </c>
      <c r="B2802" s="264">
        <v>46038</v>
      </c>
      <c r="C2802" s="292" t="s">
        <v>3871</v>
      </c>
      <c r="E2802" s="292" t="s">
        <v>4920</v>
      </c>
      <c r="L2802" s="265">
        <v>-1100000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117" workbookViewId="0">
      <selection activeCell="I141" sqref="A141:I14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46038</v>
      </c>
      <c r="B3" s="235" t="s">
        <v>1123</v>
      </c>
      <c r="C3" s="286">
        <f>SUMIF($B:$B,A3,I:I)</f>
        <v>2630000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57380000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F142" s="120">
        <v>300000</v>
      </c>
      <c r="G142" s="85">
        <v>1</v>
      </c>
      <c r="I142" s="80">
        <v>300000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9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9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1775000</v>
      </c>
      <c r="D2" s="58">
        <f t="shared" ref="D2:D65" si="0">RANK(C2,C:C,0)</f>
        <v>11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37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12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37</v>
      </c>
    </row>
    <row r="6" spans="1:6" x14ac:dyDescent="0.3">
      <c r="B6" s="58" t="s">
        <v>1344</v>
      </c>
      <c r="C6" s="301">
        <f>SUMIF(BTS_매출관리!C:C,B6,BTS_매출관리!I:I)</f>
        <v>1639000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30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24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32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37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29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37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37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37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14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37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37</v>
      </c>
    </row>
    <row r="19" spans="2:18" x14ac:dyDescent="0.3">
      <c r="B19" s="58" t="s">
        <v>1145</v>
      </c>
      <c r="C19" s="301">
        <f>SUMIF(BTS_매출관리!C:C,B19,BTS_매출관리!I:I)</f>
        <v>170000</v>
      </c>
      <c r="D19" s="58">
        <f t="shared" si="0"/>
        <v>33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37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35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37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37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37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8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9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37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37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37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37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34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37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37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37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6810000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37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37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37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37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17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37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35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1600000</v>
      </c>
      <c r="D43" s="269">
        <f t="shared" si="0"/>
        <v>14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21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37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37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37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37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37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37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37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19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37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4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37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25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10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37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37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31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6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37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37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37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37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37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37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37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37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37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37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14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5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37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37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37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37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20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37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1895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26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37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37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37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37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37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6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37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26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37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37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37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37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37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17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22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37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37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37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26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37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37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37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37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37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37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37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37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37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37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37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37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37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37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37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37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37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37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37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37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37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37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37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37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37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37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37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37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37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37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37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37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37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37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37</v>
      </c>
    </row>
    <row r="188" spans="2:4" x14ac:dyDescent="0.3">
      <c r="C188" s="52">
        <f>SUMIF(BTS_매출관리!C:C,B188,BTS_매출관리!I:I)</f>
        <v>0</v>
      </c>
      <c r="D188">
        <f t="shared" si="2"/>
        <v>37</v>
      </c>
    </row>
    <row r="189" spans="2:4" x14ac:dyDescent="0.3">
      <c r="C189" s="52">
        <f>SUMIF(BTS_매출관리!C:C,B189,BTS_매출관리!I:I)</f>
        <v>0</v>
      </c>
      <c r="D189">
        <f t="shared" si="2"/>
        <v>37</v>
      </c>
    </row>
    <row r="190" spans="2:4" x14ac:dyDescent="0.3">
      <c r="C190" s="52">
        <f>SUMIF(BTS_매출관리!C:C,B190,BTS_매출관리!I:I)</f>
        <v>0</v>
      </c>
      <c r="D190">
        <f t="shared" si="2"/>
        <v>37</v>
      </c>
    </row>
    <row r="191" spans="2:4" x14ac:dyDescent="0.3">
      <c r="C191" s="52">
        <f>SUMIF(BTS_매출관리!C:C,B191,BTS_매출관리!I:I)</f>
        <v>0</v>
      </c>
      <c r="D191">
        <f t="shared" si="2"/>
        <v>37</v>
      </c>
    </row>
    <row r="192" spans="2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3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1459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4913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4915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4916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4917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20" sqref="G2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/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15083000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400000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2000000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1775000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170000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1100000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1067000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2150000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2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286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-148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-148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3113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2026-01-16T09:25:17Z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