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E2667E2-F9F1-4409-9D8A-A25420407EFA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<sst xmlns="http://schemas.openxmlformats.org/spreadsheetml/2006/main" count="14345" uniqueCount="4835">
  <si>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</si>
  <si>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</si>
  <si>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</si>
  <si>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</si>
  <si>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</si>
  <si>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</si>
  <si>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</si>
  <si>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</si>
  <si>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</si>
  <si>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</si>
  <si>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</si>
  <si>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</si>
  <si>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</si>
  <si>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</si>
  <si>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</si>
  <si>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</si>
  <si>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</si>
  <si>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</si>
  <si>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</si>
  <si>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</si>
  <si>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</si>
  <si>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</si>
  <si>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</si>
  <si>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</si>
  <si>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</si>
  <si>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</si>
  <si>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</si>
  <si>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</si>
  <si>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</si>
  <si>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</si>
  <si>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</si>
  <si>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</si>
  <si>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</si>
  <si>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</si>
  <si>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</si>
  <si>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</si>
  <si>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</si>
  <si>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</si>
  <si>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</si>
  <si>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</si>
  <si>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</si>
  <si>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</si>
  <si>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</si>
  <si>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</si>
  <si>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</si>
  <si>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</si>
  <si>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</si>
  <si>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</si>
  <si>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</si>
  <si>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</si>
  <si>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</si>
  <si>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</si>
  <si>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</si>
  <si>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</si>
  <si>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</si>
  <si>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</si>
  <si>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</si>
  <si>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</si>
  <si>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</si>
  <si>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</si>
  <si>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</si>
  <si>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</si>
  <si>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</si>
  <si>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</si>
  <si>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</si>
  <si>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</si>
  <si>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</si>
  <si>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</si>
  <si>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</si>
  <si>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</si>
  <si>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</si>
  <si>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</si>
  <si>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</si>
  <si>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</si>
  <si>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</si>
  <si>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</si>
  <si>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</si>
  <si>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</si>
  <si>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</si>
  <si>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</si>
  <si>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</si>
  <si>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</si>
  <si>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</si>
  <si>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</si>
  <si>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</si>
  <si>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</si>
  <si>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</si>
  <si>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</si>
  <si>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</si>
  <si>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</si>
  <si>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</si>
  <si>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</si>
  <si>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</si>
  <si>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</si>
  <si>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</si>
  <si>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</si>
  <si>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</si>
  <si>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</si>
  <si>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</si>
  <si>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</si>
  <si>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</si>
  <si>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</si>
  <si>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</si>
  <si>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</si>
  <si>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</si>
  <si>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</si>
  <si>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</si>
  <si>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</si>
  <si>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</si>
  <si>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</si>
  <si>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</si>
  <si>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</si>
  <si>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</si>
  <si>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</si>
  <si>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</si>
  <si>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</si>
  <si>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</si>
  <si>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</si>
  <si>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</si>
  <si>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</si>
  <si>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</si>
  <si>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</si>
  <si>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</si>
  <si>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</si>
  <si>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</si>
  <si>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</si>
  <si>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</si>
  <si>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</si>
  <si>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</si>
  <si>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</si>
  <si>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</si>
  <si>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</si>
  <si>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</si>
  <si>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</si>
  <si>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</si>
  <si>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</si>
  <si>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</si>
  <si>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</si>
  <si>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</si>
  <si>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</si>
  <si>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</si>
  <si>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</si>
  <si>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</si>
  <si>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</si>
  <si>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</si>
  <si>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</si>
  <si>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</si>
  <si>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</si>
  <si>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</si>
  <si>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</si>
  <si>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</si>
  <si>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</si>
  <si>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</si>
  <si>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</si>
  <si>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</si>
  <si>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</si>
  <si>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</si>
  <si>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</si>
  <si>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</si>
  <si>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</si>
  <si>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</si>
  <si>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</si>
  <si>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</si>
  <si>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</si>
  <si>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</si>
  <si>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</si>
  <si>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</si>
  <si>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</si>
  <si>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</si>
  <si>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</si>
  <si>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</si>
  <si>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</si>
  <si>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</si>
  <si>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</si>
  <si>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</si>
  <si>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</si>
  <si>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</si>
  <si>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</si>
  <si>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</si>
  <si>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</si>
  <si>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</si>
  <si>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</si>
  <si>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</si>
  <si>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</si>
  <si>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</si>
  <si>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</si>
  <si>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</si>
  <si>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</si>
  <si>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</si>
  <si>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</si>
  <si>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</si>
  <si>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</si>
  <si>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</si>
  <si>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</si>
  <si>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</si>
  <si>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</si>
  <si>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</si>
  <si>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</si>
  <si>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</si>
  <si>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</si>
  <si>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</si>
  <si>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</si>
  <si>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</si>
  <si>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</si>
  <si>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</si>
  <si>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</si>
  <si>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</si>
  <si>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</si>
  <si>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</si>
  <si>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</si>
  <si>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</si>
  <si>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</si>
  <si>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</si>
  <si>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</si>
  <si>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</si>
  <si>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</si>
  <si>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</si>
  <si>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</si>
  <si>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</si>
  <si>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</si>
  <si>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</si>
  <si>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</si>
  <si>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</si>
  <si>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</si>
  <si>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</si>
  <si>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</si>
  <si>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</si>
  <si>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</si>
  <si>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</si>
  <si>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</si>
  <si>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</si>
  <si>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</si>
  <si>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</si>
  <si>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</si>
  <si>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</si>
  <si>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</si>
  <si>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</si>
  <si>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</si>
  <si>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</si>
  <si>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</si>
  <si>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</si>
  <si>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</si>
  <si>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</si>
  <si>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</si>
  <si>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</si>
  <si>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</si>
  <si>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</si>
  <si>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</si>
  <si>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</si>
  <si>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</si>
  <si>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</si>
  <si>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</si>
  <si>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</si>
  <si>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</si>
  <si>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</si>
  <si>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</si>
  <si>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</si>
  <si>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</si>
  <si>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</si>
  <si>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</si>
  <si>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</si>
  <si>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</si>
  <si>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</si>
  <si>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</si>
  <si>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</si>
  <si>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</si>
  <si>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</si>
  <si>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</si>
  <si>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</si>
  <si>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</si>
  <si>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</si>
  <si>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</si>
  <si>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</si>
  <si>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</si>
  <si>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</si>
  <si>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</si>
  <si>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</si>
  <si>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</si>
  <si>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</si>
  <si>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</si>
  <si>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</si>
  <si>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</si>
  <si>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</si>
  <si>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</si>
  <si>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</si>
  <si>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</si>
  <si>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</si>
  <si>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</si>
  <si>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</si>
  <si>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</si>
  <si>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</si>
  <si>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</si>
  <si>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</si>
  <si>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</si>
  <si>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</si>
  <si>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</si>
  <si>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</si>
  <si>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</si>
  <si>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</si>
  <si>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</si>
  <si>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</si>
  <si>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</si>
  <si>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</si>
  <si>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</si>
  <si>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</si>
  <si>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</si>
  <si>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</si>
  <si>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</si>
  <si>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</si>
  <si>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</si>
  <si>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</si>
  <si>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</si>
  <si>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</si>
  <si>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</si>
  <si>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</si>
  <si>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</si>
  <si>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</si>
  <si>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</si>
  <si>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</si>
  <si>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</si>
  <si>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</si>
  <si>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</si>
  <si>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</si>
  <si>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</si>
  <si>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</si>
  <si>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</si>
  <si>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</si>
  <si>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</si>
  <si>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</si>
  <si>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</si>
  <si>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</si>
  <si>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</si>
  <si>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</si>
  <si>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</si>
  <si>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</si>
  <si>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</si>
  <si>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</si>
  <si>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</si>
  <si>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</si>
  <si>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</si>
  <si>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</si>
  <si>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</si>
  <si>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</si>
  <si>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</si>
  <si>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</si>
  <si>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</si>
  <si>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</si>
  <si>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</si>
  <si>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</si>
  <si>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</si>
  <si>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</si>
  <si>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</si>
  <si>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</si>
  <si>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</si>
  <si>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</si>
  <si>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</si>
  <si>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</si>
  <si>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</si>
  <si>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</si>
  <si>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</si>
  <si>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</si>
  <si>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</si>
  <si>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</si>
  <si>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</si>
  <si>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</si>
  <si>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</si>
  <si>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</si>
  <si>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</si>
  <si>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</si>
  <si>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</si>
  <si>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</si>
  <si>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</si>
  <si>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</si>
  <si>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</si>
  <si>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</si>
  <si>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</si>
  <si>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</si>
  <si>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</si>
  <si>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</si>
  <si>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</si>
  <si>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</si>
  <si>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</si>
  <si>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</si>
  <si>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</si>
  <si>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</si>
  <si>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</si>
  <si>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</si>
  <si>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</si>
  <si>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</si>
  <si>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</si>
  <si>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</si>
  <si>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</si>
  <si>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</si>
  <si>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</si>
  <si>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</si>
  <si>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</si>
  <si>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</si>
  <si>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</si>
  <si>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</si>
  <si>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</si>
  <si>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</si>
  <si>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</si>
  <si>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</si>
  <si>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</si>
  <si>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</si>
  <si>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</si>
  <si>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</si>
  <si>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</si>
  <si>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</si>
  <si>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</si>
  <si>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</si>
  <si>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</si>
  <si>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</si>
  <si>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</si>
  <si>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</si>
  <si>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</si>
  <si>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</si>
  <si>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</si>
  <si>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</si>
  <si>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</si>
  <si>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</si>
  <si>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</si>
  <si>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</si>
  <si>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</si>
  <si>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</si>
  <si>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</si>
  <si>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</si>
  <si>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</si>
  <si>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</si>
  <si>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</si>
  <si>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</si>
  <si>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</si>
  <si>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</si>
  <si>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</si>
  <si>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</si>
  <si>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</si>
  <si>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</si>
  <si>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</si>
  <si>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</si>
  <si>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</si>
  <si>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</si>
  <si>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</si>
  <si>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</si>
  <si>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</si>
  <si>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</si>
  <si>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</si>
  <si>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</si>
  <si>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</si>
  <si>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</si>
  <si>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</si>
  <si>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</si>
  <si>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</si>
  <si>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</si>
  <si>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</si>
  <si>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</si>
  <si>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</si>
  <si>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</si>
  <si>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</si>
  <si>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</si>
  <si>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</si>
  <si>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</si>
  <si>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</si>
  <si>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</si>
  <si>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</si>
  <si>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</si>
  <si>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</si>
  <si>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</si>
  <si>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</si>
  <si>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</si>
  <si>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</si>
  <si>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</si>
  <si>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</si>
  <si>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</si>
  <si>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</si>
  <si>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</si>
  <si>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</si>
  <si>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</si>
  <si>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</si>
  <si>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</si>
  <si>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</si>
  <si>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</si>
  <si>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</si>
  <si>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</si>
  <si>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</si>
  <si>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</si>
  <si>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</si>
  <si>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</si>
  <si>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</si>
  <si>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</si>
  <si>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</si>
  <si>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</si>
  <si>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</si>
  <si>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</si>
  <si>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</si>
  <si>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</si>
  <si>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</si>
  <si>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</si>
  <si>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</si>
  <si>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</si>
  <si>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</si>
  <si>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</si>
  <si>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</si>
  <si>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</si>
  <si>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</si>
  <si>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</si>
  <si>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</si>
  <si>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</si>
  <si>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</si>
  <si>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</si>
  <si>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</si>
  <si>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</si>
  <si>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</si>
  <si>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</si>
  <si>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</si>
  <si>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</si>
  <si>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</si>
  <si>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</si>
  <si>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</si>
  <si>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</si>
  <si>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</si>
  <si>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</si>
  <si>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</si>
  <si>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</si>
  <si>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</si>
  <si>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</si>
  <si>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</si>
  <si>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</si>
  <si>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</si>
  <si>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</si>
  <si>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</si>
  <si>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</si>
  <si>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</si>
  <si>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</si>
  <si>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</si>
  <si>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</si>
  <si>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</si>
  <si>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</si>
  <si>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</si>
  <si>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</si>
  <si>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</si>
  <si>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</si>
  <si>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</si>
  <si>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</si>
  <si>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</si>
  <si>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</si>
  <si>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</si>
  <si>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</si>
  <si>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</si>
  <si>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</si>
  <si>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</si>
  <si>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</si>
  <si>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</si>
  <si>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</si>
  <si>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</si>
  <si>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</si>
  <si>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</si>
  <si>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</si>
  <si>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</si>
  <si>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</si>
  <si>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</si>
  <si>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</si>
  <si>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</si>
  <si>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</si>
  <si>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</si>
  <si>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</si>
  <si>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</si>
  <si>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</si>
  <si>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</si>
  <si>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</si>
  <si>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</si>
  <si>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</si>
  <si>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</si>
  <si>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</si>
  <si>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</si>
  <si>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</si>
  <si>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</si>
  <si>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</si>
  <si>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</si>
  <si>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</si>
  <si>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</si>
  <si>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</si>
  <si>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</si>
  <si>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</si>
  <si>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</si>
  <si>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</si>
  <si>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</si>
  <si>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</si>
  <si>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</si>
  <si>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</si>
  <si>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</si>
  <si>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</si>
  <si>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</si>
  <si>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</si>
  <si>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</si>
  <si>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</si>
  <si>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</si>
  <si>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</si>
  <si>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</si>
  <si>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</si>
  <si>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</si>
  <si>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</si>
  <si>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</si>
  <si>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</si>
  <si>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</si>
  <si>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</si>
  <si>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</si>
  <si>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</si>
  <si>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</si>
  <si>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</si>
  <si>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</si>
  <si>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</si>
  <si>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</si>
  <si>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</si>
  <si>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</si>
  <si>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</si>
  <si>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</si>
  <si>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</si>
  <si>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</si>
  <si>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</si>
  <si>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</si>
  <si>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</si>
  <si>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</si>
  <si>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</si>
  <si>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</si>
  <si>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</si>
  <si>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</si>
  <si>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</si>
  <si>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</si>
  <si>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</si>
  <si>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</si>
  <si>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</si>
  <si>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</si>
  <si>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</si>
  <si>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</si>
  <si>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</si>
  <si>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</si>
  <si>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</si>
  <si>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</si>
  <si>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</si>
  <si>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</si>
  <si>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</si>
  <si>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</si>
  <si>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</si>
  <si>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</si>
  <si>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</si>
  <si>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</si>
  <si>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</si>
  <si>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</si>
  <si>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</si>
  <si>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</si>
  <si>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</si>
  <si>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</si>
  <si>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</si>
  <si>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</si>
  <si>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</si>
  <si>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</si>
  <si>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</si>
  <si>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</si>
  <si>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</si>
  <si>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</si>
  <si>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</si>
  <si>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</si>
  <si>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</si>
  <si>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</si>
  <si>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</si>
  <si>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</si>
  <si>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</si>
  <si>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</si>
  <si>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</si>
  <si>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</si>
  <si>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</si>
  <si>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</si>
  <si>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</si>
  <si>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</si>
  <si>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</si>
  <si>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</si>
  <si>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</si>
  <si>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</si>
  <si>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</si>
  <si>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</si>
  <si>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</si>
  <si>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</si>
  <si>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</si>
  <si>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</si>
  <si>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</si>
  <si>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</si>
  <si>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</si>
  <si>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</si>
  <si>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</si>
  <si>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</si>
  <si>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</si>
  <si>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</si>
  <si>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</si>
  <si>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</si>
  <si>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</si>
  <si>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</si>
  <si>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</si>
  <si>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</si>
  <si>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</si>
  <si>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</si>
  <si>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</si>
  <si>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</si>
  <si>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</si>
  <si>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</si>
  <si>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</si>
  <si>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</si>
  <si>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</si>
  <si>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</si>
  <si>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</si>
  <si>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</si>
  <si>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</si>
  <si>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</si>
  <si>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</si>
  <si>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</si>
  <si>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</si>
  <si>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</si>
  <si>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</si>
  <si>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</si>
  <si>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</si>
  <si>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</si>
  <si>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</si>
  <si>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</si>
  <si>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</si>
  <si>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</si>
  <si>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</si>
  <si>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</si>
  <si>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</si>
  <si>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</si>
  <si>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</si>
  <si>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</si>
  <si>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</si>
  <si>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</si>
  <si>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</si>
  <si>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</si>
  <si>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</si>
  <si>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</si>
  <si>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</si>
  <si>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</si>
  <si>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</si>
  <si>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</si>
  <si>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</si>
  <si>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</si>
  <si>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</si>
  <si>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</si>
  <si>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</si>
  <si>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</si>
  <si>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</si>
  <si>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</si>
  <si>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</si>
  <si>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</si>
  <si>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</si>
  <si>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</si>
  <si>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</si>
  <si>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</si>
  <si>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</si>
  <si>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</si>
  <si>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</si>
  <si>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</si>
  <si>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</si>
  <si>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</si>
  <si>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</si>
  <si>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</si>
  <si>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</si>
  <si>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</si>
  <si>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</si>
  <si>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</si>
  <si>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</si>
  <si>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</si>
  <si>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</si>
  <si>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</si>
  <si>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</si>
  <si>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</si>
  <si>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</si>
  <si>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</si>
  <si>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</si>
  <si>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</si>
  <si>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</si>
  <si>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</si>
  <si>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</si>
  <si>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</si>
  <si>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</si>
  <si>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</si>
  <si>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</si>
  <si>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</si>
  <si>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</si>
  <si>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</si>
  <si>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</si>
  <si>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</si>
  <si>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</si>
  <si>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</si>
  <si>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</si>
  <si>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</si>
  <si>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</si>
  <si>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</si>
  <si>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</si>
  <si>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</si>
  <si>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</si>
  <si>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</si>
  <si>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</si>
  <si>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</si>
  <si>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</si>
  <si>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</si>
  <si>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</si>
  <si>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</si>
  <si>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</si>
  <si>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</si>
  <si>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</si>
  <si>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</si>
  <si>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</si>
  <si>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</si>
  <si>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</si>
  <si>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</si>
  <si>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</si>
  <si>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</si>
  <si>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</si>
  <si>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</si>
  <si>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</si>
  <si>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</si>
  <si>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</si>
  <si>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</si>
  <si>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</si>
  <si>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</si>
  <si>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</si>
  <si>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</si>
  <si>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</si>
  <si>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</si>
  <si>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</si>
  <si>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</si>
  <si>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</si>
  <si>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</si>
  <si>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</si>
  <si>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</si>
  <si>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</si>
  <si>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</si>
  <si>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</si>
  <si>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</si>
  <si>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</si>
  <si>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</si>
  <si>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</si>
  <si>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</si>
  <si>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</si>
  <si>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</si>
  <si>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</si>
  <si>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</si>
  <si>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</si>
  <si>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</si>
  <si>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</si>
  <si>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</si>
  <si>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</si>
  <si>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</si>
  <si>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</si>
  <si>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</si>
  <si>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</si>
  <si>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</si>
  <si>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</si>
  <si>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</si>
  <si>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</si>
  <si>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</si>
  <si>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</si>
  <si>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</si>
  <si>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</si>
  <si>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</si>
  <si>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</si>
  <si>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</si>
  <si>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</si>
  <si>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</si>
  <si>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</si>
  <si>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</si>
  <si>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</si>
  <si>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</si>
  <si>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</si>
  <si>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</si>
  <si>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</si>
  <si>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</si>
  <si>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</si>
  <si>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</si>
  <si>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</si>
  <si>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</si>
  <si>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</si>
  <si>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</si>
  <si>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</si>
  <si>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</si>
  <si>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</si>
  <si>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</si>
  <si>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</si>
  <si>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</si>
  <si>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</si>
  <si>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</si>
  <si>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</si>
  <si>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</si>
  <si>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</si>
  <si>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</si>
  <si>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</si>
  <si>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</si>
  <si>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</si>
  <si>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</si>
  <si>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</si>
  <si>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</si>
  <si>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</si>
  <si>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</si>
  <si>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</si>
  <si>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</si>
  <si>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</si>
  <si>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</si>
  <si>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</si>
  <si>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</si>
  <si>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</si>
  <si>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</si>
  <si>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</si>
  <si>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</si>
  <si>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</si>
  <si>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</si>
  <si>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</si>
  <si>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</si>
  <si>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</si>
  <si>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</si>
  <si>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</si>
  <si>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</si>
  <si>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</si>
  <si>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</si>
  <si>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</si>
  <si>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</si>
  <si>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</si>
  <si>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</si>
  <si>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</si>
  <si>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</si>
  <si>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</si>
  <si>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</si>
  <si>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</si>
  <si>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</si>
  <si>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</si>
  <si>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</si>
  <si>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</si>
  <si>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</si>
  <si>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</si>
  <si>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</si>
  <si>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</si>
  <si>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</si>
  <si>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</si>
  <si>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</si>
  <si>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</si>
  <si>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</si>
  <si>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</si>
  <si>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</si>
  <si>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</si>
  <si>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</si>
  <si>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</si>
  <si>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</si>
  <si>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</si>
  <si>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</si>
  <si>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</si>
  <si>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</si>
  <si>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</si>
  <si>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</si>
  <si>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</si>
  <si>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</si>
  <si>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</si>
  <si>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</si>
  <si>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</si>
  <si>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</si>
  <si>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</si>
  <si>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</si>
  <si>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</si>
  <si>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</si>
  <si>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</si>
  <si>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</si>
  <si>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</si>
  <si>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</si>
  <si>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</si>
  <si>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</si>
  <si>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</si>
  <si>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</si>
  <si>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</si>
  <si>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</si>
  <si>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</si>
  <si>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</si>
  <si>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</si>
  <si>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</si>
  <si>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</si>
  <si>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</si>
  <si>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</si>
  <si>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</si>
  <si>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</si>
  <si>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</si>
  <si>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</si>
  <si>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</si>
  <si>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</si>
  <si>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</si>
  <si>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</si>
  <si>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</si>
  <si>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</si>
  <si>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</si>
  <si>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</si>
  <si>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</si>
  <si>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</si>
  <si>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</si>
  <si>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</si>
  <si>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</si>
  <si>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</si>
  <si>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</si>
  <si>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</si>
  <si>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</si>
  <si>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</si>
  <si>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</si>
  <si>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</si>
  <si>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</si>
  <si>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</si>
  <si>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</si>
  <si>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</si>
  <si>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</si>
  <si>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</si>
  <si>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</si>
  <si>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</si>
  <si>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</si>
  <si>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</si>
  <si>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</si>
  <si>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</si>
  <si>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</si>
  <si>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</si>
  <si>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</si>
  <si>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</si>
  <si>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</si>
  <si>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</si>
  <si>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</si>
  <si>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</si>
  <si>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</si>
  <si>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</si>
  <si>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</si>
  <si>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</si>
  <si>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</si>
  <si>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</si>
  <si>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</si>
  <si>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</si>
  <si>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</si>
  <si>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</si>
  <si>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</si>
  <si>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</si>
  <si>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</si>
  <si>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</si>
  <si>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</si>
  <si>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</si>
  <si>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</si>
  <si>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</si>
  <si>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</si>
  <si>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</si>
  <si>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</si>
  <si>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</si>
  <si>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</si>
  <si>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</si>
  <si>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</si>
  <si>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</si>
  <si>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</si>
  <si>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</si>
  <si>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</si>
  <si>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</si>
  <si>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</si>
  <si>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</si>
  <si>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</si>
  <si>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</si>
  <si>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</si>
  <si>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</si>
  <si>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</si>
  <si>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</si>
  <si>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</si>
  <si>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</si>
  <si>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</si>
  <si>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</si>
  <si>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</si>
  <si>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</si>
  <si>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</si>
  <si>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</si>
  <si>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</si>
  <si>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</si>
  <si>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</si>
  <si>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</si>
  <si>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</si>
  <si>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</si>
  <si>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</si>
  <si>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</si>
  <si>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</si>
  <si>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</si>
  <si>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</si>
  <si>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</si>
  <si>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</si>
  <si>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</si>
  <si>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</si>
  <si>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</si>
  <si>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</si>
  <si>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</si>
  <si>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</si>
  <si>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</si>
  <si>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</si>
  <si>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</si>
  <si>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</si>
  <si>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</si>
  <si>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</si>
  <si>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</si>
  <si>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</si>
  <si>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</si>
  <si>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</si>
  <si>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</si>
  <si>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</si>
  <si>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</si>
  <si>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</si>
  <si>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</si>
  <si>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</si>
  <si>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</si>
  <si>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</si>
  <si>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</si>
  <si>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</si>
  <si>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</si>
  <si>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</si>
  <si>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</si>
  <si>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</si>
  <si>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</si>
  <si>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</si>
  <si>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</si>
  <si>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</si>
  <si>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</si>
  <si>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</si>
  <si>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</si>
  <si>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</si>
  <si>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</si>
  <si>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</si>
  <si>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</si>
  <si>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</si>
  <si>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</si>
  <si>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</si>
  <si>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</si>
  <si>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</si>
  <si>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</si>
  <si>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</si>
  <si>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</si>
  <si>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</si>
  <si>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</si>
  <si>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</si>
  <si>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</si>
  <si>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</si>
  <si>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</si>
  <si>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</si>
  <si>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</si>
  <si>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</si>
  <si>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</si>
  <si>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</si>
  <si>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</si>
  <si>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</si>
  <si>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</si>
  <si>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</si>
  <si>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</si>
  <si>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</si>
  <si>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</si>
  <si>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</si>
  <si>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</si>
  <si>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</si>
  <si>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</si>
  <si>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</si>
  <si>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</si>
  <si>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</si>
  <si>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</si>
  <si>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</si>
  <si>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</si>
  <si>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</si>
  <si>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</si>
  <si>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</si>
  <si>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</si>
  <si>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</si>
  <si>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</si>
  <si>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</si>
  <si>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</si>
  <si>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</si>
  <si>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</si>
  <si>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</si>
  <si>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</si>
  <si>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</si>
  <si>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</si>
  <si>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</si>
  <si>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</si>
  <si>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</si>
  <si>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</si>
  <si>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</si>
  <si>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</si>
  <si>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</si>
  <si>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</si>
  <si>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</si>
  <si>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</si>
  <si>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</si>
  <si>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</si>
  <si>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</si>
  <si>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</si>
  <si>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</si>
  <si>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</si>
  <si>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</si>
  <si>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</si>
  <si>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</si>
  <si>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</si>
  <si>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</si>
  <si>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</si>
  <si>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</si>
  <si>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</si>
  <si>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</si>
  <si>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</si>
  <si>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</si>
  <si>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</si>
  <si>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</si>
  <si>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</si>
  <si>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</si>
  <si>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</si>
  <si>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</si>
  <si>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</si>
  <si>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</si>
  <si>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</si>
  <si>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</si>
  <si>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</si>
  <si>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</si>
  <si>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</si>
  <si>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</si>
  <si>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</si>
  <si>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</si>
  <si>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</si>
  <si>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</si>
  <si>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</si>
  <si>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</si>
  <si>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</si>
  <si>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</si>
  <si>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</si>
  <si>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</si>
  <si>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</si>
  <si>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</si>
  <si>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</si>
  <si>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</si>
  <si>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</si>
  <si>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</si>
  <si>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</si>
  <si>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</si>
  <si>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</si>
  <si>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</si>
  <si>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</si>
  <si>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</si>
  <si>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</si>
  <si>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</si>
  <si>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</si>
  <si>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</si>
  <si>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</si>
  <si>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</si>
  <si>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</si>
  <si>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</si>
  <si>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</si>
  <si>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</si>
  <si>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</si>
  <si>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</si>
  <si>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</si>
  <si>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</si>
  <si>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</si>
  <si>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</si>
  <si>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</si>
  <si>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</si>
  <si>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</si>
  <si>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</si>
  <si>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</si>
  <si>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</si>
  <si>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</si>
  <si>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</si>
  <si>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</si>
  <si>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</si>
  <si>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</si>
  <si>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</si>
  <si>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</si>
  <si>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</si>
  <si>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</si>
  <si>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</si>
  <si>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</si>
  <si>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</si>
  <si>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</si>
  <si>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</si>
  <si>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</si>
  <si>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</si>
  <si>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</si>
  <si>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</si>
  <si>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</si>
  <si>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</si>
  <si>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</si>
  <si>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</si>
  <si>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</si>
  <si>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</si>
  <si>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</si>
  <si>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</si>
  <si>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</si>
  <si>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</si>
  <si>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</si>
  <si>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</si>
  <si>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</si>
  <si>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</si>
  <si>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</si>
  <si>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</si>
  <si>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</si>
  <si>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</si>
  <si>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</si>
  <si>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</si>
  <si>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</si>
  <si>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</si>
  <si>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</si>
  <si>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</si>
  <si>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</si>
  <si>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</si>
  <si>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</si>
  <si>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</si>
  <si>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</si>
  <si>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</si>
  <si>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</si>
  <si>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</si>
  <si>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</si>
  <si>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</si>
  <si>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</si>
  <si>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</si>
  <si>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</si>
  <si>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</si>
  <si>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</si>
  <si>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</si>
  <si>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</si>
  <si>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</si>
  <si>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</si>
  <si>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</si>
  <si>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</si>
  <si>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</si>
  <si>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</si>
  <si>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</si>
  <si>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</si>
  <si>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</si>
  <si>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</si>
  <si>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</si>
  <si>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</si>
  <si>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</si>
  <si>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</si>
  <si>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</si>
  <si>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</si>
  <si>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</si>
  <si>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</si>
  <si>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</si>
  <si>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</si>
  <si>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</si>
  <si>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</si>
  <si>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</si>
  <si>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</si>
  <si>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</si>
  <si>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</si>
  <si>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</si>
  <si>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</si>
  <si>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</si>
  <si>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</si>
  <si>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</si>
  <si>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</si>
  <si>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</si>
  <si>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</si>
  <si>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</si>
  <si>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</si>
  <si>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</si>
  <si>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</si>
  <si>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</si>
  <si>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</si>
  <si>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</si>
  <si>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</si>
  <si>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</si>
  <si>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</si>
  <si>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</si>
  <si>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</si>
  <si>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</si>
  <si>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</si>
  <si>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</si>
  <si>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</si>
  <si>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</si>
  <si>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</si>
  <si>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</si>
  <si>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</si>
  <si>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</si>
  <si>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</si>
  <si>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</si>
  <si>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</si>
  <si>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</si>
  <si>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</si>
  <si>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</si>
  <si>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</si>
  <si>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</si>
  <si>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</si>
  <si>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</si>
  <si>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</si>
  <si>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</si>
  <si>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</si>
  <si>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</si>
  <si>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</si>
  <si>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</si>
  <si>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</si>
  <si>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</si>
  <si>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</si>
  <si>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</si>
  <si>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</si>
  <si>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</si>
  <si>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</si>
  <si>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</si>
  <si>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</si>
  <si>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</si>
  <si>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</si>
  <si>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</si>
  <si>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</si>
  <si>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</si>
  <si>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</si>
  <si>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</si>
  <si>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</si>
  <si>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</si>
  <si>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</si>
  <si>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</si>
  <si>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</si>
  <si>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</si>
  <si>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</si>
  <si>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</si>
  <si>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</si>
  <si>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</si>
  <si>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</si>
  <si>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</si>
  <si>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</si>
  <si>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</si>
  <si>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</si>
  <si>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</si>
  <si>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</si>
  <si>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</si>
  <si>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</si>
  <si>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</si>
  <si>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</si>
  <si>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</si>
  <si>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</si>
  <si>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</si>
  <si>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</si>
  <si>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</si>
  <si>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</si>
  <si>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</si>
  <si>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</si>
  <si>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</si>
  <si>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</si>
  <si>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</si>
  <si>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</si>
  <si>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</si>
  <si>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</si>
  <si>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</si>
  <si>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</si>
  <si>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</si>
  <si>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</si>
  <si>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</si>
  <si>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</si>
  <si>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</si>
  <si>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</si>
  <si>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</si>
  <si>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</si>
  <si>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</si>
  <si>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</si>
  <si>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</si>
  <si>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</si>
  <si>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</si>
  <si>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</si>
  <si>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</si>
  <si>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</si>
  <si>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</si>
  <si>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</si>
  <si>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</si>
  <si>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</si>
  <si>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</si>
  <si>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</si>
  <si>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</si>
  <si>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</si>
  <si>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</si>
  <si>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</si>
  <si>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</si>
  <si>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</si>
  <si>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</si>
  <si>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</si>
  <si>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</si>
  <si>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</si>
  <si>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</si>
  <si>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</si>
  <si>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</si>
  <si>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</si>
  <si>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</si>
  <si>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</si>
  <si>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</si>
  <si>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</si>
  <si>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</si>
  <si>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</si>
  <si>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</si>
  <si>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</si>
  <si>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</si>
  <si>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</si>
  <si>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</si>
  <si>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</si>
  <si>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</si>
  <si>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</si>
  <si>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</si>
  <si>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</si>
  <si>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</si>
  <si>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</si>
  <si>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</si>
  <si>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</si>
  <si>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</si>
  <si>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</si>
  <si>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</si>
  <si>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</si>
  <si>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</si>
  <si>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</si>
  <si>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</si>
  <si>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</si>
  <si>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</si>
  <si>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</si>
  <si>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</si>
  <si>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</si>
  <si>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</si>
  <si>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</si>
  <si>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</si>
  <si>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</si>
  <si>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</si>
  <si>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</si>
  <si>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</si>
  <si>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</si>
  <si>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</si>
  <si>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</si>
  <si>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</si>
  <si>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</si>
  <si>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</si>
  <si>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</si>
  <si>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</si>
  <si>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</si>
  <si>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</si>
  <si>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</si>
  <si>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</si>
  <si>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</si>
  <si>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</si>
  <si>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</si>
  <si>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</si>
  <si>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</si>
  <si>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</si>
  <si>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</si>
  <si>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</si>
  <si>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</si>
  <si>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</si>
  <si>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</si>
  <si>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</si>
  <si>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</si>
  <si>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</si>
  <si>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</si>
  <si>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</si>
  <si>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</si>
  <si>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</si>
  <si>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</si>
  <si>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</si>
  <si>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</si>
  <si>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</si>
  <si>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</si>
  <si>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</si>
  <si>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</si>
  <si>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</si>
  <si>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</si>
  <si>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</si>
  <si>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</si>
  <si>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</si>
  <si>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</si>
  <si>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</si>
  <si>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</si>
  <si>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</si>
  <si>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</si>
  <si>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</si>
  <si>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</si>
  <si>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</si>
  <si>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</si>
  <si>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</si>
  <si>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</si>
  <si>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</si>
  <si>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</si>
  <si>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</si>
  <si>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</si>
  <si>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</si>
  <si>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</si>
  <si>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</si>
  <si>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</si>
  <si>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</si>
  <si>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</si>
  <si>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</si>
  <si>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</si>
  <si>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</si>
  <si>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</si>
  <si>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</si>
  <si>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</si>
  <si>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</si>
  <si>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</si>
  <si>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</si>
  <si>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</si>
  <si>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</si>
  <si>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</si>
  <si>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</si>
  <si>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</si>
  <si>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</si>
  <si>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</si>
  <si>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</si>
  <si>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</si>
  <si>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</si>
  <si>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</si>
  <si>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</si>
  <si>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</si>
  <si>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</si>
  <si>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</si>
  <si>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</si>
  <si>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</si>
  <si>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</si>
  <si>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</si>
  <si>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</si>
  <si>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</si>
  <si>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</si>
  <si>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</si>
  <si>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</si>
  <si>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</si>
  <si>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</si>
  <si>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</si>
  <si>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</si>
  <si>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</si>
  <si>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</si>
  <si>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</si>
  <si>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</si>
  <si>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</si>
  <si>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</si>
  <si>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</si>
  <si>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</si>
  <si>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</si>
  <si>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</si>
  <si>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</si>
  <si>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</si>
  <si>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</si>
  <si>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</si>
  <si>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</si>
  <si>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</si>
  <si>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</si>
  <si>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</si>
  <si>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</si>
  <si>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</si>
  <si>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</si>
  <si>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</si>
  <si>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</si>
  <si>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</si>
  <si>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</si>
  <si>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</si>
  <si>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</si>
  <si>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</si>
  <si>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</si>
  <si>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</si>
  <si>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</si>
  <si>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</si>
  <si>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</si>
  <si>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</si>
  <si>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</si>
  <si>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</si>
  <si>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</si>
  <si>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</si>
  <si>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</si>
  <si>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</si>
  <si>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</si>
  <si>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</si>
  <si>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</si>
  <si>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</si>
  <si>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</si>
  <si>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</si>
  <si>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</si>
  <si>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</si>
  <si>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</si>
  <si>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</si>
  <si>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</si>
  <si>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</si>
  <si>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</si>
  <si>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</si>
  <si>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</si>
  <si>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</si>
  <si>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</si>
  <si>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</si>
  <si>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</si>
  <si>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</si>
  <si>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</si>
  <si>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</si>
  <si>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</si>
  <si>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</si>
  <si>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</si>
  <si>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</si>
  <si>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</si>
  <si>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</si>
  <si>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</si>
  <si>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</si>
  <si>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</si>
  <si>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</si>
  <si>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</si>
  <si>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</si>
  <si>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</si>
  <si>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</si>
  <si>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</si>
  <si>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</si>
  <si>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</si>
  <si>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</si>
  <si>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</si>
  <si>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</si>
  <si>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</si>
  <si>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</si>
  <si>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</si>
  <si>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</si>
  <si>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</si>
  <si>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</si>
  <si>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</si>
  <si>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</si>
  <si>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</si>
  <si>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</si>
  <si>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</si>
  <si>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</si>
  <si>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</si>
  <si>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</si>
  <si>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</si>
  <si>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</si>
  <si>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</si>
  <si>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</si>
  <si>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</si>
  <si>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</si>
  <si>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</si>
  <si>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</si>
  <si>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</si>
  <si>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</si>
  <si>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</si>
  <si>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</si>
  <si>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</si>
  <si>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</si>
  <si>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</si>
  <si>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</si>
  <si>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</si>
  <si>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</si>
  <si>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</si>
  <si>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</si>
  <si>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</si>
  <si>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</si>
  <si>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</si>
  <si>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</si>
  <si>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</si>
  <si>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</si>
  <si>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</si>
  <si>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</si>
  <si>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</si>
  <si>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</si>
  <si>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</si>
  <si>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</si>
  <si>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</si>
  <si>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</si>
  <si>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</si>
  <si>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</si>
  <si>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</si>
  <si>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</si>
  <si>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</si>
  <si>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</si>
  <si>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</si>
  <si>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</si>
  <si>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</si>
  <si>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</si>
  <si>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</si>
  <si>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</si>
  <si>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</si>
  <si>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</si>
  <si>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</si>
  <si>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</si>
  <si>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</si>
  <si>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</si>
  <si>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</si>
  <si>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</si>
  <si>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</si>
  <si>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</si>
  <si>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</si>
  <si>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</si>
  <si>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</si>
  <si>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</si>
  <si>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</si>
  <si>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</si>
  <si>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</si>
  <si>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</si>
  <si>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</si>
  <si>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</si>
  <si>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</si>
  <si>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</si>
  <si>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</si>
  <si>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</si>
  <si>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</si>
  <si>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</si>
  <si>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</si>
  <si>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</si>
  <si>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</si>
  <si>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</si>
  <si>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</si>
  <si>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</si>
  <si>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</si>
  <si>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</si>
  <si>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</si>
  <si>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</si>
  <si>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</si>
  <si>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</si>
  <si>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</si>
  <si>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</si>
  <si>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</si>
  <si>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</si>
  <si>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</si>
  <si>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</si>
  <si>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</si>
  <si>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</si>
  <si>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</si>
  <si>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</si>
  <si>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</si>
  <si>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</si>
  <si>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</si>
  <si>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</si>
  <si>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</si>
  <si>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</si>
  <si>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</si>
  <si>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</si>
  <si>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</si>
  <si>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</si>
  <si>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</si>
  <si>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</si>
  <si>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</si>
  <si>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</si>
  <si>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</si>
  <si>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</si>
  <si>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</si>
  <si>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</si>
  <si>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</si>
  <si>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</si>
  <si>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</si>
  <si>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</si>
  <si>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</si>
  <si>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</si>
  <si>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</si>
  <si>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</si>
  <si>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</si>
  <si>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</si>
  <si>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</si>
  <si>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</si>
  <si>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</si>
  <si>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</si>
  <si>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</si>
  <si>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</si>
  <si>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</si>
  <si>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</si>
  <si>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</si>
  <si>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</si>
  <si>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</si>
  <si>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</si>
  <si>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</si>
  <si>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</si>
  <si>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</si>
  <si>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</si>
  <si>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</si>
  <si>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</si>
  <si>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</si>
  <si>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</si>
  <si>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</si>
  <si>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</si>
  <si>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</si>
  <si>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</si>
  <si>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</si>
  <si>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</si>
  <si>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</si>
  <si>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</si>
  <si>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</si>
  <si>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</si>
  <si>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</si>
  <si>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</si>
  <si>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</si>
  <si>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</si>
  <si>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</si>
  <si>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</si>
  <si>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</si>
  <si>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</si>
  <si>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</si>
  <si>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</si>
  <si>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</si>
  <si>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</si>
  <si>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</si>
  <si>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</si>
  <si>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</si>
  <si>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</si>
  <si>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</si>
  <si>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</si>
  <si>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</si>
  <si>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</si>
  <si>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</si>
  <si>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</si>
  <si>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</si>
  <si>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</si>
  <si>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</si>
  <si>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</si>
  <si>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</si>
  <si>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</si>
  <si>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</si>
  <si>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</si>
  <si>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</si>
  <si>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</si>
  <si>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</si>
  <si>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</si>
  <si>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</si>
  <si>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</si>
  <si>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</si>
  <si>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</si>
  <si>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</si>
  <si>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</si>
  <si>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</si>
  <si>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</si>
  <si>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</si>
  <si>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</si>
  <si>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</si>
  <si>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</si>
  <si>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</si>
  <si>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</si>
  <si>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</si>
  <si>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</si>
  <si>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</si>
  <si>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</si>
  <si>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</si>
  <si>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</si>
  <si>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</si>
  <si>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</si>
  <si>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</si>
  <si>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</si>
  <si>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</si>
  <si>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</si>
  <si>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</si>
  <si>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</si>
  <si>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</si>
  <si>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</si>
  <si>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</si>
  <si>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</si>
  <si>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</si>
  <si>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</si>
  <si>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</si>
  <si>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</si>
  <si>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</si>
  <si>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</si>
  <si>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</si>
  <si>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</si>
  <si>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</si>
  <si>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</si>
  <si>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</si>
  <si>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</si>
  <si>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</si>
  <si>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</si>
  <si>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</si>
  <si>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</si>
  <si>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</si>
  <si>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</si>
  <si>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</si>
  <si>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</si>
  <si>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</si>
  <si>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</si>
  <si>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</si>
  <si>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</si>
  <si>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</si>
  <si>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</si>
  <si>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</si>
  <si>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</si>
  <si>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</si>
  <si>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</si>
  <si>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</si>
  <si>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</si>
  <si>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</si>
  <si>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</si>
  <si>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</si>
  <si>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</si>
  <si>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</si>
  <si>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</si>
  <si>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</si>
  <si>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</si>
  <si>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</si>
  <si>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</si>
  <si>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</si>
  <si>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</si>
  <si>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</si>
  <si>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</si>
  <si>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</si>
  <si>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</si>
  <si>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</si>
  <si>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</si>
  <si>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</si>
  <si>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</si>
  <si>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</si>
  <si>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</si>
  <si>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</si>
  <si>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</si>
  <si>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</si>
  <si>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</si>
  <si>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</si>
  <si>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</si>
  <si>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</si>
  <si>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</si>
  <si>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</si>
  <si>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</si>
  <si>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</si>
  <si>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</si>
  <si>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</si>
  <si>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</si>
  <si>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</si>
  <si>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</si>
  <si>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</si>
  <si>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</si>
  <si>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</si>
  <si>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</si>
  <si>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</si>
  <si>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</si>
  <si>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</si>
  <si>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</si>
  <si>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</si>
  <si>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</si>
  <si>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</si>
  <si>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</si>
  <si>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</si>
  <si>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</si>
  <si>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</si>
  <si>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</si>
  <si>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</si>
  <si>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</si>
  <si>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</si>
  <si>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</si>
  <si>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</si>
  <si>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</si>
  <si>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</si>
  <si>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</si>
  <si>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</si>
  <si>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</si>
  <si>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</si>
  <si>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</si>
  <si>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</si>
  <si>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</si>
  <si>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</si>
  <si>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</si>
  <si>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</si>
  <si>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</si>
  <si>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</si>
  <si>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</si>
  <si>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</si>
  <si>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</si>
  <si>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</si>
  <si>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</si>
  <si>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</si>
  <si>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</si>
  <si>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</si>
  <si>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</si>
  <si>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</si>
  <si>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</si>
  <si>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</si>
  <si>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</si>
  <si>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</si>
  <si>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</si>
  <si>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</si>
  <si>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</si>
  <si>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</si>
  <si>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</si>
  <si>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</si>
  <si>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</si>
  <si>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</si>
  <si>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</si>
  <si>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</si>
  <si>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</si>
  <si>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</si>
  <si>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</si>
  <si>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</si>
  <si>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</si>
  <si>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</si>
  <si>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</si>
  <si>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</si>
  <si>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</si>
  <si>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</si>
  <si>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</si>
  <si>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</si>
  <si>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</si>
  <si>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</si>
  <si>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</si>
  <si>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</si>
  <si>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</si>
  <si>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</si>
  <si>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</si>
  <si>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</si>
  <si>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</si>
  <si>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</si>
  <si>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</si>
  <si>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</si>
  <si>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</si>
  <si>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</si>
  <si>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</si>
  <si>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</si>
  <si>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</si>
  <si>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</si>
  <si>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</si>
  <si>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</si>
  <si>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</si>
  <si>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</si>
  <si>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</si>
  <si>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</si>
  <si>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</si>
  <si>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</si>
  <si>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</si>
  <si>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</si>
  <si>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</si>
  <si>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</si>
  <si>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</si>
  <si>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</si>
  <si>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</si>
  <si>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</si>
  <si>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</si>
  <si>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</si>
  <si>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</si>
  <si>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</si>
  <si>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</si>
  <si>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</si>
  <si>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</si>
  <si>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</si>
  <si>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</si>
  <si>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</si>
  <si>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</si>
  <si>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</si>
  <si>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</si>
  <si>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</si>
  <si>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</si>
  <si>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</si>
  <si>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</si>
  <si>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</si>
  <si>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</si>
  <si>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</si>
  <si>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</si>
  <si>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</si>
  <si>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</si>
  <si>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</si>
  <si>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</si>
  <si>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</si>
  <si>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</si>
  <si>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</si>
  <si>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</si>
  <si>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</si>
  <si>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</si>
  <si>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</si>
  <si>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</si>
  <si>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</si>
  <si>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</si>
  <si>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</si>
  <si>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</si>
  <si>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</si>
  <si>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</si>
  <si>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</si>
  <si>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</si>
  <si>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</si>
  <si>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</si>
  <si>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</si>
  <si>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</si>
  <si>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</si>
  <si>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</si>
  <si>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</si>
  <si>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</si>
  <si>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</si>
  <si>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</si>
  <si>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</si>
  <si>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</si>
  <si>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</si>
  <si>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</si>
  <si>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</si>
  <si>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</si>
  <si>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</si>
  <si>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</si>
  <si>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</si>
  <si>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</si>
  <si>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</si>
  <si>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</si>
  <si>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</si>
  <si>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</si>
  <si>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</si>
  <si>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</si>
  <si>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</si>
  <si>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</si>
  <si>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</si>
  <si>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</si>
  <si>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</si>
  <si>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</si>
  <si>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</si>
  <si>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</si>
  <si>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</si>
  <si>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</si>
  <si>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</si>
  <si>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</si>
  <si>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</si>
  <si>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</si>
  <si>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</si>
  <si>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</si>
  <si>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</si>
  <si>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</si>
  <si>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</si>
  <si>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</si>
  <si>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</si>
  <si>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</si>
  <si>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</si>
  <si>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</si>
  <si>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</si>
  <si>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</si>
  <si>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</si>
  <si>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</si>
  <si>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</si>
  <si>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</si>
  <si>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</si>
  <si>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</si>
  <si>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</si>
  <si>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</si>
  <si>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</si>
  <si>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</si>
  <si>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</si>
  <si>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</si>
  <si>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</si>
  <si>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</si>
  <si>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</si>
  <si>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</si>
  <si>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</si>
  <si>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</si>
  <si>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</si>
  <si>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</si>
  <si>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</si>
  <si>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</si>
  <si>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</si>
  <si>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</si>
  <si>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</si>
  <si>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</si>
  <si>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</si>
  <si>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</si>
  <si>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</si>
  <si>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</si>
  <si>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</si>
  <si>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</si>
  <si>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</si>
  <si>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</si>
  <si>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</si>
  <si>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</si>
  <si>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</si>
  <si>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</si>
  <si>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</si>
  <si>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</si>
  <si>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</si>
  <si>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</si>
  <si>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</si>
  <si>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</si>
  <si>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</si>
  <si>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</si>
  <si>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</si>
  <si>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</si>
  <si>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</si>
  <si>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</si>
  <si>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</si>
  <si>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</si>
  <si>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</si>
  <si>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</si>
  <si>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</si>
  <si>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</si>
  <si>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</si>
  <si>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</si>
  <si>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</si>
  <si>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</si>
  <si>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</si>
  <si>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</si>
  <si>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</si>
  <si>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</si>
  <si>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</si>
  <si>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</si>
  <si>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</si>
  <si>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</si>
  <si>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</si>
  <si>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</si>
  <si>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</si>
  <si>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</si>
  <si>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</si>
  <si>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</si>
  <si>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</si>
  <si>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</si>
  <si>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</si>
  <si>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</si>
  <si>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</si>
  <si>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</si>
  <si>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</si>
  <si>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</si>
  <si>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</si>
  <si>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</si>
  <si>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</si>
  <si>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</si>
  <si>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</si>
  <si>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</si>
  <si>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</si>
  <si>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</si>
  <si>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</si>
  <si>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</si>
  <si>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</si>
  <si>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</si>
  <si>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</si>
  <si>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</si>
  <si>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</si>
  <si>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</si>
  <si>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</si>
  <si>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</si>
  <si>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</si>
  <si>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</si>
  <si>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</si>
  <si>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</si>
  <si>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</si>
  <si>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</si>
  <si>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</si>
  <si>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</si>
  <si>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</si>
  <si>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</si>
  <si>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</si>
  <si>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</si>
  <si>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</si>
  <si>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</si>
  <si>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</si>
  <si>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</si>
  <si>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</si>
  <si>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</si>
  <si>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</si>
  <si>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</si>
  <si>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</si>
  <si>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</si>
  <si>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</si>
  <si>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</si>
  <si>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</si>
  <si>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</si>
  <si>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</si>
  <si>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</si>
  <si>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</si>
  <si>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</si>
  <si>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</si>
  <si>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</si>
  <si>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</si>
  <si>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</si>
  <si>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</si>
  <si>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</si>
  <si>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</si>
  <si>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</si>
  <si>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</si>
  <si>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</si>
  <si>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</si>
  <si>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</si>
  <si>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</si>
  <si>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</si>
  <si>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</si>
  <si>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</si>
  <si>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</si>
  <si>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</si>
  <si>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</si>
  <si>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</si>
  <si>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</si>
  <si>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</si>
  <si>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</si>
  <si>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</si>
  <si>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</si>
  <si>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</si>
  <si>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</si>
  <si>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</si>
  <si>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</si>
  <si>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</si>
  <si>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</si>
  <si>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</si>
  <si>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</si>
  <si>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</si>
  <si>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</si>
  <si>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</si>
  <si>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</si>
  <si>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</si>
  <si>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</si>
  <si>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</si>
  <si>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</si>
  <si>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</si>
  <si>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</si>
  <si>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</si>
  <si>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</si>
  <si>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</si>
  <si>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</si>
  <si>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</si>
  <si>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</si>
  <si>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</si>
  <si>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</si>
  <si>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</si>
  <si>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</si>
  <si>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</si>
  <si>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</si>
  <si>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</si>
  <si>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</si>
  <si>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</si>
  <si>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</si>
  <si>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</si>
  <si>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</si>
  <si>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</si>
  <si>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</si>
  <si>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</si>
  <si>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</si>
  <si>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</si>
  <si>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</si>
  <si>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</si>
  <si>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</si>
  <si>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</si>
  <si>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</si>
  <si>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</si>
  <si>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</si>
  <si>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</si>
  <si>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</si>
  <si>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</si>
  <si>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</si>
  <si>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</si>
  <si>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</si>
  <si>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</si>
  <si>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</si>
  <si>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</si>
  <si>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</si>
  <si>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</si>
  <si>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</si>
  <si>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</si>
  <si>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</si>
  <si>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</si>
  <si>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</si>
  <si>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</si>
  <si>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</si>
  <si>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</si>
  <si>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</si>
  <si>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</si>
  <si>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</si>
  <si>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</si>
  <si>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</si>
  <si>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</si>
  <si>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</si>
  <si>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</si>
  <si>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</si>
  <si>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</si>
  <si>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</si>
  <si>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</si>
  <si>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</si>
  <si>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</si>
  <si>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</si>
  <si>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</si>
  <si>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</si>
  <si>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</si>
  <si>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</si>
  <si>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</si>
  <si>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</si>
  <si>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</si>
  <si>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</si>
  <si>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</si>
  <si>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</si>
  <si>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</si>
  <si>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</si>
  <si>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</si>
  <si>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</si>
  <si>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</si>
  <si>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</si>
  <si>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</si>
  <si>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</si>
  <si>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</si>
  <si>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</si>
  <si>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</si>
  <si>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</si>
  <si>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</si>
  <si>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</si>
  <si>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</si>
  <si>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</si>
  <si>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</si>
  <si>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</si>
  <si>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</si>
  <si>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</si>
  <si>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</si>
  <si>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</si>
  <si>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</si>
  <si>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</si>
  <si>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</si>
  <si>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</si>
  <si>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</si>
  <si>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</si>
  <si>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</si>
  <si>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</si>
  <si>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</si>
  <si>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</si>
  <si>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</si>
  <si>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</si>
  <si>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</si>
  <si>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</si>
  <si>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</si>
  <si>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</si>
  <si>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</si>
  <si>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</si>
  <si>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</si>
  <si>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</si>
  <si>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</si>
  <si>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</si>
  <si>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</si>
  <si>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</si>
  <si>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</si>
  <si>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</si>
  <si>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</si>
  <si>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</si>
  <si>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</si>
  <si>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</si>
  <si>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</si>
  <si>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</si>
  <si>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</si>
  <si>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</si>
  <si>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</si>
  <si>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</si>
  <si>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</si>
  <si>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</si>
  <si>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</si>
  <si>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</si>
  <si>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</si>
  <si>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</si>
  <si>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</si>
  <si>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</si>
  <si>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</si>
  <si>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</si>
  <si>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</si>
  <si>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</si>
  <si>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</si>
  <si>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</si>
  <si>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</si>
  <si>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</si>
  <si>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</si>
  <si>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</si>
  <si>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</si>
  <si>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</si>
  <si>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</si>
  <si>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</si>
  <si>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</si>
  <si>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</si>
  <si>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</si>
  <si>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</si>
  <si>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</si>
  <si>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</si>
  <si>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</si>
  <si>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</si>
  <si>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</si>
  <si>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</si>
  <si>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</si>
  <si>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</si>
  <si>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</si>
  <si>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</si>
  <si>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</si>
  <si>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</si>
  <si>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</si>
  <si>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</si>
  <si>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</si>
  <si>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</si>
  <si>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</si>
  <si>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</si>
  <si>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</si>
  <si>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</si>
  <si>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</si>
  <si>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</si>
  <si>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</si>
  <si>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</si>
  <si>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</si>
  <si>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</si>
  <si>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</si>
  <si>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</si>
  <si>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</si>
  <si>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</si>
  <si>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</si>
  <si>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</si>
  <si>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</si>
  <si>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</si>
  <si>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</si>
  <si>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</si>
  <si>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</si>
  <si>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</si>
  <si>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</si>
  <si>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</si>
  <si>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</si>
  <si>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</si>
  <si>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</si>
  <si>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</si>
  <si>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</si>
  <si>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</si>
  <si>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</si>
  <si>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</si>
  <si>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</si>
  <si>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</si>
  <si>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</si>
  <si>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</si>
  <si>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</si>
  <si>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</si>
  <si>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</si>
  <si>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</si>
  <si>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</si>
  <si>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</si>
  <si>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</si>
  <si>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</si>
  <si>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</si>
  <si>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</si>
  <si>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</si>
  <si>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</si>
  <si>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</si>
  <si>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</si>
  <si>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</si>
  <si>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</si>
  <si>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</si>
  <si>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</si>
  <si>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</si>
  <si>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</si>
  <si>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</si>
  <si>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</si>
  <si>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</si>
  <si>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</si>
  <si>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</si>
  <si>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</si>
  <si>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</si>
  <si>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</si>
  <si>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</si>
  <si>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</si>
  <si>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</si>
  <si>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</si>
  <si>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</si>
  <si>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</si>
  <si>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</si>
  <si>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</si>
  <si>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</si>
  <si>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</si>
  <si>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</si>
  <si>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</si>
  <si>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</si>
  <si>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</si>
  <si>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</si>
  <si>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</si>
  <si>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</si>
  <si>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</si>
  <si>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</si>
  <si>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</si>
  <si>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</si>
  <si>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</si>
  <si>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</si>
  <si>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</si>
  <si>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</si>
  <si>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</si>
  <si>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</si>
  <si>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</si>
  <si>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</si>
  <si>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</si>
  <si>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</si>
  <si>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</si>
  <si>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</si>
  <si>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</si>
  <si>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</si>
  <si>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</si>
  <si>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</si>
  <si>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</si>
  <si>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</si>
  <si>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</si>
  <si>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</si>
  <si>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</si>
  <si>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</si>
  <si>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</si>
  <si>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</si>
  <si>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</si>
  <si>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</si>
  <si>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</si>
  <si>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</si>
  <si>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</si>
  <si>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</si>
  <si>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</si>
  <si>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</si>
  <si>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</si>
  <si>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</si>
  <si>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</si>
  <si>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</si>
  <si>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</si>
  <si>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</si>
  <si>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</si>
  <si>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</si>
  <si>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</si>
  <si>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</si>
  <si>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</si>
  <si>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</si>
  <si>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</si>
  <si>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</si>
  <si>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</si>
  <si>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</si>
  <si>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</si>
  <si>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</si>
  <si>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</si>
  <si>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</si>
  <si>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</si>
  <si>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</si>
  <si>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</si>
  <si>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</si>
  <si>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</si>
  <si>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</si>
  <si>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</si>
  <si>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</si>
  <si>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</si>
  <si>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</si>
  <si>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</si>
  <si>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</si>
  <si>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</si>
  <si>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</si>
  <si>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</si>
  <si>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</si>
  <si>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</si>
  <si>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</si>
  <si>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</si>
  <si>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</si>
  <si>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</si>
  <si>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</si>
  <si>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</si>
  <si>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</si>
  <si>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</si>
  <si>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</si>
  <si>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</si>
  <si>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</si>
  <si>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</si>
  <si>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</si>
  <si>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</si>
  <si>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</si>
  <si>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</si>
  <si>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</si>
  <si>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</si>
  <si>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</si>
  <si>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</si>
  <si>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</si>
  <si>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</si>
  <si>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</si>
  <si>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</si>
  <si>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</si>
  <si>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</si>
  <si>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</si>
  <si>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</si>
  <si>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</si>
  <si>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</si>
  <si>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</si>
  <si>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</si>
  <si>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</si>
  <si>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</si>
  <si>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</si>
  <si>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</si>
  <si>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</si>
  <si>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</si>
  <si>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</si>
  <si>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</si>
  <si>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</si>
  <si>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</si>
  <si>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</si>
  <si>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</si>
  <si>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</si>
  <si>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</si>
  <si>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</si>
  <si>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</si>
  <si>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</si>
  <si>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</si>
  <si>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</si>
  <si>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</si>
  <si>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</si>
  <si>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</si>
  <si>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</si>
  <si>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</si>
  <si>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</si>
  <si>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</si>
  <si>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</si>
  <si>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</si>
  <si>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</si>
  <si>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</si>
  <si>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</si>
  <si>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</si>
  <si>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</si>
  <si>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</si>
  <si>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</si>
  <si>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</si>
  <si>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</si>
  <si>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</si>
  <si>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</si>
  <si>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</si>
  <si>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</si>
  <si>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</si>
  <si>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</si>
  <si>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</si>
  <si>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</si>
  <si>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</si>
  <si>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</si>
  <si>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</si>
  <si>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</si>
  <si>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</si>
  <si>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</si>
  <si>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</si>
  <si>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</si>
  <si>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</si>
  <si>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</si>
  <si>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</si>
  <si>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</si>
  <si>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</si>
  <si>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</si>
  <si>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</si>
  <si>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</si>
  <si>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</si>
  <si>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</si>
  <si>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</si>
  <si>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</si>
  <si>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</si>
  <si>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</si>
  <si>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</si>
  <si>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</si>
  <si>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</si>
  <si>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</si>
  <si>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</si>
  <si>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</si>
  <si>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</si>
  <si>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</si>
  <si>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</si>
  <si>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</si>
  <si>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</si>
  <si>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</si>
  <si>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</si>
  <si>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</si>
  <si>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</si>
  <si>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</si>
  <si>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</si>
  <si>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</si>
  <si>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</si>
  <si>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</si>
  <si>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</si>
  <si>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</si>
  <si>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</si>
  <si>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</si>
  <si>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</si>
  <si>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</si>
  <si>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</si>
  <si>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</si>
  <si>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</si>
  <si>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</si>
  <si>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</si>
  <si>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</si>
  <si>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</si>
  <si>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</si>
  <si>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</si>
  <si>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</si>
  <si>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</si>
  <si>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</si>
  <si>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</si>
  <si>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</si>
  <si>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</si>
  <si>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</si>
  <si>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</si>
  <si>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</si>
  <si>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</si>
  <si>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</si>
  <si>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</si>
  <si>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</si>
  <si>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</si>
  <si>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</si>
  <si>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</si>
  <si>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</si>
  <si>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</si>
  <si>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</si>
  <si>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</si>
  <si>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</si>
  <si>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</si>
  <si>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</si>
  <si>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</si>
  <si>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</si>
  <si>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</si>
  <si>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</si>
  <si>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</si>
  <si>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</si>
  <si>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</si>
  <si>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</si>
  <si>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</si>
  <si>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</si>
  <si>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</si>
  <si>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</si>
  <si>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</si>
  <si>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</si>
  <si>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</si>
  <si>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</si>
  <si>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</si>
  <si>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</si>
  <si>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</si>
  <si>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</si>
  <si>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</si>
  <si>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</si>
  <si>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</si>
  <si>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</si>
  <si>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</si>
  <si>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</si>
  <si>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</si>
  <si>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</si>
  <si>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</si>
  <si>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</si>
  <si>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</si>
  <si>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</si>
  <si>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</si>
  <si>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</si>
  <si>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</si>
  <si>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</si>
  <si>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</si>
  <si>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</si>
  <si>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</si>
  <si>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</si>
  <si>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</si>
  <si>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</si>
  <si>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</si>
  <si>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</si>
  <si>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</si>
  <si>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</si>
  <si>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</si>
  <si>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</si>
  <si>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</si>
  <si>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</si>
  <si>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</si>
  <si>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</si>
  <si>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</si>
  <si>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</si>
  <si>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</si>
  <si>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</si>
  <si>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</si>
  <si>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</si>
  <si>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</si>
  <si>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</si>
  <si>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</si>
  <si>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</si>
  <si>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</si>
  <si>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</si>
  <si>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</si>
  <si>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</si>
  <si>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</si>
  <si>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</si>
  <si>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</si>
  <si>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</si>
  <si>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</si>
  <si>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</si>
  <si>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</si>
  <si>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</si>
  <si>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</si>
  <si>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</si>
  <si>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</si>
  <si>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</si>
  <si>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</si>
  <si>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</si>
  <si>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</si>
  <si>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</si>
  <si>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</si>
  <si>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</si>
  <si>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</si>
  <si>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</si>
  <si>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</si>
  <si>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</si>
  <si>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</si>
  <si>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</si>
  <si>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</si>
  <si>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</si>
  <si>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</si>
  <si>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</si>
  <si>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</si>
  <si>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</si>
  <si>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</si>
  <si>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</si>
  <si>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</si>
  <si>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</si>
  <si>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</si>
  <si>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</si>
  <si>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</si>
  <si>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</si>
  <si>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</si>
  <si>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</si>
  <si>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</si>
  <si>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</si>
  <si>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</si>
  <si>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</si>
  <si>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</si>
  <si>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</si>
  <si>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</si>
  <si>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</si>
  <si>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</si>
  <si>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</si>
  <si>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</si>
  <si>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</si>
  <si>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</si>
  <si>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</si>
  <si>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</si>
  <si>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</si>
  <si>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</si>
  <si>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</si>
  <si>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</si>
  <si>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</si>
  <si>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</si>
  <si>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</si>
  <si>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</si>
  <si>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</si>
  <si>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</si>
  <si>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</si>
  <si>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</si>
  <si>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</si>
  <si>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</si>
  <si>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</si>
  <si>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</si>
  <si>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</si>
  <si>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</si>
  <si>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</si>
  <si>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</si>
  <si>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</si>
  <si>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</si>
  <si>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</si>
  <si>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</si>
  <si>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</si>
  <si>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</si>
  <si>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</si>
  <si>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</si>
  <si>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</si>
  <si>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</si>
  <si>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</si>
  <si>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</si>
  <si>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</si>
  <si>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</si>
  <si>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</si>
  <si>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</si>
  <si>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</si>
  <si>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</si>
  <si>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</si>
  <si>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</si>
  <si>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</si>
  <si>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</si>
  <si>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</si>
  <si>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</si>
  <si>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</si>
  <si>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</si>
  <si>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</si>
  <si>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</si>
  <si>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</si>
  <si>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</si>
  <si>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</si>
  <si>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</si>
  <si>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</si>
  <si>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</si>
  <si>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</si>
  <si>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</si>
  <si>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</si>
  <si>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</si>
  <si>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</si>
  <si>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</si>
  <si>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</si>
  <si>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</si>
  <si>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</si>
  <si>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</si>
  <si>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</si>
  <si>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</si>
  <si>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</si>
  <si>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</si>
  <si>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</si>
  <si>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</si>
  <si>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</si>
  <si>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</si>
  <si>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</si>
  <si>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</si>
  <si>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</si>
  <si>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</si>
  <si>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</si>
  <si>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</si>
  <si>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</si>
  <si>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</si>
  <si>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</si>
  <si>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</si>
  <si>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</si>
  <si>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</si>
  <si>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</si>
  <si>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</si>
  <si>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</si>
  <si>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</si>
  <si>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</si>
  <si>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</si>
  <si>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</si>
  <si>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</si>
  <si>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</si>
  <si>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</si>
  <si>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</si>
  <si>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</si>
  <si>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</si>
  <si>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</si>
  <si>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</si>
  <si>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</si>
  <si>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</si>
  <si>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</si>
  <si>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</si>
  <si>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</si>
  <si>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</si>
  <si>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</si>
  <si>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</si>
  <si>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</si>
  <si>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</si>
  <si>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</si>
  <si>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</si>
  <si>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</si>
  <si>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</si>
  <si>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</si>
  <si>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</si>
  <si>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</si>
  <si>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</si>
  <si>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</si>
  <si>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</si>
  <si>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</si>
  <si>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</si>
  <si>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</si>
  <si>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</si>
  <si>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</si>
  <si>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</si>
  <si>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</si>
  <si>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</si>
  <si>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</si>
  <si>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</si>
  <si>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</si>
  <si>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</si>
  <si>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</si>
  <si>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</si>
  <si>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</si>
  <si>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</si>
  <si>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</si>
  <si>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</si>
  <si>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</si>
  <si>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</si>
  <si>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</si>
  <si>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</si>
  <si>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</si>
  <si>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</si>
  <si>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</si>
  <si>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</si>
  <si>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</si>
  <si>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</si>
  <si>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</si>
  <si>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</si>
  <si>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</si>
  <si>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</si>
  <si>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</si>
  <si>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</si>
  <si>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</si>
  <si>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</si>
  <si>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</si>
  <si>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</si>
  <si>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</si>
  <si>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</si>
  <si>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</si>
  <si>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</si>
  <si>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</si>
  <si>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</si>
  <si>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</si>
  <si>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</si>
  <si>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</si>
  <si>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</si>
  <si>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</si>
  <si>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</si>
  <si>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</si>
  <si>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</si>
  <si>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</si>
  <si>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</si>
  <si>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</si>
  <si>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</si>
  <si>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</si>
  <si>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</si>
  <si>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</si>
  <si>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</si>
  <si>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</si>
  <si>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</si>
  <si>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</si>
  <si>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</si>
  <si>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</si>
  <si>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</si>
  <si>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</si>
  <si>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</si>
  <si>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</si>
  <si>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</si>
  <si>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</si>
  <si>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</si>
  <si>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</si>
  <si>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</si>
  <si>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</si>
  <si>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</si>
  <si>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</si>
  <si>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</si>
  <si>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</si>
  <si>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</si>
  <si>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</si>
  <si>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</si>
  <si>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</si>
  <si>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</si>
  <si>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</si>
  <si>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</si>
  <si>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</si>
  <si>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</si>
  <si>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</si>
  <si>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</si>
  <si>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</si>
  <si>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</si>
  <si>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</si>
  <si>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</si>
  <si>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</si>
  <si>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</si>
  <si>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</si>
  <si>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</si>
  <si>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</si>
  <si>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</si>
  <si>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</si>
  <si>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</si>
  <si>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</si>
  <si>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</si>
  <si>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</si>
  <si>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</si>
  <si>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</si>
  <si>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</si>
  <si>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</si>
  <si>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</si>
  <si>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</si>
  <si>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</si>
  <si>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</si>
  <si>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</si>
  <si>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</si>
  <si>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</si>
  <si>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</si>
  <si>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</si>
  <si>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</si>
  <si>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</si>
  <si>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</si>
  <si>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</si>
  <si>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</si>
  <si>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</si>
  <si>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</si>
  <si>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</si>
  <si>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</si>
  <si>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</si>
  <si>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</si>
  <si>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</si>
  <si>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</si>
  <si>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</si>
  <si>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</si>
  <si>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</si>
  <si>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</si>
  <si>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</si>
  <si>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</si>
  <si>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</si>
  <si>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</si>
  <si>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</si>
  <si>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</si>
  <si>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</si>
  <si>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</si>
  <si>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</si>
  <si>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</si>
  <si>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</si>
  <si>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</si>
  <si>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</si>
  <si>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</si>
  <si>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</si>
  <si>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</si>
  <si>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</si>
  <si>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</si>
  <si>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</si>
  <si>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</si>
  <si>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</si>
  <si>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</si>
  <si>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</si>
  <si>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</si>
  <si>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</si>
  <si>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</si>
  <si>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</si>
  <si>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</si>
  <si>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</si>
  <si>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</si>
  <si>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</si>
  <si>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</si>
  <si>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</si>
  <si>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</si>
  <si>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</si>
  <si>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</si>
  <si>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</si>
  <si>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</si>
  <si>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</si>
  <si>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</si>
  <si>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</si>
  <si>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</si>
  <si>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</si>
  <si>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</si>
  <si>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</si>
  <si>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</si>
  <si>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</si>
  <si>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</si>
  <si>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</si>
  <si>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</si>
  <si>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</si>
  <si>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</si>
  <si>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</si>
  <si>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</si>
  <si>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</si>
  <si>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</si>
  <si>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</si>
  <si>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</si>
  <si>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</si>
  <si>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</si>
  <si>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</si>
  <si>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</si>
  <si>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</si>
  <si>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</si>
  <si>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</si>
  <si>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</si>
  <si>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</si>
  <si>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</si>
  <si>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</si>
  <si>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</si>
  <si>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</si>
  <si>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</si>
  <si>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</si>
  <si>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</si>
  <si>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</si>
  <si>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</si>
  <si>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</si>
  <si>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</si>
  <si>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</si>
  <si>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</si>
  <si>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</si>
  <si>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</si>
  <si>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</si>
  <si>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</si>
  <si>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</si>
  <si>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</si>
  <si>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</si>
  <si>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</si>
  <si>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</si>
  <si>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</si>
  <si>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</si>
  <si>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</si>
  <si>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</si>
  <si>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</si>
  <si>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</si>
  <si>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</si>
  <si>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</si>
  <si>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</si>
  <si>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</si>
  <si>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</si>
  <si>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</si>
  <si>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</si>
  <si>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</si>
  <si>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</si>
  <si>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</si>
  <si>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</si>
  <si>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</si>
  <si>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</si>
  <si>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</si>
  <si>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</si>
  <si>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</si>
  <si>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</si>
  <si>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</si>
  <si>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</si>
  <si>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</si>
  <si>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</si>
  <si>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</si>
  <si>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</si>
  <si>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</si>
  <si>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</si>
  <si>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</si>
  <si>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</si>
  <si>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</si>
  <si>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</si>
  <si>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</si>
  <si>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</si>
  <si>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</si>
  <si>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</si>
  <si>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</si>
  <si>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</si>
  <si>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</si>
  <si>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</si>
  <si>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</si>
  <si>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</si>
  <si>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</si>
  <si>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</si>
  <si>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</si>
  <si>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</si>
  <si>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</si>
  <si>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</si>
  <si>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</si>
  <si>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</si>
  <si>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</si>
  <si>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</si>
  <si>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</si>
  <si>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</si>
  <si>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</si>
  <si>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</si>
  <si>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</si>
  <si>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</si>
  <si>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</si>
  <si>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</si>
  <si>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</si>
  <si>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</si>
  <si>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</si>
  <si>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</si>
  <si>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</si>
  <si>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</si>
  <si>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</si>
  <si>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</si>
  <si>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</si>
  <si>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</si>
  <si>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</si>
  <si>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</si>
  <si>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</si>
  <si>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</si>
  <si>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</si>
  <si>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</si>
  <si>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</si>
  <si>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</si>
  <si>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</si>
  <si>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</si>
  <si>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</si>
  <si>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</si>
  <si>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</si>
  <si>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</si>
  <si>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</si>
  <si>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</si>
  <si>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</si>
  <si>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</si>
  <si>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</si>
  <si>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</si>
  <si>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</si>
  <si>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</si>
  <si>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</si>
  <si>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</si>
  <si>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</si>
  <si>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</si>
  <si>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</si>
  <si>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</si>
  <si>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</si>
  <si>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</si>
  <si>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</si>
  <si>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</si>
  <si>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</si>
  <si>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</si>
  <si>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</si>
  <si>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</si>
  <si>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</si>
  <si>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</si>
  <si>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</si>
  <si>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</si>
  <si>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</si>
  <si>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</si>
  <si>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</si>
  <si>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</si>
  <si>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</si>
  <si>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</si>
  <si>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</si>
  <si>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</si>
  <si>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</si>
  <si>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</si>
  <si>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</si>
  <si>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</si>
  <si>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</si>
  <si>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</si>
  <si>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</si>
  <si>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</si>
  <si>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</si>
  <si>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</si>
  <si>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</si>
  <si>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</si>
  <si>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</si>
  <si>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</si>
  <si>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</si>
  <si>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</si>
  <si>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</si>
  <si>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</si>
  <si>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</si>
  <si>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</si>
  <si>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</si>
  <si>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</si>
  <si>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</si>
  <si>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</si>
  <si>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</si>
  <si>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</si>
  <si>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</si>
  <si>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</si>
  <si>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</si>
  <si>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</si>
  <si>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</si>
  <si>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</si>
  <si>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</si>
  <si>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</si>
  <si>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</si>
  <si>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</si>
  <si>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</si>
  <si>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</si>
  <si>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</si>
  <si>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</si>
  <si>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</si>
  <si>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</si>
  <si>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</si>
  <si>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</si>
  <si>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</si>
  <si>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</si>
  <si>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</si>
  <si>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</si>
  <si>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</si>
  <si>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</si>
  <si>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</si>
  <si>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</si>
  <si>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</si>
  <si>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</si>
  <si>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</si>
  <si>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</si>
  <si>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</si>
  <si>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</si>
  <si>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</si>
  <si>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</si>
  <si>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</si>
  <si>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</si>
  <si>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</si>
  <si>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</si>
  <si>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</si>
  <si>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</si>
  <si>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</si>
  <si>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</si>
  <si>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</si>
  <si>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</si>
  <si>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</si>
  <si>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</si>
  <si>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</si>
  <si>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</si>
  <si>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</si>
  <si>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</si>
  <si>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</si>
  <si>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</si>
  <si>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</si>
  <si>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</si>
  <si>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</si>
  <si>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</si>
  <si>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</si>
  <si>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</si>
  <si>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</si>
  <si>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</si>
  <si>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</si>
  <si>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</si>
  <si>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</si>
  <si>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</si>
  <si>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</si>
  <si>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</si>
  <si>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</si>
  <si>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</si>
  <si>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</si>
  <si>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</si>
  <si>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</si>
  <si>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</si>
  <si>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</si>
  <si>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</si>
  <si>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</si>
  <si>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</si>
  <si>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</si>
  <si>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</si>
  <si>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</si>
  <si>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</si>
  <si>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</si>
  <si>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</si>
  <si>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</si>
  <si>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</si>
  <si>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</si>
  <si>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</si>
  <si>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</si>
  <si>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</si>
  <si>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</si>
  <si>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</si>
  <si>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</si>
  <si>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</si>
  <si>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</si>
  <si>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</si>
  <si>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</si>
  <si>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</si>
  <si>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</si>
  <si>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</si>
  <si>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</si>
  <si>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</si>
  <si>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</si>
  <si>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</si>
  <si>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</si>
  <si>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</si>
  <si>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</si>
  <si>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</si>
  <si>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</si>
  <si>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</si>
  <si>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</si>
  <si>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</si>
  <si>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</si>
  <si>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</si>
  <si>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</si>
  <si>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</si>
  <si>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</si>
  <si>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</si>
  <si>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</si>
  <si>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</si>
  <si>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</si>
  <si>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</si>
  <si>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</si>
  <si>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</si>
  <si>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</si>
  <si>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</si>
  <si>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</si>
  <si>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</si>
  <si>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</si>
  <si>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</si>
  <si>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</si>
  <si>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</si>
  <si>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</si>
  <si>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</si>
  <si>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</si>
  <si>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</si>
  <si>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</si>
  <si>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</si>
  <si>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</si>
  <si>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</si>
  <si>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</si>
  <si>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</si>
  <si>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</si>
  <si>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</si>
  <si>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</si>
  <si>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</si>
  <si>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</si>
  <si>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</si>
  <si>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</si>
  <si>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</si>
  <si>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</si>
  <si>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</si>
  <si>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</si>
  <si>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</si>
  <si>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</si>
  <si>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</si>
  <si>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</si>
  <si>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</si>
  <si>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</si>
  <si>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</si>
  <si>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</si>
  <si>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</si>
  <si>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</si>
  <si>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</si>
  <si>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</si>
  <si>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</si>
  <si>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</si>
  <si>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</si>
  <si>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</si>
  <si>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</si>
  <si>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</si>
  <si>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</si>
  <si>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</si>
  <si>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</si>
  <si>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</si>
  <si>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</si>
  <si>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</si>
  <si>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</si>
  <si>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</si>
  <si>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</si>
  <si>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</si>
  <si>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</si>
  <si>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</si>
  <si>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</si>
  <si>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</si>
  <si>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</si>
  <si>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</si>
  <si>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</si>
  <si>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</si>
  <si>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</si>
  <si>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</si>
  <si>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</si>
  <si>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</si>
  <si>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</si>
  <si>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</si>
  <si>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</si>
  <si>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</si>
  <si>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</si>
  <si>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</si>
  <si>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</si>
  <si>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</si>
  <si>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</si>
  <si>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</si>
  <si>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</si>
  <si>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</si>
  <si>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</si>
  <si>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</si>
  <si>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</si>
  <si>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</si>
  <si>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</si>
  <si>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</si>
  <si>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</si>
  <si>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</si>
  <si>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</si>
  <si>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</si>
  <si>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</si>
  <si>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</si>
  <si>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</si>
  <si>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</si>
  <si>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</si>
  <si>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</si>
  <si>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</si>
  <si>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</si>
  <si>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</si>
  <si>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</si>
  <si>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</si>
  <si>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</si>
  <si>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</si>
  <si>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</si>
  <si>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</si>
  <si>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</si>
  <si>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</si>
  <si>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</si>
  <si>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</si>
  <si>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</si>
  <si>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</si>
  <si>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</si>
  <si>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</si>
  <si>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</si>
  <si>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</si>
  <si>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</si>
  <si>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</si>
  <si>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</si>
  <si>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</si>
  <si>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</si>
  <si>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</si>
  <si>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</si>
  <si>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</si>
  <si>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</si>
  <si>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</si>
  <si>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</si>
  <si>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</si>
  <si>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</si>
  <si>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</si>
  <si>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</si>
  <si>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</si>
  <si>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</si>
  <si>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</si>
  <si>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</si>
  <si>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</si>
  <si>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</si>
  <si>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</si>
  <si>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</si>
  <si>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</si>
  <si>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</si>
  <si>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</si>
  <si>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</si>
  <si>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</si>
  <si>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</si>
  <si>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</si>
  <si>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</si>
  <si>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</si>
  <si>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</si>
  <si>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</si>
  <si>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</si>
  <si>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</si>
  <si>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</si>
  <si>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</si>
  <si>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</si>
  <si>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</si>
  <si>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</si>
  <si>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</si>
  <si>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</si>
  <si>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</si>
  <si>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</si>
  <si>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</si>
  <si>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</si>
  <si>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</si>
  <si>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</si>
  <si>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</si>
  <si>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</si>
  <si>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</si>
  <si>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</si>
  <si>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</si>
  <si>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</si>
  <si>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</si>
  <si>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</si>
  <si>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</si>
  <si>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</si>
  <si>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</si>
  <si>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</si>
  <si>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</si>
  <si>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</si>
  <si>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</si>
  <si>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</si>
  <si>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</si>
  <si>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</si>
  <si>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</si>
  <si>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</si>
  <si>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</si>
  <si>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</si>
  <si>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</si>
  <si>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</si>
  <si>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</si>
  <si>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</si>
  <si>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</si>
  <si>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</si>
  <si>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</si>
  <si>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</si>
  <si>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</si>
  <si>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</si>
  <si>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</si>
  <si>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</si>
  <si>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</si>
  <si>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</si>
  <si>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</si>
  <si>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</si>
  <si>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</si>
  <si>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</si>
  <si>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</si>
  <si>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</si>
  <si>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</si>
  <si>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</si>
  <si>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</si>
  <si>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</si>
  <si>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</si>
  <si>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</si>
  <si>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</si>
  <si>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</si>
  <si>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</si>
  <si>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</si>
  <si>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</si>
  <si>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</si>
  <si>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</si>
  <si>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</si>
  <si>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</si>
  <si>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</si>
  <si>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</si>
  <si>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</si>
  <si>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</si>
  <si>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</si>
  <si>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</si>
  <si>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</si>
  <si>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</si>
  <si>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</si>
  <si>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</si>
  <si>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</si>
  <si>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</si>
  <si>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</si>
  <si>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</si>
  <si>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</si>
  <si>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</si>
  <si>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</si>
  <si>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</si>
  <si>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</si>
  <si>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</si>
  <si>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</si>
  <si>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</si>
  <si>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</si>
  <si>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</si>
  <si>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</si>
  <si>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</si>
  <si>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</si>
  <si>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</si>
  <si>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</si>
  <si>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</si>
  <si>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</si>
  <si>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</si>
  <si>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</si>
  <si>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</si>
  <si>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</si>
  <si>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</si>
  <si>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</si>
  <si>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</si>
  <si>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</si>
  <si>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</si>
  <si>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</si>
  <si>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</si>
  <si>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</si>
  <si>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</si>
  <si>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</si>
  <si>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</si>
  <si>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</si>
  <si>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</si>
  <si>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</si>
  <si>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</si>
  <si>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</si>
  <si>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</si>
  <si>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</si>
  <si>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</si>
  <si>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</si>
  <si>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</si>
  <si>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</si>
  <si>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</si>
  <si>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</si>
  <si>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</si>
  <si>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</si>
  <si>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</si>
  <si>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</si>
  <si>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</si>
  <si>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</si>
  <si>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</si>
  <si>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</si>
  <si>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</si>
  <si>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</si>
  <si>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</si>
  <si>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</si>
  <si>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</si>
  <si>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</si>
  <si>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</si>
  <si>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</si>
  <si>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</si>
  <si>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</si>
  <si>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</si>
  <si>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</si>
  <si>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</si>
  <si>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</si>
  <si>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</si>
  <si>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</si>
  <si>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</si>
  <si>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</si>
  <si>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</si>
  <si>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</si>
  <si>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</si>
  <si>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</si>
  <si>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</si>
  <si>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</si>
  <si>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</si>
  <si>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</si>
  <si>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</si>
  <si>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</si>
  <si>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</si>
  <si>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</si>
  <si>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</si>
  <si>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</si>
  <si>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</si>
  <si>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</si>
  <si>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</si>
  <si>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</si>
  <si>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</si>
  <si>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</si>
  <si>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</si>
  <si>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</si>
  <si>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</si>
  <si>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</si>
  <si>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</si>
  <si>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</si>
  <si>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</si>
  <si>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</si>
  <si>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</si>
  <si>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</si>
  <si>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</si>
  <si>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</si>
  <si>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</si>
  <si>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</si>
  <si>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</si>
  <si>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</si>
  <si>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</si>
  <si>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</si>
  <si>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</si>
  <si>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</si>
  <si>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</si>
  <si>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</si>
  <si>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</si>
  <si>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</si>
  <si>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</si>
  <si>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</si>
  <si>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</si>
  <si>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</si>
  <si>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</si>
  <si>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</si>
  <si>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</si>
  <si>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</si>
  <si>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</si>
  <si>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</si>
  <si>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</si>
  <si>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</si>
  <si>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</si>
  <si>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</si>
  <si>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</si>
  <si>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</si>
  <si>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</si>
  <si>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</si>
  <si>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</si>
  <si>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</si>
  <si>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</si>
  <si>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</si>
  <si>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</si>
  <si>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</si>
  <si>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</si>
  <si>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</si>
  <si>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</si>
  <si>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</si>
  <si>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</si>
  <si>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</si>
  <si>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</si>
  <si>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</si>
  <si>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</si>
  <si>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</si>
  <si>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</si>
  <si>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</si>
  <si>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</si>
  <si>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</si>
  <si>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</si>
  <si>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</si>
  <si>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</si>
  <si>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</si>
  <si>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</si>
  <si>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</si>
  <si>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</si>
  <si>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</si>
  <si>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</si>
  <si>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</si>
  <si>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</si>
  <si>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</si>
  <si>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</si>
  <si>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</si>
  <si>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</si>
  <si>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</si>
  <si>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</si>
  <si>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</si>
  <si>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</si>
  <si>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</si>
  <si>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</si>
  <si>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</si>
  <si>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</si>
  <si>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</si>
  <si>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</si>
  <si>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</si>
  <si>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</si>
  <si>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</si>
  <si>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</si>
  <si>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</si>
  <si>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</si>
  <si>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</si>
  <si>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</si>
  <si>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</si>
  <si>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</si>
  <si>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</si>
  <si>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</si>
  <si>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</si>
  <si>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</si>
  <si>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</si>
  <si>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</si>
  <si>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</si>
  <si>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</si>
  <si>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</si>
  <si>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</si>
  <si>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</si>
  <si>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</si>
  <si>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</si>
  <si>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</si>
  <si>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</si>
  <si>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</si>
  <si>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</si>
  <si>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</si>
  <si>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</si>
  <si>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</si>
  <si>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</si>
  <si>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</si>
  <si>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</si>
  <si>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</si>
  <si>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</si>
  <si>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</si>
  <si>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</si>
  <si>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</si>
  <si>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</si>
  <si>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</si>
  <si>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</si>
  <si>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</si>
  <si>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</si>
  <si>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</si>
  <si>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</si>
  <si>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</si>
  <si>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</si>
  <si>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</si>
  <si>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</si>
  <si>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</si>
  <si>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</si>
  <si>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</si>
  <si>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</si>
  <si>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</si>
  <si>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</si>
  <si>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</si>
  <si>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</si>
  <si>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</si>
  <si>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</si>
  <si>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</si>
  <si>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</si>
  <si>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</si>
  <si>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</si>
  <si>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</si>
  <si>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</si>
  <si>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</si>
  <si>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</si>
  <si>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</si>
  <si>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</si>
  <si>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</si>
  <si>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</si>
  <si>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</si>
  <si>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</si>
  <si>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</si>
  <si>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</si>
  <si>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</si>
  <si>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</si>
  <si>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</si>
  <si>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</si>
  <si>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</si>
  <si>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</si>
  <si>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</si>
  <si>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</si>
  <si>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</si>
  <si>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</si>
  <si>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</si>
  <si>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</si>
  <si>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</si>
  <si>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</si>
  <si>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</si>
  <si>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</si>
  <si>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</si>
  <si>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</si>
  <si>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</si>
  <si>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</si>
  <si>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</si>
  <si>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</si>
  <si>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</si>
  <si>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</si>
  <si>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</si>
  <si>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</si>
  <si>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</si>
  <si>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</si>
  <si>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</si>
  <si>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</si>
  <si>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</si>
  <si>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</si>
  <si>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</si>
  <si>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</si>
  <si>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</si>
  <si>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</si>
  <si>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</si>
  <si>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</si>
  <si>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</si>
  <si>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</si>
  <si>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</si>
  <si>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</si>
  <si>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</si>
  <si>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</si>
  <si>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</si>
  <si>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</si>
  <si>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</si>
  <si>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</si>
  <si>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</si>
  <si>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</si>
  <si>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</si>
  <si>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</si>
  <si>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</si>
  <si>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</si>
  <si>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</si>
  <si>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</si>
  <si>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</si>
  <si>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</si>
  <si>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</si>
  <si>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</si>
  <si>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</si>
  <si>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</si>
  <si>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</si>
  <si>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</si>
  <si>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</si>
  <si>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</si>
  <si>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</si>
  <si>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</si>
  <si>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</si>
  <si>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</si>
  <si>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</si>
  <si>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</si>
  <si>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</si>
  <si>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</si>
  <si>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</si>
  <si>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</si>
  <si>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</si>
  <si>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</si>
  <si>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</si>
  <si>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</si>
  <si>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</si>
  <si>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</si>
  <si>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</si>
  <si>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</si>
  <si>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</si>
  <si>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</si>
  <si>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</si>
  <si>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</si>
  <si>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</si>
  <si>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</si>
  <si>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</si>
  <si>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</si>
  <si>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</si>
  <si>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</si>
  <si>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</si>
  <si>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</si>
  <si>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</si>
  <si>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</si>
  <si>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</si>
  <si>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</si>
  <si>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</si>
  <si>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</si>
  <si>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</si>
  <si>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</si>
  <si>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</si>
  <si>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</si>
  <si>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</si>
  <si>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</si>
  <si>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</si>
  <si>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</si>
  <si>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</si>
  <si>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</si>
  <si>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</si>
  <si>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</si>
  <si>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</si>
  <si>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</si>
  <si>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</si>
  <si>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</si>
  <si>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</si>
  <si>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</si>
  <si>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</si>
  <si>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</si>
  <si>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</si>
  <si>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</si>
  <si>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</si>
  <si>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</si>
  <si>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</si>
  <si>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</si>
  <si>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</si>
  <si>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</si>
  <si>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</si>
  <si>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</si>
  <si>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</si>
  <si>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</si>
  <si>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</si>
  <si>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</si>
  <si>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</si>
  <si>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</si>
  <si>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</si>
  <si>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</si>
  <si>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</si>
  <si>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</si>
  <si>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</si>
  <si>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</si>
  <si>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</si>
  <si>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</si>
  <si>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</si>
  <si>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</si>
  <si>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</si>
  <si>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</si>
  <si>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</si>
  <si>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</si>
  <si>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</si>
  <si>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</si>
  <si>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</si>
  <si>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</si>
  <si>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</si>
  <si>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</si>
  <si>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</si>
  <si>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</si>
  <si>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</si>
  <si>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</si>
  <si>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</si>
  <si>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</si>
  <si>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</si>
  <si>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</si>
  <si>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</si>
  <si>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</si>
  <si>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</si>
  <si>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</si>
  <si>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</si>
  <si>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</si>
  <si>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</si>
  <si>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</si>
  <si>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</si>
  <si>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</si>
  <si>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</si>
  <si>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</si>
  <si>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</si>
  <si>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</si>
  <si>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</si>
  <si>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</si>
  <si>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</si>
  <si>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</si>
  <si>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</si>
  <si>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</si>
  <si>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</si>
  <si>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</si>
  <si>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</si>
  <si>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</si>
  <si>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</si>
  <si>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</si>
  <si>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</si>
  <si>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</si>
  <si>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</si>
  <si>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</si>
  <si>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</si>
  <si>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</si>
  <si>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</si>
  <si>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</si>
  <si>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</si>
  <si>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</si>
  <si>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</si>
  <si>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</si>
  <si>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</si>
  <si>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</si>
  <si>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</si>
  <si>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</si>
  <si>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</si>
  <si>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</si>
  <si>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</si>
  <si>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</si>
  <si>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</si>
  <si>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</si>
  <si>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</si>
  <si>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</si>
  <si>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</si>
  <si>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</si>
  <si>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</si>
  <si>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</si>
  <si>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</si>
  <si>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</si>
  <si>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</si>
  <si>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</si>
  <si>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</si>
  <si>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</si>
  <si>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</si>
  <si>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</si>
  <si>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</si>
  <si>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</si>
  <si>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</si>
  <si>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</si>
  <si>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</si>
  <si>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</si>
  <si>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</si>
  <si>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</si>
  <si>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</si>
  <si>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</si>
  <si>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</si>
  <si>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</si>
  <si>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</si>
  <si>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</si>
  <si>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</si>
  <si>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</si>
  <si>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</si>
  <si>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</si>
  <si>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</si>
  <si>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</si>
  <si>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</si>
  <si>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</si>
  <si>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</si>
  <si>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</si>
  <si>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</si>
  <si>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</si>
  <si>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</si>
  <si>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</si>
  <si>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</si>
  <si>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</si>
  <si>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</si>
  <si>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</si>
  <si>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</si>
  <si>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</si>
  <si>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</si>
  <si>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</si>
  <si>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</si>
  <si>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</si>
  <si>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</si>
  <si>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</si>
  <si>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</si>
  <si>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</si>
  <si>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</si>
  <si>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</si>
  <si>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</si>
  <si>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</si>
  <si>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</si>
  <si>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</si>
  <si>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</si>
  <si>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</si>
  <si>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</si>
  <si>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</si>
  <si>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</si>
  <si>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</si>
  <si>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</si>
  <si>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</si>
  <si>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</si>
  <si>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</si>
  <si>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</si>
  <si>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</si>
  <si>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</si>
  <si>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</si>
  <si>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</si>
  <si>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</si>
  <si>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</si>
  <si>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</si>
  <si>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</si>
  <si>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</si>
  <si>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</si>
  <si>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</si>
  <si>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</si>
  <si>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</si>
  <si>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</si>
  <si>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</si>
  <si>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</si>
  <si>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</si>
  <si>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</si>
  <si>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</si>
  <si>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</si>
  <si>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</si>
  <si>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</si>
  <si>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</si>
  <si>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</si>
  <si>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</si>
  <si>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</si>
  <si>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</si>
  <si>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</si>
  <si>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</si>
  <si>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</si>
  <si>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</si>
  <si>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</si>
  <si>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</si>
  <si>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</si>
  <si>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</si>
  <si>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</si>
  <si>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</si>
  <si>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</si>
  <si>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</si>
  <si>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</si>
  <si>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</si>
  <si>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</si>
  <si>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</si>
  <si>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</si>
  <si>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</si>
  <si>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</si>
  <si>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</si>
  <si>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</si>
  <si>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</si>
  <si>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</si>
  <si>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</si>
  <si>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</si>
  <si>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</si>
  <si>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</si>
  <si>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</si>
  <si>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</si>
  <si>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</si>
  <si>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</si>
  <si>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</si>
  <si>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</si>
  <si>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</si>
  <si>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</si>
  <si>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</si>
  <si>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</si>
  <si>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</si>
  <si>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</si>
  <si>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</si>
  <si>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</si>
  <si>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</si>
  <si>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</si>
  <si>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</si>
  <si>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</si>
  <si>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</si>
  <si>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</si>
  <si>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</si>
  <si>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</si>
  <si>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</si>
  <si>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</si>
  <si>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</si>
  <si>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</si>
  <si>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</si>
  <si>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</si>
  <si>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</si>
  <si>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</si>
  <si>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</si>
  <si>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</si>
  <si>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</si>
  <si>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</si>
  <si>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</si>
  <si>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</si>
  <si>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</si>
  <si>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</si>
  <si>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</si>
  <si>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</si>
  <si>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</si>
  <si>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</si>
  <si>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</si>
  <si>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</si>
  <si>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</si>
  <si>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</si>
  <si>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</si>
  <si>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</si>
  <si>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</si>
  <si>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</si>
  <si>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</si>
  <si>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</si>
  <si>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</si>
  <si>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</si>
  <si>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</si>
  <si>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</si>
  <si>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</si>
  <si>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</si>
  <si>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</si>
  <si>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</si>
  <si>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</si>
  <si>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</si>
  <si>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</si>
  <si>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</si>
  <si>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</si>
  <si>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</si>
  <si>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</si>
  <si>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</si>
  <si>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</si>
  <si>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</si>
  <si>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</si>
  <si>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</si>
  <si>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</si>
  <si>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</si>
  <si>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</si>
  <si>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</si>
  <si>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</si>
  <si>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</si>
  <si>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</si>
  <si>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</si>
  <si>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</si>
  <si>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</si>
  <si>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</si>
  <si>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</si>
  <si>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</si>
  <si>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</si>
  <si>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</si>
  <si>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</si>
  <si>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</si>
  <si>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</si>
  <si>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</si>
  <si>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</si>
  <si>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</si>
  <si>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</si>
  <si>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</si>
  <si>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</si>
  <si>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</si>
  <si>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</si>
  <si>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</si>
  <si>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</si>
  <si>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</si>
  <si>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</si>
  <si>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</si>
  <si>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</si>
  <si>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</si>
  <si>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</si>
  <si>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</si>
  <si>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</si>
  <si>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</si>
  <si>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</si>
  <si>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</si>
  <si>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</si>
  <si>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</si>
  <si>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</si>
  <si>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</si>
  <si>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</si>
  <si>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</si>
  <si>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</si>
  <si>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</si>
  <si>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</si>
  <si>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</si>
  <si>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</si>
  <si>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</si>
  <si>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</si>
  <si>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</si>
  <si>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</si>
  <si>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</si>
  <si>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</si>
  <si>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</si>
  <si>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</si>
  <si>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</si>
  <si>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</si>
  <si>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</si>
  <si>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</si>
  <si>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</si>
  <si>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</si>
  <si>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</si>
  <si>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</si>
  <si>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</si>
  <si>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</si>
  <si>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</si>
  <si>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</si>
  <si>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</si>
  <si>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</si>
  <si>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</si>
  <si>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</si>
  <si>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</si>
  <si>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</si>
  <si>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</si>
  <si>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</si>
  <si>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</si>
  <si>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</si>
  <si>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</si>
  <si>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</si>
  <si>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</si>
  <si>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</si>
  <si>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</si>
  <si>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</si>
  <si>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</si>
  <si>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</si>
  <si>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</si>
  <si>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</si>
  <si>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</si>
  <si>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</si>
  <si>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</si>
  <si>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</si>
  <si>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</si>
  <si>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</si>
  <si>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</si>
  <si>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</si>
  <si>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</si>
  <si>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</si>
  <si>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</si>
  <si>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</si>
  <si>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</si>
  <si>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</si>
  <si>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</si>
  <si>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</si>
  <si>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</si>
  <si>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</si>
  <si>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</si>
  <si>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</si>
  <si>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</si>
  <si>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</si>
  <si>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</si>
  <si>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</si>
  <si>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</si>
  <si>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</si>
  <si>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</si>
  <si>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</si>
  <si>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</si>
  <si>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</si>
  <si>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</si>
  <si>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</si>
  <si>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</si>
  <si>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</si>
  <si>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</si>
  <si>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</si>
  <si>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</si>
  <si>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</si>
  <si>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</si>
  <si>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</si>
  <si>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</si>
  <si>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</si>
  <si>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</si>
  <si>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</si>
  <si>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</si>
  <si>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</si>
  <si>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</si>
  <si>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</si>
  <si>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</si>
  <si>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</si>
  <si>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</si>
  <si>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</si>
  <si>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</si>
  <si>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</si>
  <si>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</si>
  <si>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</si>
  <si>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</si>
  <si>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</si>
  <si>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</si>
  <si>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</si>
  <si>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</si>
  <si>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</si>
  <si>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</si>
  <si>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</si>
  <si>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</si>
  <si>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</si>
  <si>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</si>
  <si>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</si>
  <si>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</si>
  <si>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</si>
  <si>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</si>
  <si>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</si>
  <si>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</si>
  <si>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</si>
  <si>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</si>
  <si>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</si>
  <si>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</si>
  <si>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</si>
  <si>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</si>
  <si>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</si>
  <si>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</si>
  <si>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</si>
  <si>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</si>
  <si>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</si>
  <si>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</si>
  <si>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</si>
  <si>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</si>
  <si>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</si>
  <si>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</si>
  <si>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</si>
  <si>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</si>
  <si>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</si>
  <si>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</si>
  <si>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</si>
  <si>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</si>
  <si>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</si>
  <si>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</si>
  <si>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</si>
  <si>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</si>
  <si>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</si>
  <si>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</si>
  <si>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</si>
  <si>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</si>
  <si>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</si>
  <si>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</si>
  <si>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</si>
  <si>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</si>
  <si>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</si>
  <si>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</si>
  <si>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</si>
  <si>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</si>
  <si>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</si>
  <si>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</si>
  <si>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</si>
  <si>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</si>
  <si>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</si>
  <si>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</si>
  <si>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</si>
  <si>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</si>
  <si>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</si>
  <si>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</si>
  <si>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</si>
  <si>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</si>
  <si>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</si>
  <si>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</si>
  <si>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</si>
  <si>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</si>
  <si>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</si>
  <si>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</si>
  <si>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</si>
  <si>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</si>
  <si>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</si>
  <si>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</si>
  <si>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</si>
  <si>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</si>
  <si>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</si>
  <si>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</si>
  <si>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</si>
  <si>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</si>
  <si>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</si>
  <si>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</si>
  <si>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</si>
  <si>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</si>
  <si>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</si>
  <si>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</si>
  <si>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</si>
  <si>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</si>
  <si>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</si>
  <si>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</si>
  <si>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</si>
  <si>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</si>
  <si>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</si>
  <si>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</si>
  <si>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</si>
  <si>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</si>
  <si>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</si>
  <si>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</si>
  <si>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</si>
  <si>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</si>
  <si>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</si>
  <si>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</si>
  <si>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</si>
  <si>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</si>
  <si>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</si>
  <si>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</si>
  <si>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</si>
  <si>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</si>
  <si>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</si>
  <si>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</si>
  <si>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</si>
  <si>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</si>
  <si>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</si>
  <si>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</si>
  <si>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</si>
  <si>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</si>
  <si>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</si>
  <si>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</si>
  <si>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</si>
  <si>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</si>
  <si>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</si>
  <si>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</si>
  <si>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</si>
  <si>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</si>
  <si>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</si>
  <si>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</si>
  <si>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</si>
  <si>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</si>
  <si>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</si>
  <si>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</si>
  <si>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</si>
  <si>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</si>
  <si>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</si>
  <si>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</si>
  <si>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</si>
  <si>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</si>
  <si>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</si>
  <si>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</si>
  <si>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</si>
  <si>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</si>
  <si>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</si>
  <si>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</si>
  <si>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</si>
  <si>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</si>
  <si>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</si>
  <si>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</si>
  <si>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</si>
  <si>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</si>
  <si>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</si>
  <si>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</si>
  <si>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</si>
  <si>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</si>
  <si>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</si>
  <si>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</si>
  <si>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</si>
  <si>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</si>
  <si>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</si>
  <si>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</si>
  <si>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</si>
  <si>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</si>
  <si>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</si>
  <si>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</si>
  <si>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</si>
  <si>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</si>
  <si>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</si>
  <si>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</si>
  <si>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</si>
  <si>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</si>
  <si>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</si>
  <si>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</si>
  <si>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</si>
  <si>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</si>
  <si>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</si>
  <si>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</si>
  <si>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</si>
  <si>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</si>
  <si>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</si>
  <si>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</si>
  <si>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</si>
  <si>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</si>
  <si>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농협 3520106511413</t>
    <phoneticPr fontId="2" type="noConversion"/>
  </si>
  <si>
    <t>2026-01-06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</si>
  <si>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</si>
  <si>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</si>
  <si>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</si>
  <si>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</si>
  <si>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</si>
  <si>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</si>
  <si>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</si>
  <si>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</si>
  <si>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WVGZZZ5NZJW937309</t>
  </si>
  <si>
    <t>AZ제일오토미션(순천)_260106_181856.xlsx</t>
  </si>
  <si>
    <t>AZ제일오토미션(순천)_260106_181856.xlsx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</si>
</sst>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450000</c:v>
                </c:pt>
                <c:pt idx="1">
                  <c:v>0</c:v>
                </c:pt>
                <c:pt idx="2">
                  <c:v>450000</c:v>
                </c:pt>
                <c:pt idx="3">
                  <c:v>0</c:v>
                </c:pt>
                <c:pt idx="4">
                  <c:v>572000</c:v>
                </c:pt>
                <c:pt idx="5">
                  <c:v>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12</c:v>
                      </c:pt>
                      <c:pt idx="1">
                        <c:v>19</c:v>
                      </c:pt>
                      <c:pt idx="2">
                        <c:v>12</c:v>
                      </c:pt>
                      <c:pt idx="3">
                        <c:v>19</c:v>
                      </c:pt>
                      <c:pt idx="4">
                        <c:v>11</c:v>
                      </c:pt>
                      <c:pt idx="5">
                        <c:v>19</c:v>
                      </c:pt>
                      <c:pt idx="6">
                        <c:v>7</c:v>
                      </c:pt>
                      <c:pt idx="7">
                        <c:v>19</c:v>
                      </c:pt>
                      <c:pt idx="8">
                        <c:v>19</c:v>
                      </c:pt>
                      <c:pt idx="9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O20" sqref="O20:P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 t="s">
        <v>4832</v>
      </c>
      <c r="T1" s="445"/>
      <c r="U1" s="446"/>
    </row>
    <row r="2" spans="1:21" x14ac:dyDescent="0.3">
      <c r="A2" s="313" t="s">
        <v>65</v>
      </c>
      <c r="B2" s="314"/>
      <c r="C2" s="315" t="s">
        <v>4822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46028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1268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1626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1625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32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2648</v>
      </c>
      <c r="B8" s="430"/>
      <c r="C8" s="430"/>
      <c r="D8" s="430"/>
      <c r="E8" s="431"/>
      <c r="F8" s="432"/>
      <c r="G8" s="433"/>
      <c r="H8" s="433"/>
      <c r="I8" s="434"/>
      <c r="J8" s="440">
        <v>650000</v>
      </c>
      <c r="K8" s="440"/>
      <c r="L8" s="440"/>
      <c r="M8" s="440"/>
      <c r="N8" s="440"/>
      <c r="O8" s="441">
        <v>1</v>
      </c>
      <c r="P8" s="441"/>
      <c r="Q8" s="435">
        <v>65000</v>
      </c>
      <c r="R8" s="436"/>
      <c r="S8" s="437"/>
      <c r="T8" s="438">
        <v>715000</v>
      </c>
      <c r="U8" s="439"/>
    </row>
    <row r="9" spans="1:21" ht="15.6" customHeight="1" x14ac:dyDescent="0.3">
      <c r="A9" s="418" t="s">
        <v>1513</v>
      </c>
      <c r="B9" s="419"/>
      <c r="C9" s="419"/>
      <c r="D9" s="419"/>
      <c r="E9" s="420"/>
      <c r="F9" s="421"/>
      <c r="G9" s="419"/>
      <c r="H9" s="419"/>
      <c r="I9" s="420"/>
      <c r="J9" s="427">
        <v>20000</v>
      </c>
      <c r="K9" s="427"/>
      <c r="L9" s="427"/>
      <c r="M9" s="427"/>
      <c r="N9" s="427"/>
      <c r="O9" s="428">
        <v>1</v>
      </c>
      <c r="P9" s="428"/>
      <c r="Q9" s="422">
        <v>2000</v>
      </c>
      <c r="R9" s="423"/>
      <c r="S9" s="424"/>
      <c r="T9" s="425">
        <v>22000</v>
      </c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-0.39999999850988399</v>
      </c>
      <c r="G20" s="324"/>
      <c r="H20" s="324"/>
      <c r="I20" s="325"/>
      <c r="J20" s="361">
        <f>SUM(J8:N19)</f>
        <v>670000</v>
      </c>
      <c r="K20" s="362"/>
      <c r="L20" s="362"/>
      <c r="M20" s="362"/>
      <c r="N20" s="363"/>
      <c r="O20" s="326">
        <f>SUM(O8:P19)</f>
        <v>2</v>
      </c>
      <c r="P20" s="326"/>
      <c r="Q20" s="364">
        <f>SUM(Q8:S19)</f>
        <v>67000</v>
      </c>
      <c r="R20" s="324"/>
      <c r="S20" s="325"/>
      <c r="T20" s="324">
        <f>SUM(T8:U15)</f>
        <v>737000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736999.60000000149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AZ제일오토미션(순천)</v>
      </c>
      <c r="R21" s="332"/>
      <c r="S21" s="332"/>
      <c r="T21" s="332"/>
      <c r="U21" s="384"/>
    </row>
    <row r="22" spans="1:21" ht="20.100000000000001" customHeight="1" x14ac:dyDescent="0.3">
      <c r="A22" s="311" t="s">
        <v>4834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 t="str">
        <f>S1</f>
        <v>WVGZZZ5NZJW937309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농협 3520106511413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46028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AZ제일오토미션(순천)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전남 순천시 우석로81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010-6235-6470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경동(화물)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0GC_Repair</v>
      </c>
      <c r="B31" s="379"/>
      <c r="C31" s="379"/>
      <c r="D31" s="379"/>
      <c r="E31" s="379"/>
      <c r="F31" s="379">
        <f>F8</f>
        <v>0</v>
      </c>
      <c r="G31" s="379"/>
      <c r="H31" s="379"/>
      <c r="I31" s="379"/>
      <c r="J31" s="383">
        <f>J8</f>
        <v>650000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65000</v>
      </c>
      <c r="R31" s="380"/>
      <c r="S31" s="380"/>
      <c r="T31" s="381">
        <f>T8</f>
        <v>715000</v>
      </c>
      <c r="U31" s="382"/>
    </row>
    <row r="32" spans="1:21" ht="15.6" customHeight="1" x14ac:dyDescent="0.3">
      <c r="A32" s="371" t="str">
        <f t="shared" ref="A32:A38" si="0">A9</f>
        <v>퀵버스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20000</v>
      </c>
      <c r="K32" s="376"/>
      <c r="L32" s="376"/>
      <c r="M32" s="376"/>
      <c r="N32" s="376"/>
      <c r="O32" s="376">
        <f t="shared" ref="O32:O38" si="3">O9</f>
        <v>1</v>
      </c>
      <c r="P32" s="376"/>
      <c r="Q32" s="373">
        <f t="shared" ref="Q32:Q38" si="4">Q9</f>
        <v>2000</v>
      </c>
      <c r="R32" s="373"/>
      <c r="S32" s="373"/>
      <c r="T32" s="374">
        <f t="shared" ref="T32:T38" si="5">T9</f>
        <v>22000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>
        <f>F16</f>
        <v>0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-0.39999999850988399</v>
      </c>
      <c r="G43" s="324"/>
      <c r="H43" s="324"/>
      <c r="I43" s="325"/>
      <c r="J43" s="361">
        <f>J20</f>
        <v>670000</v>
      </c>
      <c r="K43" s="362"/>
      <c r="L43" s="362"/>
      <c r="M43" s="362"/>
      <c r="N43" s="363"/>
      <c r="O43" s="326">
        <f>O20</f>
        <v>2</v>
      </c>
      <c r="P43" s="326"/>
      <c r="Q43" s="364">
        <f>Q20</f>
        <v>67000</v>
      </c>
      <c r="R43" s="324"/>
      <c r="S43" s="324"/>
      <c r="T43" s="324">
        <f>T20</f>
        <v>737000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736999.60000000149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AZ제일오토미션(순천)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650000</v>
      </c>
      <c r="H1" s="107">
        <f>SUM(H2:H2)</f>
        <v>1</v>
      </c>
      <c r="I1" s="107">
        <f>SUM(I2:I2)</f>
        <v>65000</v>
      </c>
      <c r="J1" s="107">
        <f>SUM(J2:J2)</f>
        <v>715000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4823</v>
      </c>
      <c r="C2" s="47" t="s">
        <v>1571</v>
      </c>
      <c r="E2" t="s">
        <v>1737</v>
      </c>
      <c r="G2">
        <v>650000</v>
      </c>
      <c r="H2">
        <v>1</v>
      </c>
      <c r="I2" s="226">
        <v>65000</v>
      </c>
      <c r="J2" s="226">
        <v>715000</v>
      </c>
    </row>
    <row r="3" spans="1:12" x14ac:dyDescent="0.3">
      <c r="A3" s="47">
        <v>2</v>
      </c>
      <c r="B3" s="47" t="s">
        <v>4823</v>
      </c>
      <c r="C3" s="47" t="s">
        <v>1571</v>
      </c>
      <c r="E3" t="s">
        <v>1513</v>
      </c>
      <c r="G3">
        <v>20000</v>
      </c>
      <c r="H3">
        <v>1</v>
      </c>
      <c r="I3" s="226">
        <v>2000</v>
      </c>
      <c r="J3" s="226">
        <v>22000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08"/>
  <sheetViews>
    <sheetView workbookViewId="0">
      <pane xSplit="1" ySplit="1" topLeftCell="B2661" activePane="bottomRight" state="frozen"/>
      <selection activeCell="N26" sqref="N26"/>
      <selection pane="topRight" activeCell="N26" sqref="N26"/>
      <selection pane="bottomLeft" activeCell="N26" sqref="N26"/>
      <selection pane="bottomRight" activeCell="K2689" sqref="K268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2709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4573</v>
      </c>
    </row>
    <row r="2140" spans="1:14" x14ac:dyDescent="0.3">
      <c r="A2140" s="58">
        <v>2140</v>
      </c>
      <c r="B2140" s="264">
        <v>45964</v>
      </c>
      <c r="C2140" s="292" t="s">
        <v>4782</v>
      </c>
      <c r="D2140" s="295" t="s">
        <v>4078</v>
      </c>
      <c r="E2140" s="292" t="s">
        <v>4785</v>
      </c>
      <c r="F2140" s="269" t="s">
        <v>4786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4573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4573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4573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4573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4573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4573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4573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4573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4573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4573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4573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4573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4573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4573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4573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4573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4573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4573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4573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4573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4573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4573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4573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4573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4573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4573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4573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4573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4573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4573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4573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4573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4573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4573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4573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4573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4573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4573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4573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4573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4573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4573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4573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4573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4573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4573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4573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4573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4573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4573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4573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4573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4573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4573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4573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4573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4573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4573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4573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4573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4573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4573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4573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4573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4573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4573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4573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4573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4573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4573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4573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4573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4573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4573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4573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4573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4573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4573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4573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4573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4573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4573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4573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4573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4573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4573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4573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4573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4573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4573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4573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4573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4573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4573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4573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4573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4573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4573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4573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4573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4573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4573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4573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4573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4573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4573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4573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4573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4573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4573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4573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4573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4573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4573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4573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4573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4573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4573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4573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4573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4573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4573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4573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4573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4585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4573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4573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4573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4585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4573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4573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4573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4573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4573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4585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4585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4585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4585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4585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4585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4585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4585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4585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4585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4585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4585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4585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4585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4585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4585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4585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4585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4585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4585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4585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4585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4585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4585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4585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4585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4585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4585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4585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4585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4585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4585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4585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4573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4804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4804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4804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4804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4804</v>
      </c>
    </row>
    <row r="2426" spans="1:14" x14ac:dyDescent="0.3">
      <c r="A2426" s="58">
        <v>2426</v>
      </c>
      <c r="B2426" s="264">
        <v>45993</v>
      </c>
      <c r="C2426" s="292" t="s">
        <v>4506</v>
      </c>
      <c r="E2426" s="292" t="s">
        <v>4507</v>
      </c>
      <c r="F2426" s="269" t="s">
        <v>4508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4804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4804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4804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4494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4804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4804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4804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4804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4804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4804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4804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4804</v>
      </c>
    </row>
    <row r="2438" spans="1:14" x14ac:dyDescent="0.3">
      <c r="A2438" s="58">
        <v>2438</v>
      </c>
      <c r="B2438" s="264">
        <v>45994</v>
      </c>
      <c r="C2438" s="292" t="s">
        <v>4782</v>
      </c>
      <c r="D2438" s="295" t="s">
        <v>4078</v>
      </c>
      <c r="E2438" s="292" t="s">
        <v>4783</v>
      </c>
      <c r="F2438" s="269" t="s">
        <v>4784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4804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4804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4804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4505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4804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4804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4804</v>
      </c>
    </row>
    <row r="2448" spans="1:14" x14ac:dyDescent="0.3">
      <c r="A2448" s="58">
        <v>2448</v>
      </c>
      <c r="B2448" s="264">
        <v>45995</v>
      </c>
      <c r="C2448" s="292" t="s">
        <v>4509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4804</v>
      </c>
    </row>
    <row r="2449" spans="1:14" x14ac:dyDescent="0.3">
      <c r="A2449" s="58">
        <v>2449</v>
      </c>
      <c r="B2449" s="264">
        <v>45995</v>
      </c>
      <c r="C2449" s="292" t="s">
        <v>4509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4515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4518</v>
      </c>
      <c r="G2452" s="265">
        <v>600000</v>
      </c>
      <c r="H2452" s="269">
        <v>1</v>
      </c>
      <c r="K2452" s="265">
        <v>600000</v>
      </c>
      <c r="N2452" t="s">
        <v>4804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4804</v>
      </c>
    </row>
    <row r="2454" spans="1:14" x14ac:dyDescent="0.3">
      <c r="A2454" s="58">
        <v>2454</v>
      </c>
      <c r="B2454" s="264">
        <v>45996</v>
      </c>
      <c r="C2454" s="292" t="s">
        <v>4571</v>
      </c>
      <c r="E2454" s="292" t="s">
        <v>4572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4804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4804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4526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4804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4804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4804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4804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4533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4534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4804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4804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4804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4804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4804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4804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4804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4804</v>
      </c>
    </row>
    <row r="2477" spans="1:14" x14ac:dyDescent="0.3">
      <c r="A2477" s="58">
        <v>2477</v>
      </c>
      <c r="B2477" s="264">
        <v>46000</v>
      </c>
      <c r="C2477" s="292" t="s">
        <v>4567</v>
      </c>
      <c r="E2477" s="292" t="s">
        <v>4568</v>
      </c>
      <c r="F2477" s="269" t="s">
        <v>4569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4804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4804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4804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4545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4547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4533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4549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4804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4804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4804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4804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4804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4804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4804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4804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4559</v>
      </c>
      <c r="F2499" s="269" t="s">
        <v>4558</v>
      </c>
      <c r="G2499" s="265">
        <v>850000</v>
      </c>
      <c r="H2499" s="269">
        <v>1</v>
      </c>
      <c r="K2499" s="265">
        <v>850000</v>
      </c>
      <c r="N2499" t="s">
        <v>4804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4804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4562</v>
      </c>
      <c r="N2501" t="s">
        <v>4804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4564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4565</v>
      </c>
      <c r="N2504" t="s">
        <v>4804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4570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4804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4576</v>
      </c>
      <c r="F2509" s="269" t="s">
        <v>4575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4804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4579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4804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4804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4804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4804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4804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4583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4584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4804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4804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4804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4640</v>
      </c>
      <c r="G2521" s="265">
        <v>850000</v>
      </c>
      <c r="H2521" s="269">
        <v>1</v>
      </c>
      <c r="K2521" s="265">
        <v>850000</v>
      </c>
      <c r="N2521" t="s">
        <v>4804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4647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4648</v>
      </c>
      <c r="G2524" s="265">
        <v>250000</v>
      </c>
      <c r="H2524" s="269">
        <v>1</v>
      </c>
      <c r="K2524" s="265">
        <v>250000</v>
      </c>
      <c r="N2524" t="s">
        <v>4804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4804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4804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4804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4804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4804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4804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4804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4804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4804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4804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4804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4804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4804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4804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4804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4804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4660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4804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4804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4804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4667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4804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4668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4804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4804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4804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4804</v>
      </c>
    </row>
    <row r="2553" spans="1:14" x14ac:dyDescent="0.3">
      <c r="A2553" s="58">
        <v>2553</v>
      </c>
      <c r="B2553" s="264">
        <v>46008</v>
      </c>
      <c r="C2553" s="292" t="s">
        <v>4689</v>
      </c>
      <c r="D2553" s="295" t="s">
        <v>4078</v>
      </c>
      <c r="E2553" s="292" t="s">
        <v>4690</v>
      </c>
      <c r="F2553" s="269" t="s">
        <v>4691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4804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4804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4804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4804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4804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4804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4676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4677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4678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4804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4804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4804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4804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4804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4804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4804</v>
      </c>
    </row>
    <row r="2569" spans="1:14" x14ac:dyDescent="0.3">
      <c r="A2569" s="58">
        <v>2569</v>
      </c>
      <c r="B2569" s="264">
        <v>46009</v>
      </c>
      <c r="C2569" s="292" t="s">
        <v>4678</v>
      </c>
      <c r="E2569" s="292" t="s">
        <v>4687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4694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4804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4804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4804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4804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4804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4704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4706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4804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4804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4804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4710</v>
      </c>
      <c r="F2588" s="269" t="s">
        <v>4709</v>
      </c>
      <c r="G2588" s="265">
        <v>22000</v>
      </c>
      <c r="H2588" s="269">
        <v>1</v>
      </c>
      <c r="K2588" s="265">
        <v>22000</v>
      </c>
      <c r="N2588" t="s">
        <v>4804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4804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4804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4804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4712</v>
      </c>
      <c r="G2592" s="265">
        <v>10000</v>
      </c>
      <c r="H2592" s="269">
        <v>2</v>
      </c>
      <c r="K2592" s="265">
        <v>20000</v>
      </c>
      <c r="N2592" t="s">
        <v>4804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4804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4804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4804</v>
      </c>
    </row>
    <row r="2596" spans="1:14" x14ac:dyDescent="0.3">
      <c r="A2596" s="58">
        <v>2596</v>
      </c>
      <c r="B2596" s="264">
        <v>46013</v>
      </c>
      <c r="C2596" s="292" t="s">
        <v>4678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4804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4804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4718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4804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4804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4804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4804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4724</v>
      </c>
      <c r="F2607" s="269" t="s">
        <v>4723</v>
      </c>
      <c r="G2607" s="265">
        <v>600000</v>
      </c>
      <c r="H2607" s="269">
        <v>1</v>
      </c>
      <c r="K2607" s="265">
        <v>600000</v>
      </c>
      <c r="N2607" t="s">
        <v>4804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4804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4804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4804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4804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4733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4678</v>
      </c>
      <c r="E2613" s="292" t="s">
        <v>4734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4735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4736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4737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4804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4804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4804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4804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4647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4533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4804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4804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4804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4804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4804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4752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4753</v>
      </c>
      <c r="N2634" t="s">
        <v>4804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4804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4756</v>
      </c>
      <c r="N2636" t="s">
        <v>4804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4804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4804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4804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4760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4761</v>
      </c>
      <c r="N2640" t="s">
        <v>4804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4763</v>
      </c>
      <c r="N2641" t="s">
        <v>4804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4804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4804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4804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4804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4770</v>
      </c>
      <c r="N2650" t="s">
        <v>4804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4772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4775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4777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4779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4781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4787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4790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4818</v>
      </c>
      <c r="E2676" s="292" t="s">
        <v>4819</v>
      </c>
      <c r="F2676" s="269" t="s">
        <v>4820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4787</v>
      </c>
      <c r="E2681" s="292" t="s">
        <v>4801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4790</v>
      </c>
      <c r="E2682" s="292" t="s">
        <v>4802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4813</v>
      </c>
      <c r="E2685" s="292" t="s">
        <v>4814</v>
      </c>
      <c r="F2685" s="269" t="s">
        <v>4815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4809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4319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4821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4830</v>
      </c>
      <c r="F2704" s="269" t="s">
        <v>4829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4545</v>
      </c>
      <c r="L2708" s="265">
        <v>-600000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C17" sqref="C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46028</v>
      </c>
      <c r="B3" s="235" t="s">
        <v>1126</v>
      </c>
      <c r="C3" s="286">
        <f>SUMIF($B:$B,A3,I:I)</f>
        <v>4892000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14424000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4787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4790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4787</v>
      </c>
      <c r="D26" s="112" t="s">
        <v>4801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4790</v>
      </c>
      <c r="D27" s="112" t="s">
        <v>4802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4319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4821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4830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4545</v>
      </c>
      <c r="J53" s="80">
        <v>-600000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450000</v>
      </c>
      <c r="D2" s="58">
        <f t="shared" ref="D2:D65" si="0">RANK(C2,C:C,0)</f>
        <v>12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19</v>
      </c>
    </row>
    <row r="4" spans="1:6" x14ac:dyDescent="0.3">
      <c r="B4" s="58" t="s">
        <v>1273</v>
      </c>
      <c r="C4" s="301">
        <f>SUMIF(BTS_매출관리!C:C,B4,BTS_매출관리!I:I)</f>
        <v>450000</v>
      </c>
      <c r="D4" s="58">
        <f t="shared" si="0"/>
        <v>12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19</v>
      </c>
    </row>
    <row r="6" spans="1:6" x14ac:dyDescent="0.3">
      <c r="B6" s="58" t="s">
        <v>1347</v>
      </c>
      <c r="C6" s="301">
        <f>SUMIF(BTS_매출관리!C:C,B6,BTS_매출관리!I:I)</f>
        <v>572000</v>
      </c>
      <c r="D6" s="58">
        <f t="shared" si="0"/>
        <v>11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19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7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19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19</v>
      </c>
    </row>
    <row r="11" spans="1:6" x14ac:dyDescent="0.3">
      <c r="B11" s="58" t="s">
        <v>1327</v>
      </c>
      <c r="C11" s="301">
        <f>SUMIF(BTS_매출관리!C:C,B11,BTS_매출관리!I:I)</f>
        <v>250000</v>
      </c>
      <c r="D11" s="58">
        <f t="shared" si="0"/>
        <v>14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19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19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19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1350000</v>
      </c>
      <c r="D15" s="58">
        <f t="shared" si="0"/>
        <v>3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19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19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19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15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19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16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19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19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19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19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1400000</v>
      </c>
      <c r="D26" s="269">
        <f t="shared" si="0"/>
        <v>1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19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19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19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19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19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19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19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19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19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19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19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19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19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19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19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16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19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55000</v>
      </c>
      <c r="D44" s="58">
        <f t="shared" si="0"/>
        <v>18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19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19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19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19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19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19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19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19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19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19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19</v>
      </c>
    </row>
    <row r="56" spans="2:7" x14ac:dyDescent="0.3">
      <c r="B56" s="47" t="s">
        <v>1018</v>
      </c>
      <c r="C56" s="302">
        <f>SUMIF(BTS_매출관리!C:C,B56,BTS_매출관리!I:I)</f>
        <v>0</v>
      </c>
      <c r="D56" s="47">
        <f t="shared" si="0"/>
        <v>19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4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19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19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19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19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19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19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19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19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19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19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19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19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19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19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19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19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19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19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19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19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19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19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19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19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19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19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19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19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19</v>
      </c>
    </row>
    <row r="87" spans="2:4" x14ac:dyDescent="0.3">
      <c r="B87" t="s">
        <v>1898</v>
      </c>
      <c r="C87" s="300">
        <f>SUMIF(BTS_매출관리!C:C,B87,BTS_매출관리!I:I)</f>
        <v>1400000</v>
      </c>
      <c r="D87">
        <f t="shared" si="1"/>
        <v>1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19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8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19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19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19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19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19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19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19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19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19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19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19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19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19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19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19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19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19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19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19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19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19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19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8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19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19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19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19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19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19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19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19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19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19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4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6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19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19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19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19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19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19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19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19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19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19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19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19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19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19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19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19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19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19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19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19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19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8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19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19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19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19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19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19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19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19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19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19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19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19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19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19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19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19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19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19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19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19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19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19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19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19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19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19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19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19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19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19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19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19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19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19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19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19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19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19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19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19</v>
      </c>
    </row>
    <row r="188" spans="2:4" x14ac:dyDescent="0.3">
      <c r="C188" s="52">
        <f>SUMIF(BTS_매출관리!C:C,B188,BTS_매출관리!I:I)</f>
        <v>0</v>
      </c>
      <c r="D188">
        <f t="shared" si="2"/>
        <v>19</v>
      </c>
    </row>
    <row r="189" spans="2:4" x14ac:dyDescent="0.3">
      <c r="C189" s="52">
        <f>SUMIF(BTS_매출관리!C:C,B189,BTS_매출관리!I:I)</f>
        <v>0</v>
      </c>
      <c r="D189">
        <f t="shared" si="2"/>
        <v>19</v>
      </c>
    </row>
    <row r="190" spans="2:4" x14ac:dyDescent="0.3">
      <c r="C190" s="52">
        <f>SUMIF(BTS_매출관리!C:C,B190,BTS_매출관리!I:I)</f>
        <v>0</v>
      </c>
      <c r="D190">
        <f t="shared" si="2"/>
        <v>19</v>
      </c>
    </row>
    <row r="191" spans="2:4" x14ac:dyDescent="0.3">
      <c r="C191" s="52">
        <f>SUMIF(BTS_매출관리!C:C,B191,BTS_매출관리!I:I)</f>
        <v>0</v>
      </c>
      <c r="D191">
        <f t="shared" si="2"/>
        <v>19</v>
      </c>
    </row>
    <row r="192" spans="2:4" x14ac:dyDescent="0.3">
      <c r="C192" s="52">
        <f>SUMIF(BTS_매출관리!C:C,B192,BTS_매출관리!I:I)</f>
        <v>0</v>
      </c>
      <c r="D192">
        <f t="shared" si="2"/>
        <v>19</v>
      </c>
    </row>
    <row r="193" spans="3:4" x14ac:dyDescent="0.3">
      <c r="C193" s="52">
        <f>SUMIF(BTS_매출관리!C:C,B193,BTS_매출관리!I:I)</f>
        <v>0</v>
      </c>
      <c r="D193">
        <f t="shared" si="2"/>
        <v>19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19</v>
      </c>
    </row>
    <row r="195" spans="3:4" x14ac:dyDescent="0.3">
      <c r="C195" s="52">
        <f>SUMIF(BTS_매출관리!C:C,B195,BTS_매출관리!I:I)</f>
        <v>0</v>
      </c>
      <c r="D195">
        <f t="shared" si="3"/>
        <v>19</v>
      </c>
    </row>
    <row r="196" spans="3:4" x14ac:dyDescent="0.3">
      <c r="C196" s="52">
        <f>SUMIF(BTS_매출관리!C:C,B196,BTS_매출관리!I:I)</f>
        <v>0</v>
      </c>
      <c r="D196">
        <f t="shared" si="3"/>
        <v>19</v>
      </c>
    </row>
    <row r="197" spans="3:4" x14ac:dyDescent="0.3">
      <c r="C197" s="52">
        <f>SUMIF(BTS_매출관리!C:C,B197,BTS_매출관리!I:I)</f>
        <v>0</v>
      </c>
      <c r="D197">
        <f t="shared" si="3"/>
        <v>19</v>
      </c>
    </row>
    <row r="198" spans="3:4" x14ac:dyDescent="0.3">
      <c r="C198" s="52">
        <f>SUMIF(BTS_매출관리!C:C,B198,BTS_매출관리!I:I)</f>
        <v>0</v>
      </c>
      <c r="D198">
        <f t="shared" si="3"/>
        <v>19</v>
      </c>
    </row>
    <row r="199" spans="3:4" x14ac:dyDescent="0.3">
      <c r="C199" s="52">
        <f>SUMIF(BTS_매출관리!C:C,B199,BTS_매출관리!I:I)</f>
        <v>0</v>
      </c>
      <c r="D199">
        <f t="shared" si="3"/>
        <v>19</v>
      </c>
    </row>
    <row r="200" spans="3:4" x14ac:dyDescent="0.3">
      <c r="C200" s="52">
        <f>SUMIF(BTS_매출관리!C:C,B200,BTS_매출관리!I:I)</f>
        <v>0</v>
      </c>
      <c r="D200">
        <f t="shared" si="3"/>
        <v>19</v>
      </c>
    </row>
    <row r="201" spans="3:4" x14ac:dyDescent="0.3">
      <c r="C201" s="52">
        <f>SUMIF(BTS_매출관리!C:C,B201,BTS_매출관리!I:I)</f>
        <v>0</v>
      </c>
      <c r="D201">
        <f t="shared" si="3"/>
        <v>19</v>
      </c>
    </row>
    <row r="202" spans="3:4" x14ac:dyDescent="0.3">
      <c r="C202" s="52">
        <f>SUMIF(BTS_매출관리!C:C,B202,BTS_매출관리!I:I)</f>
        <v>0</v>
      </c>
      <c r="D202">
        <f t="shared" si="3"/>
        <v>19</v>
      </c>
    </row>
    <row r="203" spans="3:4" x14ac:dyDescent="0.3">
      <c r="C203" s="52">
        <f>SUMIF(BTS_매출관리!C:C,B203,BTS_매출관리!I:I)</f>
        <v>0</v>
      </c>
      <c r="D203">
        <f t="shared" si="3"/>
        <v>19</v>
      </c>
    </row>
    <row r="204" spans="3:4" x14ac:dyDescent="0.3">
      <c r="C204" s="52">
        <f>SUMIF(BTS_매출관리!C:C,B204,BTS_매출관리!I:I)</f>
        <v>0</v>
      </c>
      <c r="D204">
        <f t="shared" si="3"/>
        <v>19</v>
      </c>
    </row>
    <row r="205" spans="3:4" x14ac:dyDescent="0.3">
      <c r="C205" s="52">
        <f>SUMIF(BTS_매출관리!C:C,B205,BTS_매출관리!I:I)</f>
        <v>0</v>
      </c>
      <c r="D205">
        <f t="shared" si="3"/>
        <v>19</v>
      </c>
    </row>
    <row r="206" spans="3:4" x14ac:dyDescent="0.3">
      <c r="C206" s="52">
        <f>SUMIF(BTS_매출관리!C:C,B206,BTS_매출관리!I:I)</f>
        <v>0</v>
      </c>
      <c r="D206">
        <f t="shared" si="3"/>
        <v>19</v>
      </c>
    </row>
    <row r="207" spans="3:4" x14ac:dyDescent="0.3">
      <c r="C207" s="52">
        <f>SUMIF(BTS_매출관리!C:C,B207,BTS_매출관리!I:I)</f>
        <v>0</v>
      </c>
      <c r="D207">
        <f t="shared" si="3"/>
        <v>19</v>
      </c>
    </row>
    <row r="208" spans="3:4" x14ac:dyDescent="0.3">
      <c r="C208" s="52">
        <f>SUMIF(BTS_매출관리!C:C,B208,BTS_매출관리!I:I)</f>
        <v>0</v>
      </c>
      <c r="D208">
        <f t="shared" si="3"/>
        <v>19</v>
      </c>
    </row>
    <row r="209" spans="3:4" x14ac:dyDescent="0.3">
      <c r="C209" s="52">
        <f>SUMIF(BTS_매출관리!C:C,B209,BTS_매출관리!I:I)</f>
        <v>0</v>
      </c>
      <c r="D209">
        <f t="shared" si="3"/>
        <v>19</v>
      </c>
    </row>
    <row r="210" spans="3:4" x14ac:dyDescent="0.3">
      <c r="C210" s="52">
        <f>SUMIF(BTS_매출관리!C:C,B210,BTS_매출관리!I:I)</f>
        <v>0</v>
      </c>
      <c r="D210">
        <f t="shared" si="3"/>
        <v>19</v>
      </c>
    </row>
    <row r="211" spans="3:4" x14ac:dyDescent="0.3">
      <c r="C211" s="52">
        <f>SUMIF(BTS_매출관리!C:C,B211,BTS_매출관리!I:I)</f>
        <v>0</v>
      </c>
      <c r="D211">
        <f t="shared" si="3"/>
        <v>19</v>
      </c>
    </row>
    <row r="212" spans="3:4" x14ac:dyDescent="0.3">
      <c r="C212" s="52">
        <f>SUMIF(BTS_매출관리!C:C,B212,BTS_매출관리!I:I)</f>
        <v>0</v>
      </c>
      <c r="D212">
        <f t="shared" si="3"/>
        <v>19</v>
      </c>
    </row>
    <row r="213" spans="3:4" x14ac:dyDescent="0.3">
      <c r="C213" s="52">
        <f>SUMIF(BTS_매출관리!C:C,B213,BTS_매출관리!I:I)</f>
        <v>0</v>
      </c>
      <c r="D213">
        <f t="shared" si="3"/>
        <v>19</v>
      </c>
    </row>
    <row r="214" spans="3:4" x14ac:dyDescent="0.3">
      <c r="C214" s="52">
        <f>SUMIF(BTS_매출관리!C:C,B214,BTS_매출관리!I:I)</f>
        <v>0</v>
      </c>
      <c r="D214">
        <f t="shared" si="3"/>
        <v>19</v>
      </c>
    </row>
    <row r="215" spans="3:4" x14ac:dyDescent="0.3">
      <c r="C215" s="52">
        <f>SUMIF(BTS_매출관리!C:C,B215,BTS_매출관리!I:I)</f>
        <v>0</v>
      </c>
      <c r="D215">
        <f t="shared" si="3"/>
        <v>19</v>
      </c>
    </row>
    <row r="216" spans="3:4" x14ac:dyDescent="0.3">
      <c r="C216" s="52">
        <f>SUMIF(BTS_매출관리!C:C,B216,BTS_매출관리!I:I)</f>
        <v>0</v>
      </c>
      <c r="D216">
        <f t="shared" si="3"/>
        <v>19</v>
      </c>
    </row>
    <row r="217" spans="3:4" x14ac:dyDescent="0.3">
      <c r="C217" s="52">
        <f>SUMIF(BTS_매출관리!C:C,B217,BTS_매출관리!I:I)</f>
        <v>0</v>
      </c>
      <c r="D217">
        <f t="shared" si="3"/>
        <v>19</v>
      </c>
    </row>
    <row r="218" spans="3:4" x14ac:dyDescent="0.3">
      <c r="C218" s="52">
        <f>SUMIF(BTS_매출관리!C:C,B218,BTS_매출관리!I:I)</f>
        <v>0</v>
      </c>
      <c r="D218">
        <f t="shared" si="3"/>
        <v>19</v>
      </c>
    </row>
    <row r="219" spans="3:4" x14ac:dyDescent="0.3">
      <c r="C219" s="52">
        <f>SUMIF(BTS_매출관리!C:C,B219,BTS_매출관리!I:I)</f>
        <v>0</v>
      </c>
      <c r="D219">
        <f t="shared" si="3"/>
        <v>19</v>
      </c>
    </row>
    <row r="220" spans="3:4" x14ac:dyDescent="0.3">
      <c r="C220" s="52">
        <f>SUMIF(BTS_매출관리!C:C,B220,BTS_매출관리!I:I)</f>
        <v>0</v>
      </c>
      <c r="D220">
        <f t="shared" si="3"/>
        <v>19</v>
      </c>
    </row>
    <row r="221" spans="3:4" x14ac:dyDescent="0.3">
      <c r="C221" s="52">
        <f>SUMIF(BTS_매출관리!C:C,B221,BTS_매출관리!I:I)</f>
        <v>0</v>
      </c>
      <c r="D221">
        <f t="shared" si="3"/>
        <v>19</v>
      </c>
    </row>
    <row r="222" spans="3:4" x14ac:dyDescent="0.3">
      <c r="C222" s="52">
        <f>SUMIF(BTS_매출관리!C:C,B222,BTS_매출관리!I:I)</f>
        <v>0</v>
      </c>
      <c r="D222">
        <f t="shared" si="3"/>
        <v>19</v>
      </c>
    </row>
    <row r="223" spans="3:4" x14ac:dyDescent="0.3">
      <c r="C223" s="52">
        <f>SUMIF(BTS_매출관리!C:C,B223,BTS_매출관리!I:I)</f>
        <v>0</v>
      </c>
      <c r="D223">
        <f t="shared" si="3"/>
        <v>19</v>
      </c>
    </row>
    <row r="224" spans="3:4" x14ac:dyDescent="0.3">
      <c r="C224" s="52">
        <f>SUMIF(BTS_매출관리!C:C,B224,BTS_매출관리!I:I)</f>
        <v>0</v>
      </c>
      <c r="D224">
        <f t="shared" si="3"/>
        <v>19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8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1413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4491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4492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4493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4498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4499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4500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4501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4502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4503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4504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4512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4513</v>
      </c>
    </row>
    <row r="1262" spans="1:4" x14ac:dyDescent="0.3">
      <c r="A1262">
        <v>1286</v>
      </c>
      <c r="B1262" s="13">
        <v>45995</v>
      </c>
      <c r="C1262" t="s">
        <v>4509</v>
      </c>
      <c r="D1262" t="s">
        <v>4514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4519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4520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4521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4522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4523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4527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4528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4529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4530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4531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4532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4537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4538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4539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4540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4541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4542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4543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4544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4550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4551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4552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4553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4554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4555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4560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4561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4563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4566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4574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4577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4580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4581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4582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4637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4638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4639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4641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4649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4650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4651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4652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4653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4654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4655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4656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4657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4658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4659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4664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4665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4669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4670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4671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4672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4673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4674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4675</v>
      </c>
    </row>
    <row r="1321" spans="1:4" x14ac:dyDescent="0.3">
      <c r="A1321">
        <v>1345</v>
      </c>
      <c r="B1321" s="13">
        <v>46009</v>
      </c>
      <c r="C1321" t="s">
        <v>4678</v>
      </c>
      <c r="D1321" t="s">
        <v>4681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4682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4683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4684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4685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4686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4695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4696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4697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4698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4699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4700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4708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4711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4713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4714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4715</v>
      </c>
    </row>
    <row r="1338" spans="1:4" x14ac:dyDescent="0.3">
      <c r="A1338">
        <v>1362</v>
      </c>
      <c r="B1338" s="13">
        <v>46013</v>
      </c>
      <c r="C1338" t="s">
        <v>4678</v>
      </c>
      <c r="D1338" t="s">
        <v>4716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4717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4719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4725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4726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4728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4729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4730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4731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4732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4739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4740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4741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4742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4746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4747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4748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4750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4751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4754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4758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4759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4762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4764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4765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4767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4768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4769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4771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4778</v>
      </c>
    </row>
    <row r="1368" spans="1:4" x14ac:dyDescent="0.3">
      <c r="A1368">
        <v>1392</v>
      </c>
      <c r="B1368" s="13">
        <v>46024</v>
      </c>
      <c r="C1368" t="s">
        <v>4787</v>
      </c>
      <c r="D1368" t="s">
        <v>4793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4794</v>
      </c>
    </row>
    <row r="1370" spans="1:4" x14ac:dyDescent="0.3">
      <c r="A1370">
        <v>1394</v>
      </c>
      <c r="B1370" s="13">
        <v>46024</v>
      </c>
      <c r="C1370" t="s">
        <v>4790</v>
      </c>
      <c r="D1370" t="s">
        <v>4795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4796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4797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4798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4799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4803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4806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4807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4808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4810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4811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4812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4824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4825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4826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4827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4828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4831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4833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G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 t="s">
        <v>4780</v>
      </c>
    </row>
    <row r="3" spans="1:11" hidden="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4766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450000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600000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15293000.200000003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4766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4546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4766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4705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4703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450000</v>
      </c>
      <c r="I37" s="52" t="s">
        <v>4766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4766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4707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4766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250000</v>
      </c>
      <c r="I76" s="52" t="s">
        <v>4780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4702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1100000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4780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4688</v>
      </c>
    </row>
    <row r="97" spans="1:9" hidden="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0</v>
      </c>
      <c r="I97" s="52" t="s">
        <v>4800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4780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4738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4536</v>
      </c>
      <c r="H108" s="194">
        <f>SUMIF(주문_리스트!C:C,거래처!B108,주문_리스트!K:K)+SUMIF(주문_리스트!C:C,거래처!B108,주문_리스트!L:L)</f>
        <v>0</v>
      </c>
      <c r="I108" s="52" t="s">
        <v>4661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  <c r="I113" s="52" t="s">
        <v>4800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4780</v>
      </c>
    </row>
    <row r="115" spans="1:9" hidden="1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4707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1400000</v>
      </c>
    </row>
    <row r="119" spans="1:9" hidden="1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4535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4293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4642</v>
      </c>
      <c r="C140" t="s">
        <v>4643</v>
      </c>
      <c r="E140" t="s">
        <v>4644</v>
      </c>
      <c r="F140" t="s">
        <v>4645</v>
      </c>
      <c r="G140" t="s">
        <v>4646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4701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4766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</row>
    <row r="191" spans="1:9" hidden="1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4556</v>
      </c>
    </row>
    <row r="201" spans="1:9" hidden="1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hidden="1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4727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4509</v>
      </c>
      <c r="C211" t="s">
        <v>4510</v>
      </c>
      <c r="E211" t="s">
        <v>4511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4678</v>
      </c>
      <c r="C212" t="s">
        <v>4679</v>
      </c>
      <c r="E212" t="s">
        <v>4680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4787</v>
      </c>
      <c r="C213" t="s">
        <v>4788</v>
      </c>
      <c r="E213" t="s">
        <v>4789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4790</v>
      </c>
      <c r="C214" t="s">
        <v>4791</v>
      </c>
      <c r="E214" t="s">
        <v>4792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5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279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-74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-142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-48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4516</v>
      </c>
      <c r="D44" s="288" t="s">
        <v>4517</v>
      </c>
      <c r="E44" s="288" t="s">
        <v>4516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-39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-20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-70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-70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-36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-63</v>
      </c>
    </row>
    <row r="89" spans="1:9" x14ac:dyDescent="0.3">
      <c r="A89">
        <v>88</v>
      </c>
      <c r="B89">
        <v>2</v>
      </c>
      <c r="C89" s="288" t="s">
        <v>4720</v>
      </c>
      <c r="D89" s="288" t="s">
        <v>1718</v>
      </c>
      <c r="E89" s="288" t="s">
        <v>4720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-58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-72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-2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-4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-142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4663</v>
      </c>
      <c r="D141" s="288" t="s">
        <v>4662</v>
      </c>
      <c r="E141" s="288" t="s">
        <v>4663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4496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4495</v>
      </c>
      <c r="D229" s="288" t="s">
        <v>4497</v>
      </c>
      <c r="E229" s="288" t="s">
        <v>4495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4524</v>
      </c>
      <c r="D260" s="288" t="s">
        <v>1201</v>
      </c>
      <c r="E260" s="288" t="s">
        <v>4524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4525</v>
      </c>
      <c r="D261" s="288" t="s">
        <v>4526</v>
      </c>
      <c r="E261" s="288" t="s">
        <v>4525</v>
      </c>
    </row>
    <row r="262" spans="1:9" x14ac:dyDescent="0.3">
      <c r="A262">
        <v>265</v>
      </c>
      <c r="B262">
        <v>2</v>
      </c>
      <c r="D262" s="288" t="s">
        <v>4548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4558</v>
      </c>
      <c r="D263" s="288" t="s">
        <v>4559</v>
      </c>
      <c r="E263" s="288" t="s">
        <v>4558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4575</v>
      </c>
      <c r="D264" s="288" t="s">
        <v>4576</v>
      </c>
      <c r="E264" s="288" t="s">
        <v>4575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4578</v>
      </c>
      <c r="D265" s="288" t="s">
        <v>4579</v>
      </c>
      <c r="E265" s="288" t="s">
        <v>4578</v>
      </c>
      <c r="F265" s="52">
        <v>650000</v>
      </c>
    </row>
    <row r="266" spans="1:9" x14ac:dyDescent="0.3">
      <c r="A266">
        <v>269</v>
      </c>
      <c r="D266" s="288" t="s">
        <v>4640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4666</v>
      </c>
      <c r="D267" s="288" t="s">
        <v>4667</v>
      </c>
      <c r="E267" s="288" t="s">
        <v>4666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4668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4692</v>
      </c>
      <c r="D270" s="288" t="s">
        <v>3886</v>
      </c>
      <c r="E270" s="288" t="s">
        <v>4692</v>
      </c>
      <c r="F270" s="52">
        <v>70000</v>
      </c>
      <c r="G270" s="52">
        <v>40000</v>
      </c>
      <c r="I270" s="52" t="s">
        <v>4693</v>
      </c>
    </row>
    <row r="271" spans="1:9" x14ac:dyDescent="0.3">
      <c r="A271">
        <v>274</v>
      </c>
      <c r="B271">
        <v>3</v>
      </c>
      <c r="C271" s="288" t="s">
        <v>4709</v>
      </c>
      <c r="D271" s="288" t="s">
        <v>4710</v>
      </c>
      <c r="E271" s="288" t="s">
        <v>4709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4721</v>
      </c>
      <c r="D272" s="288" t="s">
        <v>4722</v>
      </c>
      <c r="E272" s="288" t="s">
        <v>4721</v>
      </c>
    </row>
    <row r="273" spans="1:6" x14ac:dyDescent="0.3">
      <c r="A273">
        <v>276</v>
      </c>
      <c r="B273">
        <v>1</v>
      </c>
      <c r="C273" s="288" t="s">
        <v>4723</v>
      </c>
      <c r="D273" s="288" t="s">
        <v>4724</v>
      </c>
      <c r="E273" s="288" t="s">
        <v>4723</v>
      </c>
    </row>
    <row r="274" spans="1:6" x14ac:dyDescent="0.3">
      <c r="A274">
        <v>277</v>
      </c>
      <c r="B274">
        <v>1</v>
      </c>
      <c r="C274" s="288" t="s">
        <v>1557</v>
      </c>
      <c r="D274" s="288" t="s">
        <v>4805</v>
      </c>
      <c r="E274" s="288" t="s">
        <v>1557</v>
      </c>
      <c r="F274" s="52">
        <v>1200000</v>
      </c>
    </row>
    <row r="275" spans="1:6" x14ac:dyDescent="0.3">
      <c r="A275">
        <v>278</v>
      </c>
      <c r="B275">
        <v>1</v>
      </c>
      <c r="C275" s="288" t="s">
        <v>4829</v>
      </c>
      <c r="D275" s="288" t="s">
        <v>4830</v>
      </c>
      <c r="E275" s="288" t="s">
        <v>4829</v>
      </c>
      <c r="F275" s="52">
        <v>1400000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4488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4489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4490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4614</v>
      </c>
      <c r="C1" s="307" t="s">
        <v>4587</v>
      </c>
      <c r="D1" s="309"/>
    </row>
    <row r="2" spans="1:4" ht="17.25" x14ac:dyDescent="0.3">
      <c r="A2" s="309"/>
      <c r="B2" s="307" t="s">
        <v>4615</v>
      </c>
      <c r="C2" s="307" t="s">
        <v>4586</v>
      </c>
      <c r="D2" s="309"/>
    </row>
    <row r="3" spans="1:4" ht="17.25" x14ac:dyDescent="0.3">
      <c r="A3" s="309"/>
      <c r="B3" s="307" t="s">
        <v>4616</v>
      </c>
      <c r="C3" s="307" t="s">
        <v>4588</v>
      </c>
      <c r="D3" s="309"/>
    </row>
    <row r="4" spans="1:4" ht="17.25" x14ac:dyDescent="0.3">
      <c r="A4" s="309"/>
      <c r="B4" s="307" t="s">
        <v>4617</v>
      </c>
      <c r="C4" s="307" t="s">
        <v>4589</v>
      </c>
      <c r="D4" s="309"/>
    </row>
    <row r="5" spans="1:4" ht="17.25" x14ac:dyDescent="0.3">
      <c r="A5" s="309"/>
      <c r="B5" s="307" t="s">
        <v>4618</v>
      </c>
      <c r="C5" s="307" t="s">
        <v>4590</v>
      </c>
      <c r="D5" s="309"/>
    </row>
    <row r="6" spans="1:4" ht="17.25" x14ac:dyDescent="0.3">
      <c r="A6" s="309"/>
      <c r="B6" s="307" t="s">
        <v>4619</v>
      </c>
      <c r="C6" s="307" t="s">
        <v>4591</v>
      </c>
      <c r="D6" s="309"/>
    </row>
    <row r="7" spans="1:4" ht="17.25" x14ac:dyDescent="0.3">
      <c r="A7" s="309"/>
      <c r="B7" s="307" t="s">
        <v>4620</v>
      </c>
      <c r="C7" s="307" t="s">
        <v>4592</v>
      </c>
      <c r="D7" s="309"/>
    </row>
    <row r="8" spans="1:4" ht="17.25" x14ac:dyDescent="0.3">
      <c r="A8" s="309"/>
      <c r="B8" s="307" t="s">
        <v>4621</v>
      </c>
      <c r="C8" s="307" t="s">
        <v>4593</v>
      </c>
      <c r="D8" s="309"/>
    </row>
    <row r="9" spans="1:4" ht="17.25" x14ac:dyDescent="0.3">
      <c r="A9" s="309"/>
      <c r="B9" s="307" t="s">
        <v>4622</v>
      </c>
      <c r="C9" s="307" t="s">
        <v>4594</v>
      </c>
      <c r="D9" s="309"/>
    </row>
    <row r="10" spans="1:4" ht="17.25" x14ac:dyDescent="0.3">
      <c r="A10" s="309"/>
      <c r="B10" s="307" t="s">
        <v>4617</v>
      </c>
      <c r="C10" s="307" t="s">
        <v>4595</v>
      </c>
      <c r="D10" s="309"/>
    </row>
    <row r="11" spans="1:4" ht="17.25" x14ac:dyDescent="0.3">
      <c r="A11" s="309"/>
      <c r="B11" s="307" t="s">
        <v>4623</v>
      </c>
      <c r="C11" s="307" t="s">
        <v>4596</v>
      </c>
      <c r="D11" s="309"/>
    </row>
    <row r="12" spans="1:4" ht="17.25" x14ac:dyDescent="0.3">
      <c r="A12" s="309"/>
      <c r="B12" s="307" t="s">
        <v>4624</v>
      </c>
      <c r="C12" s="307" t="s">
        <v>4597</v>
      </c>
      <c r="D12" s="309"/>
    </row>
    <row r="13" spans="1:4" ht="17.25" x14ac:dyDescent="0.3">
      <c r="A13" s="309"/>
      <c r="B13" s="307" t="s">
        <v>4625</v>
      </c>
      <c r="C13" s="307" t="s">
        <v>4598</v>
      </c>
      <c r="D13" s="309"/>
    </row>
    <row r="14" spans="1:4" ht="17.25" x14ac:dyDescent="0.3">
      <c r="A14" s="309"/>
      <c r="B14" s="307" t="s">
        <v>4626</v>
      </c>
      <c r="C14" s="307" t="s">
        <v>4599</v>
      </c>
      <c r="D14" s="309"/>
    </row>
    <row r="15" spans="1:4" ht="17.25" x14ac:dyDescent="0.3">
      <c r="A15" s="309"/>
      <c r="B15" s="307" t="s">
        <v>4627</v>
      </c>
      <c r="C15" s="307" t="s">
        <v>4600</v>
      </c>
      <c r="D15" s="309"/>
    </row>
    <row r="16" spans="1:4" ht="17.25" x14ac:dyDescent="0.3">
      <c r="A16" s="309"/>
      <c r="B16" s="307" t="s">
        <v>4628</v>
      </c>
      <c r="C16" s="307" t="s">
        <v>4601</v>
      </c>
      <c r="D16" s="309"/>
    </row>
    <row r="17" spans="1:4" ht="17.25" x14ac:dyDescent="0.3">
      <c r="A17" s="309"/>
      <c r="B17" s="307" t="s">
        <v>4629</v>
      </c>
      <c r="C17" s="307" t="s">
        <v>4602</v>
      </c>
      <c r="D17" s="309"/>
    </row>
    <row r="18" spans="1:4" ht="17.25" x14ac:dyDescent="0.3">
      <c r="A18" s="309"/>
      <c r="B18" s="307" t="s">
        <v>4630</v>
      </c>
      <c r="C18" s="307" t="s">
        <v>4603</v>
      </c>
      <c r="D18" s="309"/>
    </row>
    <row r="19" spans="1:4" ht="17.25" x14ac:dyDescent="0.3">
      <c r="A19" s="309"/>
      <c r="B19" s="307" t="s">
        <v>4631</v>
      </c>
      <c r="C19" s="307" t="s">
        <v>4604</v>
      </c>
      <c r="D19" s="309"/>
    </row>
    <row r="20" spans="1:4" ht="17.25" x14ac:dyDescent="0.3">
      <c r="A20" s="309"/>
      <c r="B20" s="307" t="s">
        <v>4632</v>
      </c>
      <c r="C20" s="307" t="s">
        <v>4605</v>
      </c>
      <c r="D20" s="309"/>
    </row>
    <row r="21" spans="1:4" ht="17.25" x14ac:dyDescent="0.3">
      <c r="A21" s="309"/>
      <c r="B21" s="307" t="s">
        <v>4633</v>
      </c>
      <c r="C21" s="307" t="s">
        <v>4606</v>
      </c>
      <c r="D21" s="309"/>
    </row>
    <row r="22" spans="1:4" ht="17.25" x14ac:dyDescent="0.3">
      <c r="A22" s="309"/>
      <c r="B22" s="307" t="s">
        <v>4634</v>
      </c>
      <c r="C22" s="307" t="s">
        <v>4607</v>
      </c>
      <c r="D22" s="309"/>
    </row>
    <row r="23" spans="1:4" ht="17.25" x14ac:dyDescent="0.3">
      <c r="A23" s="309"/>
      <c r="B23" s="307" t="s">
        <v>4635</v>
      </c>
      <c r="C23" s="307" t="s">
        <v>4608</v>
      </c>
      <c r="D23" s="309"/>
    </row>
    <row r="24" spans="1:4" ht="17.25" x14ac:dyDescent="0.3">
      <c r="A24" s="309"/>
      <c r="B24" s="307" t="s">
        <v>4636</v>
      </c>
      <c r="C24" s="307" t="s">
        <v>4609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4610</v>
      </c>
      <c r="D26" s="309"/>
    </row>
    <row r="27" spans="1:4" ht="17.25" x14ac:dyDescent="0.3">
      <c r="A27" s="309"/>
      <c r="B27" s="307"/>
      <c r="C27" s="307" t="s">
        <v>4611</v>
      </c>
      <c r="D27" s="309"/>
    </row>
    <row r="28" spans="1:4" ht="17.25" x14ac:dyDescent="0.3">
      <c r="A28" s="309"/>
      <c r="B28" s="307"/>
      <c r="C28" s="307" t="s">
        <v>4612</v>
      </c>
      <c r="D28" s="309"/>
    </row>
    <row r="29" spans="1:4" ht="17.25" x14ac:dyDescent="0.3">
      <c r="A29" s="309"/>
      <c r="B29" s="307"/>
      <c r="C29" s="307" t="s">
        <v>4613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2025-12-15T05:03:39Z</cp:lastPrinted>
  <dcterms:created xsi:type="dcterms:W3CDTF">2020-10-02T11:51:16Z</dcterms:created>
  <dcterms:modified xsi:type="dcterms:W3CDTF">2026-01-06T09:23:17Z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