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AA15C9C-5CC2-4EEF-ADB8-C7511EAD09FB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<sst xmlns="http://schemas.openxmlformats.org/spreadsheetml/2006/main" count="14480" uniqueCount="4851">
  <si>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</si>
  <si>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</si>
  <si>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</si>
  <si>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</si>
  <si>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</si>
  <si>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</si>
  <si>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</si>
  <si>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</si>
  <si>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</si>
  <si>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</si>
  <si>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</si>
  <si>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</si>
  <si>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</si>
  <si>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</si>
  <si>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</si>
  <si>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</si>
  <si>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</si>
  <si>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</si>
  <si>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</si>
  <si>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</si>
  <si>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</si>
  <si>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</si>
  <si>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</si>
  <si>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</si>
  <si>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</si>
  <si>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</si>
  <si>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</si>
  <si>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</si>
  <si>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</si>
  <si>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</si>
  <si>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</si>
  <si>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</si>
  <si>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</si>
  <si>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</si>
  <si>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</si>
  <si>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</si>
  <si>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</si>
  <si>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</si>
  <si>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</si>
  <si>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</si>
  <si>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</si>
  <si>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</si>
  <si>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</si>
  <si>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</si>
  <si>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</si>
  <si>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</si>
  <si>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</si>
  <si>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</si>
  <si>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</si>
  <si>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</si>
  <si>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</si>
  <si>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</si>
  <si>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</si>
  <si>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</si>
  <si>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</si>
  <si>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</si>
  <si>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</si>
  <si>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</si>
  <si>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</si>
  <si>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</si>
  <si>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</si>
  <si>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</si>
  <si>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</si>
  <si>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</si>
  <si>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</si>
  <si>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</si>
  <si>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</si>
  <si>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</si>
  <si>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</si>
  <si>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</si>
  <si>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</si>
  <si>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</si>
  <si>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</si>
  <si>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</si>
  <si>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</si>
  <si>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</si>
  <si>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</si>
  <si>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</si>
  <si>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</si>
  <si>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</si>
  <si>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</si>
  <si>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</si>
  <si>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</si>
  <si>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</si>
  <si>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</si>
  <si>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</si>
  <si>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</si>
  <si>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</si>
  <si>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</si>
  <si>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</si>
  <si>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</si>
  <si>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</si>
  <si>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</si>
  <si>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</si>
  <si>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</si>
  <si>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</si>
  <si>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</si>
  <si>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</si>
  <si>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</si>
  <si>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</si>
  <si>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</si>
  <si>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</si>
  <si>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</si>
  <si>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</si>
  <si>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</si>
  <si>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</si>
  <si>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</si>
  <si>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</si>
  <si>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</si>
  <si>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</si>
  <si>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</si>
  <si>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</si>
  <si>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</si>
  <si>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</si>
  <si>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</si>
  <si>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</si>
  <si>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</si>
  <si>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</si>
  <si>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</si>
  <si>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</si>
  <si>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</si>
  <si>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</si>
  <si>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</si>
  <si>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</si>
  <si>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</si>
  <si>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</si>
  <si>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</si>
  <si>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</si>
  <si>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</si>
  <si>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</si>
  <si>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</si>
  <si>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</si>
  <si>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</si>
  <si>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</si>
  <si>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</si>
  <si>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</si>
  <si>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</si>
  <si>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</si>
  <si>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</si>
  <si>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</si>
  <si>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</si>
  <si>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</si>
  <si>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</si>
  <si>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</si>
  <si>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</si>
  <si>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</si>
  <si>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</si>
  <si>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</si>
  <si>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</si>
  <si>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</si>
  <si>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</si>
  <si>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</si>
  <si>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</si>
  <si>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</si>
  <si>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</si>
  <si>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</si>
  <si>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</si>
  <si>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</si>
  <si>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</si>
  <si>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</si>
  <si>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</si>
  <si>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</si>
  <si>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</si>
  <si>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</si>
  <si>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</si>
  <si>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</si>
  <si>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</si>
  <si>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</si>
  <si>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</si>
  <si>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</si>
  <si>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</si>
  <si>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</si>
  <si>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</si>
  <si>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</si>
  <si>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</si>
  <si>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</si>
  <si>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</si>
  <si>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</si>
  <si>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</si>
  <si>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</si>
  <si>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</si>
  <si>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</si>
  <si>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</si>
  <si>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</si>
  <si>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</si>
  <si>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</si>
  <si>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</si>
  <si>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</si>
  <si>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</si>
  <si>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</si>
  <si>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</si>
  <si>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</si>
  <si>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</si>
  <si>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</si>
  <si>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</si>
  <si>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</si>
  <si>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</si>
  <si>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</si>
  <si>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</si>
  <si>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</si>
  <si>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</si>
  <si>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</si>
  <si>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</si>
  <si>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</si>
  <si>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</si>
  <si>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</si>
  <si>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</si>
  <si>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</si>
  <si>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</si>
  <si>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</si>
  <si>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</si>
  <si>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</si>
  <si>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</si>
  <si>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</si>
  <si>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</si>
  <si>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</si>
  <si>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</si>
  <si>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</si>
  <si>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</si>
  <si>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</si>
  <si>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</si>
  <si>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</si>
  <si>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</si>
  <si>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</si>
  <si>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</si>
  <si>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</si>
  <si>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</si>
  <si>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</si>
  <si>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</si>
  <si>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</si>
  <si>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</si>
  <si>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</si>
  <si>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</si>
  <si>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</si>
  <si>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</si>
  <si>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</si>
  <si>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</si>
  <si>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</si>
  <si>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</si>
  <si>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</si>
  <si>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</si>
  <si>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</si>
  <si>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</si>
  <si>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</si>
  <si>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</si>
  <si>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</si>
  <si>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</si>
  <si>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</si>
  <si>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</si>
  <si>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</si>
  <si>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</si>
  <si>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</si>
  <si>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</si>
  <si>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</si>
  <si>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</si>
  <si>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</si>
  <si>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</si>
  <si>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</si>
  <si>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</si>
  <si>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</si>
  <si>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</si>
  <si>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</si>
  <si>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</si>
  <si>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</si>
  <si>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</si>
  <si>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</si>
  <si>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</si>
  <si>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</si>
  <si>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</si>
  <si>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</si>
  <si>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</si>
  <si>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</si>
  <si>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</si>
  <si>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</si>
  <si>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</si>
  <si>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</si>
  <si>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</si>
  <si>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</si>
  <si>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</si>
  <si>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</si>
  <si>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</si>
  <si>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</si>
  <si>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</si>
  <si>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</si>
  <si>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</si>
  <si>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</si>
  <si>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</si>
  <si>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</si>
  <si>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</si>
  <si>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</si>
  <si>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</si>
  <si>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</si>
  <si>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</si>
  <si>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</si>
  <si>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</si>
  <si>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</si>
  <si>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</si>
  <si>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</si>
  <si>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</si>
  <si>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</si>
  <si>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</si>
  <si>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</si>
  <si>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</si>
  <si>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</si>
  <si>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</si>
  <si>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</si>
  <si>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</si>
  <si>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</si>
  <si>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</si>
  <si>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</si>
  <si>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</si>
  <si>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</si>
  <si>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</si>
  <si>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</si>
  <si>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</si>
  <si>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</si>
  <si>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</si>
  <si>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</si>
  <si>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</si>
  <si>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</si>
  <si>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</si>
  <si>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</si>
  <si>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</si>
  <si>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</si>
  <si>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</si>
  <si>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</si>
  <si>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</si>
  <si>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</si>
  <si>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</si>
  <si>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</si>
  <si>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</si>
  <si>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</si>
  <si>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</si>
  <si>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</si>
  <si>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</si>
  <si>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</si>
  <si>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</si>
  <si>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</si>
  <si>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</si>
  <si>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</si>
  <si>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</si>
  <si>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</si>
  <si>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</si>
  <si>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</si>
  <si>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</si>
  <si>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</si>
  <si>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</si>
  <si>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</si>
  <si>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</si>
  <si>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</si>
  <si>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</si>
  <si>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</si>
  <si>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</si>
  <si>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</si>
  <si>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</si>
  <si>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</si>
  <si>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</si>
  <si>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</si>
  <si>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</si>
  <si>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</si>
  <si>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</si>
  <si>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</si>
  <si>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</si>
  <si>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</si>
  <si>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</si>
  <si>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</si>
  <si>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</si>
  <si>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</si>
  <si>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</si>
  <si>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</si>
  <si>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</si>
  <si>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</si>
  <si>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</si>
  <si>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</si>
  <si>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</si>
  <si>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</si>
  <si>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</si>
  <si>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</si>
  <si>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</si>
  <si>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</si>
  <si>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</si>
  <si>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</si>
  <si>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</si>
  <si>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</si>
  <si>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</si>
  <si>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</si>
  <si>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</si>
  <si>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</si>
  <si>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</si>
  <si>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</si>
  <si>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</si>
  <si>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</si>
  <si>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</si>
  <si>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</si>
  <si>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</si>
  <si>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</si>
  <si>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</si>
  <si>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</si>
  <si>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</si>
  <si>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</si>
  <si>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</si>
  <si>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</si>
  <si>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</si>
  <si>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</si>
  <si>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</si>
  <si>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</si>
  <si>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</si>
  <si>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</si>
  <si>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</si>
  <si>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</si>
  <si>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</si>
  <si>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</si>
  <si>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</si>
  <si>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</si>
  <si>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</si>
  <si>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</si>
  <si>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</si>
  <si>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</si>
  <si>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</si>
  <si>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</si>
  <si>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</si>
  <si>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</si>
  <si>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</si>
  <si>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</si>
  <si>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</si>
  <si>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</si>
  <si>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</si>
  <si>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</si>
  <si>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</si>
  <si>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</si>
  <si>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</si>
  <si>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</si>
  <si>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</si>
  <si>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</si>
  <si>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</si>
  <si>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</si>
  <si>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</si>
  <si>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</si>
  <si>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</si>
  <si>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</si>
  <si>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</si>
  <si>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</si>
  <si>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</si>
  <si>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</si>
  <si>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</si>
  <si>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</si>
  <si>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</si>
  <si>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</si>
  <si>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</si>
  <si>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</si>
  <si>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</si>
  <si>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</si>
  <si>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</si>
  <si>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</si>
  <si>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</si>
  <si>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</si>
  <si>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</si>
  <si>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</si>
  <si>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</si>
  <si>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</si>
  <si>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</si>
  <si>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</si>
  <si>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</si>
  <si>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</si>
  <si>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</si>
  <si>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</si>
  <si>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</si>
  <si>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</si>
  <si>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</si>
  <si>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</si>
  <si>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</si>
  <si>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</si>
  <si>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</si>
  <si>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</si>
  <si>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</si>
  <si>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</si>
  <si>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</si>
  <si>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</si>
  <si>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</si>
  <si>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</si>
  <si>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</si>
  <si>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</si>
  <si>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</si>
  <si>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</si>
  <si>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</si>
  <si>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</si>
  <si>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</si>
  <si>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</si>
  <si>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</si>
  <si>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</si>
  <si>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</si>
  <si>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</si>
  <si>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</si>
  <si>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</si>
  <si>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</si>
  <si>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</si>
  <si>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</si>
  <si>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</si>
  <si>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</si>
  <si>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</si>
  <si>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</si>
  <si>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</si>
  <si>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</si>
  <si>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</si>
  <si>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</si>
  <si>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</si>
  <si>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</si>
  <si>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</si>
  <si>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</si>
  <si>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</si>
  <si>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</si>
  <si>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</si>
  <si>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</si>
  <si>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</si>
  <si>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</si>
  <si>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</si>
  <si>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</si>
  <si>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</si>
  <si>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</si>
  <si>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</si>
  <si>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</si>
  <si>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</si>
  <si>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</si>
  <si>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</si>
  <si>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</si>
  <si>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</si>
  <si>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</si>
  <si>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</si>
  <si>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</si>
  <si>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</si>
  <si>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</si>
  <si>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</si>
  <si>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</si>
  <si>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</si>
  <si>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</si>
  <si>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</si>
  <si>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</si>
  <si>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</si>
  <si>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</si>
  <si>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</si>
  <si>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</si>
  <si>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</si>
  <si>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</si>
  <si>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</si>
  <si>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</si>
  <si>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</si>
  <si>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</si>
  <si>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</si>
  <si>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</si>
  <si>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</si>
  <si>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</si>
  <si>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</si>
  <si>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</si>
  <si>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</si>
  <si>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</si>
  <si>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</si>
  <si>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</si>
  <si>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</si>
  <si>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</si>
  <si>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</si>
  <si>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</si>
  <si>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</si>
  <si>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</si>
  <si>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</si>
  <si>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</si>
  <si>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</si>
  <si>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</si>
  <si>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</si>
  <si>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</si>
  <si>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</si>
  <si>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</si>
  <si>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</si>
  <si>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</si>
  <si>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</si>
  <si>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</si>
  <si>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</si>
  <si>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</si>
  <si>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</si>
  <si>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</si>
  <si>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</si>
  <si>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</si>
  <si>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</si>
  <si>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</si>
  <si>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</si>
  <si>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</si>
  <si>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</si>
  <si>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</si>
  <si>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</si>
  <si>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</si>
  <si>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</si>
  <si>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</si>
  <si>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</si>
  <si>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</si>
  <si>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</si>
  <si>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</si>
  <si>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</si>
  <si>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</si>
  <si>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</si>
  <si>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</si>
  <si>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</si>
  <si>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</si>
  <si>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</si>
  <si>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</si>
  <si>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</si>
  <si>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</si>
  <si>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</si>
  <si>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</si>
  <si>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</si>
  <si>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</si>
  <si>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</si>
  <si>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</si>
  <si>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</si>
  <si>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</si>
  <si>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</si>
  <si>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</si>
  <si>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</si>
  <si>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</si>
  <si>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</si>
  <si>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</si>
  <si>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</si>
  <si>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</si>
  <si>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</si>
  <si>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</si>
  <si>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</si>
  <si>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</si>
  <si>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</si>
  <si>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</si>
  <si>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</si>
  <si>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</si>
  <si>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</si>
  <si>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</si>
  <si>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</si>
  <si>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</si>
  <si>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</si>
  <si>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</si>
  <si>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</si>
  <si>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</si>
  <si>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</si>
  <si>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</si>
  <si>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</si>
  <si>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</si>
  <si>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</si>
  <si>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</si>
  <si>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</si>
  <si>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</si>
  <si>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</si>
  <si>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</si>
  <si>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</si>
  <si>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</si>
  <si>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</si>
  <si>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</si>
  <si>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</si>
  <si>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</si>
  <si>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</si>
  <si>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</si>
  <si>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</si>
  <si>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</si>
  <si>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</si>
  <si>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</si>
  <si>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</si>
  <si>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</si>
  <si>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</si>
  <si>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</si>
  <si>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</si>
  <si>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</si>
  <si>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</si>
  <si>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</si>
  <si>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</si>
  <si>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</si>
  <si>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</si>
  <si>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</si>
  <si>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</si>
  <si>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</si>
  <si>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</si>
  <si>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</si>
  <si>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</si>
  <si>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</si>
  <si>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</si>
  <si>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</si>
  <si>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</si>
  <si>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</si>
  <si>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</si>
  <si>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</si>
  <si>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</si>
  <si>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</si>
  <si>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</si>
  <si>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</si>
  <si>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</si>
  <si>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</si>
  <si>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</si>
  <si>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</si>
  <si>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</si>
  <si>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</si>
  <si>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</si>
  <si>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</si>
  <si>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</si>
  <si>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</si>
  <si>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</si>
  <si>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</si>
  <si>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</si>
  <si>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</si>
  <si>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</si>
  <si>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</si>
  <si>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</si>
  <si>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</si>
  <si>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</si>
  <si>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</si>
  <si>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</si>
  <si>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</si>
  <si>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</si>
  <si>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</si>
  <si>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</si>
  <si>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</si>
  <si>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</si>
  <si>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</si>
  <si>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</si>
  <si>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</si>
  <si>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</si>
  <si>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</si>
  <si>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</si>
  <si>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</si>
  <si>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</si>
  <si>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</si>
  <si>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</si>
  <si>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</si>
  <si>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</si>
  <si>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</si>
  <si>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</si>
  <si>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</si>
  <si>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</si>
  <si>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</si>
  <si>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</si>
  <si>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</si>
  <si>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</si>
  <si>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</si>
  <si>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</si>
  <si>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</si>
  <si>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</si>
  <si>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</si>
  <si>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</si>
  <si>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</si>
  <si>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</si>
  <si>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</si>
  <si>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</si>
  <si>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</si>
  <si>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</si>
  <si>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</si>
  <si>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</si>
  <si>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</si>
  <si>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</si>
  <si>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</si>
  <si>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</si>
  <si>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</si>
  <si>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</si>
  <si>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</si>
  <si>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</si>
  <si>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</si>
  <si>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</si>
  <si>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</si>
  <si>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</si>
  <si>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</si>
  <si>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</si>
  <si>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</si>
  <si>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</si>
  <si>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</si>
  <si>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</si>
  <si>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</si>
  <si>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</si>
  <si>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</si>
  <si>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</si>
  <si>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</si>
  <si>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</si>
  <si>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</si>
  <si>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</si>
  <si>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</si>
  <si>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</si>
  <si>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</si>
  <si>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</si>
  <si>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</si>
  <si>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</si>
  <si>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</si>
  <si>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</si>
  <si>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</si>
  <si>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</si>
  <si>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</si>
  <si>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</si>
  <si>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</si>
  <si>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</si>
  <si>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</si>
  <si>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</si>
  <si>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</si>
  <si>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</si>
  <si>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</si>
  <si>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</si>
  <si>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</si>
  <si>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</si>
  <si>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</si>
  <si>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</si>
  <si>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</si>
  <si>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</si>
  <si>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</si>
  <si>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</si>
  <si>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</si>
  <si>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</si>
  <si>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</si>
  <si>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</si>
  <si>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</si>
  <si>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</si>
  <si>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</si>
  <si>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</si>
  <si>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</si>
  <si>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</si>
  <si>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</si>
  <si>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</si>
  <si>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</si>
  <si>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</si>
  <si>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</si>
  <si>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</si>
  <si>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</si>
  <si>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</si>
  <si>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</si>
  <si>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</si>
  <si>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</si>
  <si>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</si>
  <si>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</si>
  <si>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</si>
  <si>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</si>
  <si>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</si>
  <si>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</si>
  <si>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</si>
  <si>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</si>
  <si>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</si>
  <si>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</si>
  <si>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</si>
  <si>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</si>
  <si>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</si>
  <si>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</si>
  <si>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</si>
  <si>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</si>
  <si>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</si>
  <si>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</si>
  <si>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</si>
  <si>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</si>
  <si>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</si>
  <si>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</si>
  <si>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</si>
  <si>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</si>
  <si>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</si>
  <si>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</si>
  <si>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</si>
  <si>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</si>
  <si>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</si>
  <si>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</si>
  <si>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</si>
  <si>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</si>
  <si>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</si>
  <si>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</si>
  <si>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</si>
  <si>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</si>
  <si>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</si>
  <si>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</si>
  <si>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</si>
  <si>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</si>
  <si>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</si>
  <si>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</si>
  <si>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</si>
  <si>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</si>
  <si>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</si>
  <si>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</si>
  <si>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</si>
  <si>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</si>
  <si>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</si>
  <si>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</si>
  <si>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</si>
  <si>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</si>
  <si>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</si>
  <si>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</si>
  <si>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</si>
  <si>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</si>
  <si>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</si>
  <si>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</si>
  <si>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</si>
  <si>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</si>
  <si>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</si>
  <si>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</si>
  <si>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</si>
  <si>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</si>
  <si>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</si>
  <si>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</si>
  <si>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</si>
  <si>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</si>
  <si>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</si>
  <si>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</si>
  <si>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</si>
  <si>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</si>
  <si>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</si>
  <si>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</si>
  <si>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</si>
  <si>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</si>
  <si>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</si>
  <si>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</si>
  <si>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</si>
  <si>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</si>
  <si>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</si>
  <si>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</si>
  <si>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</si>
  <si>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</si>
  <si>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</si>
  <si>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</si>
  <si>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</si>
  <si>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</si>
  <si>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</si>
  <si>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</si>
  <si>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</si>
  <si>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</si>
  <si>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</si>
  <si>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</si>
  <si>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</si>
  <si>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</si>
  <si>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</si>
  <si>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</si>
  <si>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</si>
  <si>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</si>
  <si>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</si>
  <si>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</si>
  <si>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</si>
  <si>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</si>
  <si>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</si>
  <si>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</si>
  <si>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</si>
  <si>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</si>
  <si>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</si>
  <si>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</si>
  <si>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</si>
  <si>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</si>
  <si>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</si>
  <si>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</si>
  <si>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</si>
  <si>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</si>
  <si>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</si>
  <si>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</si>
  <si>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</si>
  <si>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</si>
  <si>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</si>
  <si>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</si>
  <si>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</si>
  <si>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</si>
  <si>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</si>
  <si>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</si>
  <si>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</si>
  <si>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</si>
  <si>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</si>
  <si>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</si>
  <si>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</si>
  <si>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</si>
  <si>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</si>
  <si>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</si>
  <si>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</si>
  <si>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</si>
  <si>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</si>
  <si>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</si>
  <si>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</si>
  <si>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</si>
  <si>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</si>
  <si>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</si>
  <si>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</si>
  <si>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</si>
  <si>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</si>
  <si>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</si>
  <si>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</si>
  <si>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</si>
  <si>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</si>
  <si>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</si>
  <si>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</si>
  <si>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</si>
  <si>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</si>
  <si>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</si>
  <si>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</si>
  <si>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</si>
  <si>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</si>
  <si>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</si>
  <si>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</si>
  <si>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</si>
  <si>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</si>
  <si>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</si>
  <si>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</si>
  <si>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</si>
  <si>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</si>
  <si>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</si>
  <si>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</si>
  <si>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</si>
  <si>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</si>
  <si>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</si>
  <si>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</si>
  <si>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</si>
  <si>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</si>
  <si>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</si>
  <si>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</si>
  <si>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</si>
  <si>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</si>
  <si>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</si>
  <si>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</si>
  <si>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</si>
  <si>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</si>
  <si>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</si>
  <si>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</si>
  <si>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</si>
  <si>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</si>
  <si>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</si>
  <si>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</si>
  <si>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</si>
  <si>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</si>
  <si>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</si>
  <si>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</si>
  <si>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</si>
  <si>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</si>
  <si>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</si>
  <si>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</si>
  <si>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</si>
  <si>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</si>
  <si>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</si>
  <si>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</si>
  <si>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</si>
  <si>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</si>
  <si>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</si>
  <si>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</si>
  <si>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</si>
  <si>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</si>
  <si>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</si>
  <si>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</si>
  <si>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</si>
  <si>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</si>
  <si>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</si>
  <si>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</si>
  <si>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</si>
  <si>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</si>
  <si>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</si>
  <si>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</si>
  <si>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</si>
  <si>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</si>
  <si>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</si>
  <si>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</si>
  <si>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</si>
  <si>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</si>
  <si>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</si>
  <si>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</si>
  <si>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</si>
  <si>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</si>
  <si>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</si>
  <si>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</si>
  <si>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</si>
  <si>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</si>
  <si>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</si>
  <si>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</si>
  <si>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</si>
  <si>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</si>
  <si>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</si>
  <si>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</si>
  <si>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</si>
  <si>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</si>
  <si>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</si>
  <si>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</si>
  <si>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</si>
  <si>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</si>
  <si>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</si>
  <si>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</si>
  <si>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</si>
  <si>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</si>
  <si>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</si>
  <si>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</si>
  <si>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</si>
  <si>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</si>
  <si>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</si>
  <si>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</si>
  <si>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</si>
  <si>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</si>
  <si>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</si>
  <si>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</si>
  <si>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</si>
  <si>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</si>
  <si>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</si>
  <si>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</si>
  <si>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</si>
  <si>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</si>
  <si>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</si>
  <si>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</si>
  <si>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</si>
  <si>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</si>
  <si>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</si>
  <si>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</si>
  <si>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</si>
  <si>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</si>
  <si>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</si>
  <si>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</si>
  <si>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</si>
  <si>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</si>
  <si>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</si>
  <si>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</si>
  <si>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</si>
  <si>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</si>
  <si>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</si>
  <si>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</si>
  <si>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</si>
  <si>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</si>
  <si>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</si>
  <si>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</si>
  <si>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</si>
  <si>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</si>
  <si>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</si>
  <si>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</si>
  <si>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</si>
  <si>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</si>
  <si>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</si>
  <si>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</si>
  <si>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</si>
  <si>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</si>
  <si>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</si>
  <si>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</si>
  <si>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</si>
  <si>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</si>
  <si>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</si>
  <si>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</si>
  <si>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</si>
  <si>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</si>
  <si>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</si>
  <si>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</si>
  <si>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</si>
  <si>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</si>
  <si>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</si>
  <si>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</si>
  <si>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</si>
  <si>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</si>
  <si>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</si>
  <si>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</si>
  <si>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</si>
  <si>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</si>
  <si>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</si>
  <si>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</si>
  <si>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</si>
  <si>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</si>
  <si>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</si>
  <si>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</si>
  <si>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</si>
  <si>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</si>
  <si>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</si>
  <si>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</si>
  <si>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</si>
  <si>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</si>
  <si>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</si>
  <si>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</si>
  <si>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</si>
  <si>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</si>
  <si>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</si>
  <si>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</si>
  <si>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</si>
  <si>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</si>
  <si>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</si>
  <si>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</si>
  <si>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</si>
  <si>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</si>
  <si>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</si>
  <si>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</si>
  <si>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</si>
  <si>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</si>
  <si>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</si>
  <si>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</si>
  <si>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</si>
  <si>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</si>
  <si>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</si>
  <si>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</si>
  <si>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</si>
  <si>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</si>
  <si>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</si>
  <si>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</si>
  <si>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</si>
  <si>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</si>
  <si>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</si>
  <si>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</si>
  <si>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</si>
  <si>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</si>
  <si>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</si>
  <si>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</si>
  <si>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</si>
  <si>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</si>
  <si>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</si>
  <si>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</si>
  <si>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</si>
  <si>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</si>
  <si>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</si>
  <si>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</si>
  <si>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</si>
  <si>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</si>
  <si>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</si>
  <si>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</si>
  <si>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</si>
  <si>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</si>
  <si>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</si>
  <si>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</si>
  <si>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</si>
  <si>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</si>
  <si>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</si>
  <si>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</si>
  <si>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</si>
  <si>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</si>
  <si>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</si>
  <si>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</si>
  <si>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</si>
  <si>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</si>
  <si>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</si>
  <si>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</si>
  <si>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</si>
  <si>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</si>
  <si>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</si>
  <si>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</si>
  <si>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</si>
  <si>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</si>
  <si>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</si>
  <si>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</si>
  <si>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</si>
  <si>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</si>
  <si>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</si>
  <si>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</si>
  <si>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</si>
  <si>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</si>
  <si>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</si>
  <si>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</si>
  <si>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</si>
  <si>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</si>
  <si>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</si>
  <si>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</si>
  <si>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</si>
  <si>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</si>
  <si>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</si>
  <si>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</si>
  <si>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</si>
  <si>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</si>
  <si>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</si>
  <si>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</si>
  <si>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</si>
  <si>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</si>
  <si>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</si>
  <si>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</si>
  <si>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</si>
  <si>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</si>
  <si>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</si>
  <si>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</si>
  <si>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</si>
  <si>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</si>
  <si>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</si>
  <si>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</si>
  <si>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</si>
  <si>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</si>
  <si>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</si>
  <si>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</si>
  <si>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</si>
  <si>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</si>
  <si>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</si>
  <si>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</si>
  <si>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</si>
  <si>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</si>
  <si>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</si>
  <si>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</si>
  <si>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</si>
  <si>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</si>
  <si>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</si>
  <si>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</si>
  <si>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</si>
  <si>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</si>
  <si>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</si>
  <si>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</si>
  <si>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</si>
  <si>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</si>
  <si>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</si>
  <si>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</si>
  <si>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</si>
  <si>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</si>
  <si>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</si>
  <si>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</si>
  <si>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</si>
  <si>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</si>
  <si>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</si>
  <si>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</si>
  <si>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</si>
  <si>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</si>
  <si>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</si>
  <si>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</si>
  <si>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</si>
  <si>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</si>
  <si>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</si>
  <si>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</si>
  <si>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</si>
  <si>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</si>
  <si>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</si>
  <si>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</si>
  <si>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</si>
  <si>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</si>
  <si>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</si>
  <si>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</si>
  <si>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</si>
  <si>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</si>
  <si>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</si>
  <si>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</si>
  <si>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</si>
  <si>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</si>
  <si>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</si>
  <si>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</si>
  <si>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</si>
  <si>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</si>
  <si>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</si>
  <si>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</si>
  <si>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</si>
  <si>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</si>
  <si>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</si>
  <si>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</si>
  <si>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</si>
  <si>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</si>
  <si>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</si>
  <si>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</si>
  <si>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</si>
  <si>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</si>
  <si>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</si>
  <si>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</si>
  <si>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</si>
  <si>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</si>
  <si>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</si>
  <si>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</si>
  <si>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</si>
  <si>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</si>
  <si>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</si>
  <si>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</si>
  <si>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</si>
  <si>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</si>
  <si>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</si>
  <si>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</si>
  <si>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</si>
  <si>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</si>
  <si>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</si>
  <si>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</si>
  <si>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</si>
  <si>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</si>
  <si>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</si>
  <si>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</si>
  <si>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</si>
  <si>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</si>
  <si>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</si>
  <si>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</si>
  <si>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</si>
  <si>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</si>
  <si>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</si>
  <si>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</si>
  <si>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</si>
  <si>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</si>
  <si>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</si>
  <si>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</si>
  <si>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</si>
  <si>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</si>
  <si>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</si>
  <si>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</si>
  <si>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</si>
  <si>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</si>
  <si>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</si>
  <si>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</si>
  <si>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</si>
  <si>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</si>
  <si>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</si>
  <si>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</si>
  <si>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</si>
  <si>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</si>
  <si>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</si>
  <si>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</si>
  <si>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</si>
  <si>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</si>
  <si>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</si>
  <si>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</si>
  <si>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</si>
  <si>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</si>
  <si>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</si>
  <si>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</si>
  <si>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</si>
  <si>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</si>
  <si>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</si>
  <si>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</si>
  <si>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</si>
  <si>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</si>
  <si>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</si>
  <si>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</si>
  <si>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</si>
  <si>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</si>
  <si>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</si>
  <si>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</si>
  <si>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</si>
  <si>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</si>
  <si>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</si>
  <si>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</si>
  <si>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</si>
  <si>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</si>
  <si>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</si>
  <si>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</si>
  <si>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</si>
  <si>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</si>
  <si>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</si>
  <si>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</si>
  <si>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</si>
  <si>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</si>
  <si>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</si>
  <si>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</si>
  <si>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</si>
  <si>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</si>
  <si>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</si>
  <si>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</si>
  <si>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</si>
  <si>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</si>
  <si>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</si>
  <si>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</si>
  <si>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</si>
  <si>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</si>
  <si>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</si>
  <si>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</si>
  <si>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</si>
  <si>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</si>
  <si>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</si>
  <si>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</si>
  <si>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</si>
  <si>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</si>
  <si>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</si>
  <si>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</si>
  <si>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</si>
  <si>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</si>
  <si>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</si>
  <si>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</si>
  <si>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</si>
  <si>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</si>
  <si>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</si>
  <si>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</si>
  <si>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</si>
  <si>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</si>
  <si>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</si>
  <si>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</si>
  <si>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</si>
  <si>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</si>
  <si>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</si>
  <si>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</si>
  <si>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</si>
  <si>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</si>
  <si>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</si>
  <si>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</si>
  <si>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</si>
  <si>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</si>
  <si>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</si>
  <si>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</si>
  <si>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</si>
  <si>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</si>
  <si>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</si>
  <si>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</si>
  <si>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</si>
  <si>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</si>
  <si>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</si>
  <si>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</si>
  <si>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</si>
  <si>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</si>
  <si>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</si>
  <si>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</si>
  <si>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</si>
  <si>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</si>
  <si>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</si>
  <si>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</si>
  <si>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</si>
  <si>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</si>
  <si>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</si>
  <si>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</si>
  <si>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</si>
  <si>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</si>
  <si>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</si>
  <si>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</si>
  <si>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</si>
  <si>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</si>
  <si>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</si>
  <si>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</si>
  <si>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</si>
  <si>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</si>
  <si>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</si>
  <si>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</si>
  <si>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</si>
  <si>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</si>
  <si>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</si>
  <si>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</si>
  <si>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</si>
  <si>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</si>
  <si>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</si>
  <si>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</si>
  <si>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</si>
  <si>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</si>
  <si>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</si>
  <si>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</si>
  <si>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</si>
  <si>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</si>
  <si>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</si>
  <si>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</si>
  <si>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</si>
  <si>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</si>
  <si>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</si>
  <si>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</si>
  <si>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</si>
  <si>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</si>
  <si>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</si>
  <si>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</si>
  <si>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</si>
  <si>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</si>
  <si>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</si>
  <si>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</si>
  <si>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</si>
  <si>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</si>
  <si>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</si>
  <si>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</si>
  <si>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</si>
  <si>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</si>
  <si>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</si>
  <si>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</si>
  <si>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</si>
  <si>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</si>
  <si>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</si>
  <si>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</si>
  <si>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</si>
  <si>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</si>
  <si>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</si>
  <si>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</si>
  <si>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</si>
  <si>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</si>
  <si>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</si>
  <si>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</si>
  <si>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</si>
  <si>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</si>
  <si>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</si>
  <si>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</si>
  <si>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</si>
  <si>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</si>
  <si>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</si>
  <si>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</si>
  <si>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</si>
  <si>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</si>
  <si>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</si>
  <si>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</si>
  <si>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</si>
  <si>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</si>
  <si>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</si>
  <si>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</si>
  <si>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</si>
  <si>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</si>
  <si>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</si>
  <si>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</si>
  <si>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</si>
  <si>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</si>
  <si>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</si>
  <si>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</si>
  <si>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</si>
  <si>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</si>
  <si>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</si>
  <si>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</si>
  <si>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</si>
  <si>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</si>
  <si>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</si>
  <si>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</si>
  <si>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</si>
  <si>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</si>
  <si>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</si>
  <si>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</si>
  <si>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</si>
  <si>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</si>
  <si>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</si>
  <si>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</si>
  <si>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</si>
  <si>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</si>
  <si>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</si>
  <si>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</si>
  <si>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</si>
  <si>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</si>
  <si>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</si>
  <si>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</si>
  <si>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</si>
  <si>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</si>
  <si>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</si>
  <si>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</si>
  <si>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</si>
  <si>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</si>
  <si>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</si>
  <si>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</si>
  <si>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</si>
  <si>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</si>
  <si>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</si>
  <si>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</si>
  <si>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</si>
  <si>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</si>
  <si>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</si>
  <si>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</si>
  <si>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</si>
  <si>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</si>
  <si>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</si>
  <si>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</si>
  <si>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</si>
  <si>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</si>
  <si>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</si>
  <si>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</si>
  <si>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</si>
  <si>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</si>
  <si>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</si>
  <si>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</si>
  <si>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</si>
  <si>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</si>
  <si>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</si>
  <si>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</si>
  <si>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</si>
  <si>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</si>
  <si>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</si>
  <si>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</si>
  <si>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</si>
  <si>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</si>
  <si>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</si>
  <si>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</si>
  <si>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</si>
  <si>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</si>
  <si>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</si>
  <si>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</si>
  <si>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</si>
  <si>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</si>
  <si>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</si>
  <si>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</si>
  <si>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</si>
  <si>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</si>
  <si>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</si>
  <si>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</si>
  <si>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</si>
  <si>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</si>
  <si>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</si>
  <si>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</si>
  <si>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</si>
  <si>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</si>
  <si>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</si>
  <si>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</si>
  <si>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</si>
  <si>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</si>
  <si>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</si>
  <si>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</si>
  <si>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</si>
  <si>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</si>
  <si>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</si>
  <si>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</si>
  <si>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</si>
  <si>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</si>
  <si>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</si>
  <si>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</si>
  <si>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</si>
  <si>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</si>
  <si>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</si>
  <si>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</si>
  <si>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</si>
  <si>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</si>
  <si>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</si>
  <si>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</si>
  <si>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</si>
  <si>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</si>
  <si>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</si>
  <si>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</si>
  <si>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</si>
  <si>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</si>
  <si>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</si>
  <si>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</si>
  <si>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</si>
  <si>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</si>
  <si>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</si>
  <si>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</si>
  <si>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</si>
  <si>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</si>
  <si>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</si>
  <si>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</si>
  <si>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</si>
  <si>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</si>
  <si>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</si>
  <si>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</si>
  <si>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</si>
  <si>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</si>
  <si>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</si>
  <si>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</si>
  <si>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</si>
  <si>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</si>
  <si>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</si>
  <si>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</si>
  <si>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</si>
  <si>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</si>
  <si>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</si>
  <si>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</si>
  <si>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</si>
  <si>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</si>
  <si>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</si>
  <si>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</si>
  <si>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</si>
  <si>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</si>
  <si>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</si>
  <si>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</si>
  <si>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</si>
  <si>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</si>
  <si>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</si>
  <si>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</si>
  <si>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</si>
  <si>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</si>
  <si>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</si>
  <si>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</si>
  <si>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</si>
  <si>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</si>
  <si>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</si>
  <si>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</si>
  <si>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</si>
  <si>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</si>
  <si>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</si>
  <si>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</si>
  <si>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</si>
  <si>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</si>
  <si>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</si>
  <si>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</si>
  <si>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</si>
  <si>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</si>
  <si>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</si>
  <si>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</si>
  <si>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</si>
  <si>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</si>
  <si>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</si>
  <si>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</si>
  <si>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</si>
  <si>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</si>
  <si>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</si>
  <si>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</si>
  <si>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</si>
  <si>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</si>
  <si>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</si>
  <si>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</si>
  <si>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</si>
  <si>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</si>
  <si>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</si>
  <si>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</si>
  <si>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</si>
  <si>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</si>
  <si>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</si>
  <si>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</si>
  <si>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</si>
  <si>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</si>
  <si>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</si>
  <si>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</si>
  <si>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</si>
  <si>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</si>
  <si>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</si>
  <si>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</si>
  <si>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</si>
  <si>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</si>
  <si>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</si>
  <si>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</si>
  <si>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</si>
  <si>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</si>
  <si>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</si>
  <si>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</si>
  <si>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</si>
  <si>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</si>
  <si>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</si>
  <si>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</si>
  <si>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</si>
  <si>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</si>
  <si>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</si>
  <si>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</si>
  <si>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</si>
  <si>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</si>
  <si>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</si>
  <si>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</si>
  <si>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</si>
  <si>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</si>
  <si>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</si>
  <si>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</si>
  <si>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</si>
  <si>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</si>
  <si>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</si>
  <si>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</si>
  <si>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</si>
  <si>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</si>
  <si>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</si>
  <si>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</si>
  <si>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</si>
  <si>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</si>
  <si>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</si>
  <si>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</si>
  <si>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</si>
  <si>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</si>
  <si>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</si>
  <si>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</si>
  <si>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</si>
  <si>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</si>
  <si>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</si>
  <si>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</si>
  <si>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</si>
  <si>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</si>
  <si>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</si>
  <si>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</si>
  <si>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</si>
  <si>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</si>
  <si>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</si>
  <si>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</si>
  <si>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</si>
  <si>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</si>
  <si>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</si>
  <si>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</si>
  <si>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</si>
  <si>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</si>
  <si>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</si>
  <si>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</si>
  <si>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</si>
  <si>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</si>
  <si>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</si>
  <si>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</si>
  <si>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</si>
  <si>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</si>
  <si>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</si>
  <si>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</si>
  <si>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</si>
  <si>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</si>
  <si>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</si>
  <si>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</si>
  <si>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</si>
  <si>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</si>
  <si>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</si>
  <si>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</si>
  <si>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</si>
  <si>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</si>
  <si>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</si>
  <si>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</si>
  <si>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</si>
  <si>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</si>
  <si>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</si>
  <si>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</si>
  <si>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</si>
  <si>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</si>
  <si>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</si>
  <si>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</si>
  <si>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</si>
  <si>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</si>
  <si>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</si>
  <si>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</si>
  <si>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</si>
  <si>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</si>
  <si>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</si>
  <si>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</si>
  <si>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</si>
  <si>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</si>
  <si>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</si>
  <si>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</si>
  <si>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</si>
  <si>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</si>
  <si>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</si>
  <si>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</si>
  <si>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</si>
  <si>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</si>
  <si>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</si>
  <si>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</si>
  <si>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</si>
  <si>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</si>
  <si>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</si>
  <si>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</si>
  <si>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</si>
  <si>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</si>
  <si>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</si>
  <si>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</si>
  <si>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</si>
  <si>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</si>
  <si>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</si>
  <si>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</si>
  <si>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</si>
  <si>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</si>
  <si>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</si>
  <si>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</si>
  <si>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</si>
  <si>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</si>
  <si>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</si>
  <si>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</si>
  <si>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</si>
  <si>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</si>
  <si>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</si>
  <si>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</si>
  <si>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</si>
  <si>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</si>
  <si>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</si>
  <si>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</si>
  <si>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</si>
  <si>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</si>
  <si>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</si>
  <si>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</si>
  <si>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</si>
  <si>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</si>
  <si>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</si>
  <si>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</si>
  <si>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</si>
  <si>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</si>
  <si>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</si>
  <si>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</si>
  <si>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</si>
  <si>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</si>
  <si>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</si>
  <si>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</si>
  <si>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</si>
  <si>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</si>
  <si>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</si>
  <si>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</si>
  <si>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</si>
  <si>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</si>
  <si>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</si>
  <si>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</si>
  <si>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</si>
  <si>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</si>
  <si>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</si>
  <si>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</si>
  <si>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</si>
  <si>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</si>
  <si>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</si>
  <si>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</si>
  <si>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</si>
  <si>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</si>
  <si>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</si>
  <si>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</si>
  <si>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</si>
  <si>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</si>
  <si>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</si>
  <si>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</si>
  <si>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</si>
  <si>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</si>
  <si>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</si>
  <si>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</si>
  <si>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</si>
  <si>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</si>
  <si>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</si>
  <si>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</si>
  <si>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</si>
  <si>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</si>
  <si>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</si>
  <si>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</si>
  <si>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</si>
  <si>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</si>
  <si>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</si>
  <si>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</si>
  <si>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</si>
  <si>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</si>
  <si>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</si>
  <si>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</si>
  <si>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</si>
  <si>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</si>
  <si>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</si>
  <si>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</si>
  <si>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</si>
  <si>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</si>
  <si>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</si>
  <si>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</si>
  <si>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</si>
  <si>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</si>
  <si>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</si>
  <si>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</si>
  <si>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</si>
  <si>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</si>
  <si>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</si>
  <si>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</si>
  <si>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</si>
  <si>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</si>
  <si>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</si>
  <si>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</si>
  <si>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</si>
  <si>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</si>
  <si>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</si>
  <si>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</si>
  <si>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</si>
  <si>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</si>
  <si>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</si>
  <si>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</si>
  <si>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</si>
  <si>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</si>
  <si>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</si>
  <si>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</si>
  <si>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</si>
  <si>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</si>
  <si>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</si>
  <si>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</si>
  <si>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</si>
  <si>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</si>
  <si>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</si>
  <si>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</si>
  <si>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</si>
  <si>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</si>
  <si>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</si>
  <si>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</si>
  <si>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</si>
  <si>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</si>
  <si>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</si>
  <si>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</si>
  <si>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</si>
  <si>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</si>
  <si>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</si>
  <si>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</si>
  <si>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</si>
  <si>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</si>
  <si>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</si>
  <si>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</si>
  <si>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</si>
  <si>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</si>
  <si>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</si>
  <si>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</si>
  <si>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</si>
  <si>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</si>
  <si>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</si>
  <si>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</si>
  <si>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</si>
  <si>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</si>
  <si>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</si>
  <si>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</si>
  <si>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</si>
  <si>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</si>
  <si>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</si>
  <si>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</si>
  <si>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</si>
  <si>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</si>
  <si>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</si>
  <si>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</si>
  <si>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</si>
  <si>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</si>
  <si>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</si>
  <si>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</si>
  <si>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</si>
  <si>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</si>
  <si>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</si>
  <si>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</si>
  <si>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</si>
  <si>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</si>
  <si>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</si>
  <si>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</si>
  <si>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</si>
  <si>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</si>
  <si>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</si>
  <si>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</si>
  <si>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</si>
  <si>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</si>
  <si>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</si>
  <si>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</si>
  <si>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</si>
  <si>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</si>
  <si>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</si>
  <si>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</si>
  <si>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</si>
  <si>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</si>
  <si>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</si>
  <si>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</si>
  <si>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</si>
  <si>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</si>
  <si>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</si>
  <si>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</si>
  <si>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</si>
  <si>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</si>
  <si>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</si>
  <si>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</si>
  <si>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</si>
  <si>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</si>
  <si>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</si>
  <si>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</si>
  <si>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</si>
  <si>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</si>
  <si>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</si>
  <si>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</si>
  <si>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</si>
  <si>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</si>
  <si>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</si>
  <si>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</si>
  <si>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</si>
  <si>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</si>
  <si>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</si>
  <si>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</si>
  <si>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</si>
  <si>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</si>
  <si>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</si>
  <si>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</si>
  <si>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</si>
  <si>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</si>
  <si>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</si>
  <si>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</si>
  <si>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</si>
  <si>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</si>
  <si>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</si>
  <si>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</si>
  <si>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</si>
  <si>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</si>
  <si>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</si>
  <si>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</si>
  <si>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</si>
  <si>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</si>
  <si>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</si>
  <si>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</si>
  <si>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</si>
  <si>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</si>
  <si>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</si>
  <si>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</si>
  <si>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</si>
  <si>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</si>
  <si>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</si>
  <si>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</si>
  <si>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</si>
  <si>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</si>
  <si>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</si>
  <si>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</si>
  <si>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</si>
  <si>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</si>
  <si>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</si>
  <si>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</si>
  <si>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</si>
  <si>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</si>
  <si>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</si>
  <si>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</si>
  <si>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</si>
  <si>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</si>
  <si>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</si>
  <si>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</si>
  <si>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</si>
  <si>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</si>
  <si>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</si>
  <si>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</si>
  <si>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</si>
  <si>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</si>
  <si>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</si>
  <si>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</si>
  <si>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</si>
  <si>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</si>
  <si>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</si>
  <si>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</si>
  <si>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</si>
  <si>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</si>
  <si>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</si>
  <si>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</si>
  <si>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</si>
  <si>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</si>
  <si>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</si>
  <si>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</si>
  <si>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</si>
  <si>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</si>
  <si>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</si>
  <si>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</si>
  <si>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</si>
  <si>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</si>
  <si>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</si>
  <si>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</si>
  <si>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</si>
  <si>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</si>
  <si>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</si>
  <si>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</si>
  <si>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</si>
  <si>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</si>
  <si>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</si>
  <si>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</si>
  <si>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</si>
  <si>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</si>
  <si>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</si>
  <si>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</si>
  <si>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</si>
  <si>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</si>
  <si>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</si>
  <si>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</si>
  <si>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</si>
  <si>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</si>
  <si>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</si>
  <si>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</si>
  <si>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</si>
  <si>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</si>
  <si>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</si>
  <si>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</si>
  <si>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</si>
  <si>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</si>
  <si>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</si>
  <si>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</si>
  <si>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</si>
  <si>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</si>
  <si>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</si>
  <si>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</si>
  <si>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</si>
  <si>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</si>
  <si>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</si>
  <si>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</si>
  <si>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</si>
  <si>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</si>
  <si>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</si>
  <si>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</si>
  <si>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</si>
  <si>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</si>
  <si>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</si>
  <si>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</si>
  <si>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</si>
  <si>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</si>
  <si>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</si>
  <si>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</si>
  <si>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</si>
  <si>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</si>
  <si>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</si>
  <si>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</si>
  <si>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</si>
  <si>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</si>
  <si>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</si>
  <si>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</si>
  <si>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</si>
  <si>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</si>
  <si>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</si>
  <si>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</si>
  <si>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</si>
  <si>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</si>
  <si>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</si>
  <si>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</si>
  <si>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</si>
  <si>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</si>
  <si>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</si>
  <si>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</si>
  <si>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</si>
  <si>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</si>
  <si>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</si>
  <si>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</si>
  <si>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</si>
  <si>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</si>
  <si>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</si>
  <si>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</si>
  <si>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</si>
  <si>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</si>
  <si>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</si>
  <si>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</si>
  <si>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</si>
  <si>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</si>
  <si>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</si>
  <si>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</si>
  <si>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</si>
  <si>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</si>
  <si>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</si>
  <si>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</si>
  <si>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</si>
  <si>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</si>
  <si>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</si>
  <si>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</si>
  <si>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</si>
  <si>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</si>
  <si>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</si>
  <si>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</si>
  <si>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</si>
  <si>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</si>
  <si>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</si>
  <si>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</si>
  <si>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</si>
  <si>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</si>
  <si>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</si>
  <si>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</si>
  <si>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</si>
  <si>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</si>
  <si>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</si>
  <si>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</si>
  <si>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</si>
  <si>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</si>
  <si>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</si>
  <si>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</si>
  <si>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</si>
  <si>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</si>
  <si>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</si>
  <si>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</si>
  <si>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</si>
  <si>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</si>
  <si>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</si>
  <si>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</si>
  <si>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</si>
  <si>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</si>
  <si>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</si>
  <si>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</si>
  <si>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</si>
  <si>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</si>
  <si>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</si>
  <si>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</si>
  <si>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</si>
  <si>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</si>
  <si>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</si>
  <si>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</si>
  <si>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</si>
  <si>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</si>
  <si>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</si>
  <si>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</si>
  <si>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</si>
  <si>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</si>
  <si>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</si>
  <si>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</si>
  <si>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</si>
  <si>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</si>
  <si>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</si>
  <si>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</si>
  <si>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</si>
  <si>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</si>
  <si>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</si>
  <si>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</si>
  <si>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</si>
  <si>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</si>
  <si>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</si>
  <si>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</si>
  <si>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</si>
  <si>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</si>
  <si>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</si>
  <si>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</si>
  <si>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</si>
  <si>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</si>
  <si>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</si>
  <si>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</si>
  <si>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</si>
  <si>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</si>
  <si>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</si>
  <si>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</si>
  <si>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</si>
  <si>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</si>
  <si>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</si>
  <si>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</si>
  <si>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</si>
  <si>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</si>
  <si>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</si>
  <si>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</si>
  <si>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</si>
  <si>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</si>
  <si>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</si>
  <si>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</si>
  <si>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</si>
  <si>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</si>
  <si>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</si>
  <si>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</si>
  <si>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</si>
  <si>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</si>
  <si>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</si>
  <si>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</si>
  <si>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</si>
  <si>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</si>
  <si>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</si>
  <si>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</si>
  <si>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</si>
  <si>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</si>
  <si>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</si>
  <si>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</si>
  <si>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</si>
  <si>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</si>
  <si>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</si>
  <si>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</si>
  <si>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</si>
  <si>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</si>
  <si>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</si>
  <si>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</si>
  <si>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</si>
  <si>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</si>
  <si>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</si>
  <si>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</si>
  <si>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</si>
  <si>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</si>
  <si>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</si>
  <si>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</si>
  <si>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</si>
  <si>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</si>
  <si>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</si>
  <si>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</si>
  <si>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</si>
  <si>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</si>
  <si>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</si>
  <si>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</si>
  <si>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</si>
  <si>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</si>
  <si>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</si>
  <si>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</si>
  <si>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</si>
  <si>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</si>
  <si>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</si>
  <si>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</si>
  <si>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</si>
  <si>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</si>
  <si>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</si>
  <si>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</si>
  <si>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</si>
  <si>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</si>
  <si>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</si>
  <si>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</si>
  <si>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</si>
  <si>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</si>
  <si>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</si>
  <si>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</si>
  <si>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</si>
  <si>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</si>
  <si>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</si>
  <si>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</si>
  <si>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</si>
  <si>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</si>
  <si>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</si>
  <si>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</si>
  <si>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</si>
  <si>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</si>
  <si>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</si>
  <si>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</si>
  <si>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</si>
  <si>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</si>
  <si>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</si>
  <si>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</si>
  <si>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</si>
  <si>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</si>
  <si>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</si>
  <si>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</si>
  <si>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</si>
  <si>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</si>
  <si>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</si>
  <si>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</si>
  <si>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</si>
  <si>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</si>
  <si>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</si>
  <si>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</si>
  <si>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</si>
  <si>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</si>
  <si>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</si>
  <si>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</si>
  <si>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</si>
  <si>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</si>
  <si>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</si>
  <si>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</si>
  <si>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</si>
  <si>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</si>
  <si>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</si>
  <si>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</si>
  <si>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</si>
  <si>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</si>
  <si>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</si>
  <si>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</si>
  <si>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</si>
  <si>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</si>
  <si>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</si>
  <si>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</si>
  <si>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</si>
  <si>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</si>
  <si>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</si>
  <si>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</si>
  <si>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</si>
  <si>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</si>
  <si>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</si>
  <si>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</si>
  <si>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</si>
  <si>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</si>
  <si>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</si>
  <si>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</si>
  <si>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</si>
  <si>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</si>
  <si>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</si>
  <si>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</si>
  <si>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</si>
  <si>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</si>
  <si>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</si>
  <si>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</si>
  <si>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</si>
  <si>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</si>
  <si>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</si>
  <si>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</si>
  <si>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</si>
  <si>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</si>
  <si>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</si>
  <si>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</si>
  <si>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</si>
  <si>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</si>
  <si>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</si>
  <si>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</si>
  <si>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</si>
  <si>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</si>
  <si>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</si>
  <si>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</si>
  <si>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</si>
  <si>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</si>
  <si>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</si>
  <si>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</si>
  <si>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</si>
  <si>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</si>
  <si>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</si>
  <si>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</si>
  <si>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</si>
  <si>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</si>
  <si>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</si>
  <si>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</si>
  <si>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</si>
  <si>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</si>
  <si>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</si>
  <si>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</si>
  <si>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</si>
  <si>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</si>
  <si>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</si>
  <si>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</si>
  <si>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</si>
  <si>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</si>
  <si>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</si>
  <si>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</si>
  <si>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</si>
  <si>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</si>
  <si>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</si>
  <si>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</si>
  <si>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</si>
  <si>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</si>
  <si>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</si>
  <si>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</si>
  <si>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</si>
  <si>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</si>
  <si>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</si>
  <si>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</si>
  <si>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</si>
  <si>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</si>
  <si>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</si>
  <si>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</si>
  <si>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</si>
  <si>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</si>
  <si>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</si>
  <si>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</si>
  <si>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</si>
  <si>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</si>
  <si>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</si>
  <si>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</si>
  <si>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</si>
  <si>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</si>
  <si>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</si>
  <si>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</si>
  <si>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</si>
  <si>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</si>
  <si>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</si>
  <si>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</si>
  <si>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</si>
  <si>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</si>
  <si>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</si>
  <si>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</si>
  <si>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</si>
  <si>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</si>
  <si>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</si>
  <si>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</si>
  <si>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</si>
  <si>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</si>
  <si>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</si>
  <si>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</si>
  <si>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</si>
  <si>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</si>
  <si>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</si>
  <si>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</si>
  <si>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</si>
  <si>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</si>
  <si>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</si>
  <si>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</si>
  <si>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</si>
  <si>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</si>
  <si>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</si>
  <si>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</si>
  <si>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</si>
  <si>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</si>
  <si>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</si>
  <si>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</si>
  <si>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</si>
  <si>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</si>
  <si>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</si>
  <si>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</si>
  <si>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</si>
  <si>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</si>
  <si>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</si>
  <si>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</si>
  <si>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</si>
  <si>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</si>
  <si>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</si>
  <si>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</si>
  <si>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</si>
  <si>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</si>
  <si>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</si>
  <si>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</si>
  <si>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</si>
  <si>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</si>
  <si>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</si>
  <si>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</si>
  <si>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</si>
  <si>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</si>
  <si>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</si>
  <si>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</si>
  <si>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</si>
  <si>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</si>
  <si>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</si>
  <si>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</si>
  <si>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</si>
  <si>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</si>
  <si>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</si>
  <si>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</si>
  <si>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</si>
  <si>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</si>
  <si>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</si>
  <si>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</si>
  <si>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</si>
  <si>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</si>
  <si>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</si>
  <si>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</si>
  <si>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</si>
  <si>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</si>
  <si>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</si>
  <si>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</si>
  <si>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</si>
  <si>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</si>
  <si>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</si>
  <si>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</si>
  <si>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</si>
  <si>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</si>
  <si>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</si>
  <si>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</si>
  <si>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</si>
  <si>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</si>
  <si>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</si>
  <si>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</si>
  <si>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</si>
  <si>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</si>
  <si>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</si>
  <si>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</si>
  <si>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</si>
  <si>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</si>
  <si>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</si>
  <si>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</si>
  <si>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</si>
  <si>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</si>
  <si>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</si>
  <si>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</si>
  <si>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</si>
  <si>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</si>
  <si>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</si>
  <si>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</si>
  <si>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</si>
  <si>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</si>
  <si>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</si>
  <si>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</si>
  <si>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</si>
  <si>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</si>
  <si>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</si>
  <si>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</si>
  <si>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</si>
  <si>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</si>
  <si>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</si>
  <si>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</si>
  <si>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</si>
  <si>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</si>
  <si>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</si>
  <si>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</si>
  <si>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</si>
  <si>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</si>
  <si>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</si>
  <si>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</si>
  <si>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</si>
  <si>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</si>
  <si>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</si>
  <si>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</si>
  <si>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</si>
  <si>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</si>
  <si>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</si>
  <si>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</si>
  <si>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</si>
  <si>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</si>
  <si>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</si>
  <si>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</si>
  <si>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</si>
  <si>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</si>
  <si>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</si>
  <si>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</si>
  <si>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</si>
  <si>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</si>
  <si>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</si>
  <si>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</si>
  <si>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</si>
  <si>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</si>
  <si>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</si>
  <si>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</si>
  <si>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</si>
  <si>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</si>
  <si>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</si>
  <si>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</si>
  <si>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</si>
  <si>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</si>
  <si>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</si>
  <si>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</si>
  <si>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</si>
  <si>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</si>
  <si>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</si>
  <si>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</si>
  <si>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</si>
  <si>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</si>
  <si>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</si>
  <si>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</si>
  <si>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</si>
  <si>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</si>
  <si>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</si>
  <si>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</si>
  <si>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</si>
  <si>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</si>
  <si>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</si>
  <si>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</si>
  <si>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</si>
  <si>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</si>
  <si>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</si>
  <si>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</si>
  <si>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</si>
  <si>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</si>
  <si>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</si>
  <si>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</si>
  <si>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</si>
  <si>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</si>
  <si>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</si>
  <si>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</si>
  <si>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</si>
  <si>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</si>
  <si>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</si>
  <si>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</si>
  <si>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</si>
  <si>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</si>
  <si>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</si>
  <si>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</si>
  <si>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</si>
  <si>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</si>
  <si>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</si>
  <si>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</si>
  <si>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</si>
  <si>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</si>
  <si>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</si>
  <si>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</si>
  <si>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</si>
  <si>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</si>
  <si>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</si>
  <si>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</si>
  <si>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</si>
  <si>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</si>
  <si>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</si>
  <si>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</si>
  <si>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</si>
  <si>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</si>
  <si>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</si>
  <si>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</si>
  <si>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</si>
  <si>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</si>
  <si>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</si>
  <si>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</si>
  <si>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</si>
  <si>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</si>
  <si>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</si>
  <si>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</si>
  <si>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</si>
  <si>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</si>
  <si>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</si>
  <si>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</si>
  <si>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</si>
  <si>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</si>
  <si>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</si>
  <si>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</si>
  <si>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</si>
  <si>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</si>
  <si>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</si>
  <si>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</si>
  <si>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</si>
  <si>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</si>
  <si>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</si>
  <si>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</si>
  <si>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</si>
  <si>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</si>
  <si>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</si>
  <si>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</si>
  <si>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</si>
  <si>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</si>
  <si>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</si>
  <si>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</si>
  <si>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</si>
  <si>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</si>
  <si>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</si>
  <si>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</si>
  <si>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</si>
  <si>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</si>
  <si>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</si>
  <si>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</si>
  <si>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</si>
  <si>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</si>
  <si>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</si>
  <si>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</si>
  <si>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</si>
  <si>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</si>
  <si>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</si>
  <si>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</si>
  <si>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</si>
  <si>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</si>
  <si>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</si>
  <si>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</si>
  <si>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</si>
  <si>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</si>
  <si>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</si>
  <si>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</si>
  <si>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</si>
  <si>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</si>
  <si>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</si>
  <si>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</si>
  <si>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</si>
  <si>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</si>
  <si>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</si>
  <si>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</si>
  <si>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</si>
  <si>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</si>
  <si>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</si>
  <si>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</si>
  <si>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</si>
  <si>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</si>
  <si>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</si>
  <si>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</si>
  <si>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</si>
  <si>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</si>
  <si>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</si>
  <si>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</si>
  <si>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</si>
  <si>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</si>
  <si>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</si>
  <si>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</si>
  <si>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</si>
  <si>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</si>
  <si>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</si>
  <si>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</si>
  <si>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</si>
  <si>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</si>
  <si>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</si>
  <si>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</si>
  <si>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</si>
  <si>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</si>
  <si>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</si>
  <si>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</si>
  <si>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</si>
  <si>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</si>
  <si>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</si>
  <si>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</si>
  <si>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</si>
  <si>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</si>
  <si>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</si>
  <si>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</si>
  <si>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</si>
  <si>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</si>
  <si>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</si>
  <si>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</si>
  <si>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</si>
  <si>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</si>
  <si>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</si>
  <si>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</si>
  <si>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</si>
  <si>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</si>
  <si>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</si>
  <si>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</si>
  <si>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</si>
  <si>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</si>
  <si>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</si>
  <si>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</si>
  <si>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</si>
  <si>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</si>
  <si>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</si>
  <si>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</si>
  <si>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</si>
  <si>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</si>
  <si>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</si>
  <si>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</si>
  <si>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</si>
  <si>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</si>
  <si>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</si>
  <si>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</si>
  <si>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</si>
  <si>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</si>
  <si>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</si>
  <si>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</si>
  <si>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</si>
  <si>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</si>
  <si>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</si>
  <si>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</si>
  <si>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</si>
  <si>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</si>
  <si>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</si>
  <si>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</si>
  <si>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</si>
  <si>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</si>
  <si>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</si>
  <si>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</si>
  <si>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</si>
  <si>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</si>
  <si>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</si>
  <si>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</si>
  <si>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</si>
  <si>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</si>
  <si>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</si>
  <si>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</si>
  <si>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</si>
  <si>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</si>
  <si>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</si>
  <si>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</si>
  <si>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</si>
  <si>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</si>
  <si>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</si>
  <si>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</si>
  <si>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</si>
  <si>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</si>
  <si>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</si>
  <si>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</si>
  <si>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</si>
  <si>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</si>
  <si>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</si>
  <si>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</si>
  <si>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</si>
  <si>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</si>
  <si>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</si>
  <si>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</si>
  <si>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</si>
  <si>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</si>
  <si>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</si>
  <si>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</si>
  <si>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</si>
  <si>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</si>
  <si>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</si>
  <si>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</si>
  <si>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</si>
  <si>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</si>
  <si>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</si>
  <si>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</si>
  <si>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</si>
  <si>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</si>
  <si>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</si>
  <si>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</si>
  <si>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</si>
  <si>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</si>
  <si>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</si>
  <si>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</si>
  <si>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</si>
  <si>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</si>
  <si>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</si>
  <si>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</si>
  <si>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</si>
  <si>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</si>
  <si>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</si>
  <si>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</si>
  <si>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</si>
  <si>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</si>
  <si>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</si>
  <si>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</si>
  <si>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</si>
  <si>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</si>
  <si>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</si>
  <si>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</si>
  <si>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</si>
  <si>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</si>
  <si>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</si>
  <si>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</si>
  <si>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</si>
  <si>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</si>
  <si>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</si>
  <si>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</si>
  <si>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</si>
  <si>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</si>
  <si>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</si>
  <si>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</si>
  <si>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</si>
  <si>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</si>
  <si>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</si>
  <si>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</si>
  <si>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</si>
  <si>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</si>
  <si>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</si>
  <si>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</si>
  <si>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</si>
  <si>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</si>
  <si>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</si>
  <si>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</si>
  <si>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</si>
  <si>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</si>
  <si>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</si>
  <si>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</si>
  <si>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</si>
  <si>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</si>
  <si>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</si>
  <si>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</si>
  <si>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</si>
  <si>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</si>
  <si>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</si>
  <si>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</si>
  <si>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</si>
  <si>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</si>
  <si>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</si>
  <si>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</si>
  <si>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</si>
  <si>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</si>
  <si>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</si>
  <si>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</si>
  <si>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</si>
  <si>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</si>
  <si>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</si>
  <si>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</si>
  <si>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</si>
  <si>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</si>
  <si>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</si>
  <si>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</si>
  <si>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</si>
  <si>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</si>
  <si>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</si>
  <si>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</si>
  <si>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</si>
  <si>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</si>
  <si>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</si>
  <si>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</si>
  <si>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</si>
  <si>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</si>
  <si>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</si>
  <si>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</si>
  <si>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</si>
  <si>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</si>
  <si>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</si>
  <si>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</si>
  <si>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</si>
  <si>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</si>
  <si>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</si>
  <si>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</si>
  <si>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</si>
  <si>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</si>
  <si>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</si>
  <si>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</si>
  <si>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</si>
  <si>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</si>
  <si>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</si>
  <si>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</si>
  <si>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</si>
  <si>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</si>
  <si>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</si>
  <si>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</si>
  <si>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</si>
  <si>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</si>
  <si>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</si>
  <si>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</si>
  <si>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</si>
  <si>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</si>
  <si>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</si>
  <si>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</si>
  <si>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</si>
  <si>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</si>
  <si>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</si>
  <si>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</si>
  <si>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</si>
  <si>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</si>
  <si>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</si>
  <si>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</si>
  <si>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</si>
  <si>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</si>
  <si>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</si>
  <si>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</si>
  <si>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</si>
  <si>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</si>
  <si>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</si>
  <si>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</si>
  <si>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</si>
  <si>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</si>
  <si>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</si>
  <si>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</si>
  <si>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</si>
  <si>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</si>
  <si>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</si>
  <si>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</si>
  <si>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</si>
  <si>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</si>
  <si>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</si>
  <si>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</si>
  <si>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</si>
  <si>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</si>
  <si>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</si>
  <si>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</si>
  <si>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</si>
  <si>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</si>
  <si>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</si>
  <si>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</si>
  <si>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</si>
  <si>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</si>
  <si>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</si>
  <si>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</si>
  <si>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</si>
  <si>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</si>
  <si>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</si>
  <si>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</si>
  <si>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</si>
  <si>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</si>
  <si>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</si>
  <si>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</si>
  <si>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</si>
  <si>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</si>
  <si>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</si>
  <si>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</si>
  <si>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</si>
  <si>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</si>
  <si>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</si>
  <si>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</si>
  <si>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</si>
  <si>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</si>
  <si>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</si>
  <si>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</si>
  <si>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</si>
  <si>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</si>
  <si>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</si>
  <si>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</si>
  <si>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</si>
  <si>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</si>
  <si>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</si>
  <si>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</si>
  <si>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</si>
  <si>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</si>
  <si>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</si>
  <si>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</si>
  <si>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</si>
  <si>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</si>
  <si>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</si>
  <si>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</si>
  <si>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</si>
  <si>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</si>
  <si>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</si>
  <si>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</si>
  <si>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</si>
  <si>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</si>
  <si>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</si>
  <si>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</si>
  <si>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</si>
  <si>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</si>
  <si>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</si>
  <si>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</si>
  <si>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</si>
  <si>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</si>
  <si>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</si>
  <si>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</si>
  <si>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</si>
  <si>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</si>
  <si>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</si>
  <si>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</si>
  <si>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</si>
  <si>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</si>
  <si>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</si>
  <si>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</si>
  <si>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</si>
  <si>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</si>
  <si>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</si>
  <si>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</si>
  <si>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</si>
  <si>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</si>
  <si>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</si>
  <si>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</si>
  <si>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</si>
  <si>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</si>
  <si>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</si>
  <si>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</si>
  <si>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</si>
  <si>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</si>
  <si>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</si>
  <si>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</si>
  <si>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</si>
  <si>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</si>
  <si>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</si>
  <si>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</si>
  <si>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</si>
  <si>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</si>
  <si>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</si>
  <si>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</si>
  <si>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</si>
  <si>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</si>
  <si>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</si>
  <si>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</si>
  <si>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</si>
  <si>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</si>
  <si>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</si>
  <si>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</si>
  <si>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</si>
  <si>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</si>
  <si>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</si>
  <si>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</si>
  <si>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</si>
  <si>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</si>
  <si>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</si>
  <si>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</si>
  <si>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</si>
  <si>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</si>
  <si>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</si>
  <si>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</si>
  <si>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</si>
  <si>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</si>
  <si>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</si>
  <si>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</si>
  <si>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</si>
  <si>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</si>
  <si>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</si>
  <si>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</si>
  <si>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</si>
  <si>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</si>
  <si>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</si>
  <si>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</si>
  <si>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</si>
  <si>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</si>
  <si>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</si>
  <si>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</si>
  <si>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</si>
  <si>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</si>
  <si>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</si>
  <si>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</si>
  <si>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</si>
  <si>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</si>
  <si>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</si>
  <si>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</si>
  <si>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</si>
  <si>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</si>
  <si>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</si>
  <si>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</si>
  <si>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</si>
  <si>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</si>
  <si>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</si>
  <si>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</si>
  <si>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</si>
  <si>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</si>
  <si>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</si>
  <si>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</si>
  <si>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</si>
  <si>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</si>
  <si>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</si>
  <si>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</si>
  <si>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</si>
  <si>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</si>
  <si>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</si>
  <si>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</si>
  <si>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</si>
  <si>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</si>
  <si>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</si>
  <si>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</si>
  <si>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</si>
  <si>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</si>
  <si>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</si>
  <si>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</si>
  <si>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</si>
  <si>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</si>
  <si>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</si>
  <si>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</si>
  <si>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</si>
  <si>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</si>
  <si>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</si>
  <si>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</si>
  <si>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</si>
  <si>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</si>
  <si>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</si>
  <si>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</si>
  <si>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</si>
  <si>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</si>
  <si>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</si>
  <si>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</si>
  <si>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</si>
  <si>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</si>
  <si>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</si>
  <si>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</si>
  <si>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</si>
  <si>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</si>
  <si>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</si>
  <si>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</si>
  <si>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</si>
  <si>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</si>
  <si>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</si>
  <si>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</si>
  <si>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</si>
  <si>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</si>
  <si>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</si>
  <si>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</si>
  <si>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</si>
  <si>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</si>
  <si>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</si>
  <si>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</si>
  <si>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</si>
  <si>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</si>
  <si>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</si>
  <si>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</si>
  <si>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</si>
  <si>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</si>
  <si>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</si>
  <si>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</si>
  <si>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</si>
  <si>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</si>
  <si>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</si>
  <si>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</si>
  <si>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</si>
  <si>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</si>
  <si>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</si>
  <si>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</si>
  <si>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</si>
  <si>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</si>
  <si>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</si>
  <si>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</si>
  <si>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</si>
  <si>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</si>
  <si>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</si>
  <si>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</si>
  <si>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</si>
  <si>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</si>
  <si>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</si>
  <si>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</si>
  <si>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</si>
  <si>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</si>
  <si>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</si>
  <si>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</si>
  <si>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</si>
  <si>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</si>
  <si>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</si>
  <si>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</si>
  <si>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</si>
  <si>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</si>
  <si>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</si>
  <si>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</si>
  <si>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</si>
  <si>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</si>
  <si>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</si>
  <si>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</si>
  <si>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</si>
  <si>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</si>
  <si>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</si>
  <si>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</si>
  <si>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</si>
  <si>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</si>
  <si>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</si>
  <si>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</si>
  <si>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</si>
  <si>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</si>
  <si>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</si>
  <si>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</si>
  <si>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</si>
  <si>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</si>
  <si>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</si>
  <si>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</si>
  <si>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</si>
  <si>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</si>
  <si>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</si>
  <si>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</si>
  <si>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</si>
  <si>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</si>
  <si>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</si>
  <si>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</si>
  <si>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</si>
  <si>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</si>
  <si>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</si>
  <si>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</si>
  <si>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</si>
  <si>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</si>
  <si>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</si>
  <si>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</si>
  <si>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</si>
  <si>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</si>
  <si>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</si>
  <si>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</si>
  <si>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</si>
  <si>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</si>
  <si>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</si>
  <si>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</si>
  <si>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</si>
  <si>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</si>
  <si>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</si>
  <si>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</si>
  <si>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</si>
  <si>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</si>
  <si>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</si>
  <si>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</si>
  <si>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</si>
  <si>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</si>
  <si>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</si>
  <si>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</si>
  <si>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</si>
  <si>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</si>
  <si>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</si>
  <si>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</si>
  <si>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</si>
  <si>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</si>
  <si>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</si>
  <si>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</si>
  <si>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</si>
  <si>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</si>
  <si>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</si>
  <si>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</si>
  <si>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</si>
  <si>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</si>
  <si>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</si>
  <si>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</si>
  <si>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</si>
  <si>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</si>
  <si>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</si>
  <si>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</si>
  <si>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</si>
  <si>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</si>
  <si>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</si>
  <si>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</si>
  <si>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</si>
  <si>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</si>
  <si>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</si>
  <si>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</si>
  <si>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</si>
  <si>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</si>
  <si>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</si>
  <si>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</si>
  <si>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</si>
  <si>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</si>
  <si>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</si>
  <si>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</si>
  <si>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</si>
  <si>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</si>
  <si>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</si>
  <si>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</si>
  <si>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</si>
  <si>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</si>
  <si>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</si>
  <si>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</si>
  <si>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</si>
  <si>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</si>
  <si>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</si>
  <si>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</si>
  <si>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</si>
  <si>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</si>
  <si>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</si>
  <si>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</si>
  <si>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</si>
  <si>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</si>
  <si>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</si>
  <si>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</si>
  <si>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</si>
  <si>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</si>
  <si>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</si>
  <si>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</si>
  <si>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</si>
  <si>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</si>
  <si>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</si>
  <si>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</si>
  <si>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</si>
  <si>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</si>
  <si>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</si>
  <si>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</si>
  <si>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</si>
  <si>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</si>
  <si>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</si>
  <si>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</si>
  <si>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</si>
  <si>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</si>
  <si>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</si>
  <si>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</si>
  <si>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</si>
  <si>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</si>
  <si>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</si>
  <si>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</si>
  <si>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</si>
  <si>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</si>
  <si>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</si>
  <si>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</si>
  <si>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</si>
  <si>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</si>
  <si>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</si>
  <si>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</si>
  <si>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</si>
  <si>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</si>
  <si>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</si>
  <si>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</si>
  <si>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</si>
  <si>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</si>
  <si>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</si>
  <si>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</si>
  <si>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</si>
  <si>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</si>
  <si>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</si>
  <si>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</si>
  <si>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</si>
  <si>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</si>
  <si>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</si>
  <si>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</si>
  <si>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</si>
  <si>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</si>
  <si>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</si>
  <si>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</si>
  <si>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</si>
  <si>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</si>
  <si>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</si>
  <si>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</si>
  <si>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</si>
  <si>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</si>
  <si>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</si>
  <si>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</si>
  <si>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</si>
  <si>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</si>
  <si>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</si>
  <si>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</si>
  <si>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</si>
  <si>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</si>
  <si>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</si>
  <si>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</si>
  <si>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</si>
  <si>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</si>
  <si>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</si>
  <si>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</si>
  <si>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</si>
  <si>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</si>
  <si>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</si>
  <si>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</si>
  <si>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</si>
  <si>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</si>
  <si>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</si>
  <si>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</si>
  <si>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</si>
  <si>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</si>
  <si>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</si>
  <si>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</si>
  <si>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</si>
  <si>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</si>
  <si>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</si>
  <si>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</si>
  <si>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</si>
  <si>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</si>
  <si>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</si>
  <si>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</si>
  <si>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</si>
  <si>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</si>
  <si>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</si>
  <si>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</si>
  <si>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</si>
  <si>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</si>
  <si>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</si>
  <si>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</si>
  <si>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</si>
  <si>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</si>
  <si>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</si>
  <si>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</si>
  <si>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</si>
  <si>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</si>
  <si>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</si>
  <si>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</si>
  <si>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</si>
  <si>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</si>
  <si>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</si>
  <si>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</si>
  <si>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</si>
  <si>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</si>
  <si>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</si>
  <si>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</si>
  <si>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</si>
  <si>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</si>
  <si>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</si>
  <si>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</si>
  <si>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</si>
  <si>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</si>
  <si>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</si>
  <si>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</si>
  <si>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</si>
  <si>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</si>
  <si>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</si>
  <si>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</si>
  <si>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</si>
  <si>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</si>
  <si>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</si>
  <si>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</si>
  <si>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</si>
  <si>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</si>
  <si>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</si>
  <si>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</si>
  <si>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</si>
  <si>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</si>
  <si>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</si>
  <si>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</si>
  <si>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</si>
  <si>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</si>
  <si>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</si>
  <si>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</si>
  <si>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</si>
  <si>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</si>
  <si>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</si>
  <si>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</si>
  <si>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</si>
  <si>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</si>
  <si>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</si>
  <si>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</si>
  <si>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</si>
  <si>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</si>
  <si>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</si>
  <si>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</si>
  <si>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</si>
  <si>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</si>
  <si>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</si>
  <si>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</si>
  <si>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</si>
  <si>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</si>
  <si>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</si>
  <si>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</si>
  <si>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</si>
  <si>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</si>
  <si>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</si>
  <si>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</si>
  <si>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</si>
  <si>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</si>
  <si>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</si>
  <si>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</si>
  <si>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</si>
  <si>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</si>
  <si>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</si>
  <si>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</si>
  <si>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</si>
  <si>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</si>
  <si>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</si>
  <si>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</si>
  <si>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</si>
  <si>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</si>
  <si>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</si>
  <si>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</si>
  <si>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</si>
  <si>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</si>
  <si>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</si>
  <si>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</si>
  <si>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</si>
  <si>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</si>
  <si>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</si>
  <si>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</si>
  <si>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</si>
  <si>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</si>
  <si>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</si>
  <si>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</si>
  <si>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</si>
  <si>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</si>
  <si>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</si>
  <si>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</si>
  <si>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</si>
  <si>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</si>
  <si>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</si>
  <si>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</si>
  <si>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</si>
  <si>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</si>
  <si>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</si>
  <si>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</si>
  <si>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</si>
  <si>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</si>
  <si>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</si>
  <si>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</si>
  <si>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</si>
  <si>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</si>
  <si>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</si>
  <si>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</si>
  <si>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</si>
  <si>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</si>
  <si>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</si>
  <si>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</si>
  <si>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</si>
  <si>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</si>
  <si>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</si>
  <si>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</si>
  <si>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</si>
  <si>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</si>
  <si>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</si>
  <si>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</si>
  <si>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</si>
  <si>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</si>
  <si>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</si>
  <si>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</si>
  <si>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</si>
  <si>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</si>
  <si>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</si>
  <si>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</si>
  <si>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</si>
  <si>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</si>
  <si>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</si>
  <si>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</si>
  <si>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</si>
  <si>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</si>
  <si>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</si>
  <si>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</si>
  <si>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</si>
  <si>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</si>
  <si>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</si>
  <si>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</si>
  <si>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</si>
  <si>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</si>
  <si>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</si>
  <si>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</si>
  <si>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</si>
  <si>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</si>
  <si>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</si>
  <si>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</si>
  <si>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</si>
  <si>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</si>
  <si>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</si>
  <si>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</si>
  <si>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</si>
  <si>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</si>
  <si>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</si>
  <si>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</si>
  <si>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</si>
  <si>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</si>
  <si>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</si>
  <si>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</si>
  <si>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</si>
  <si>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</si>
  <si>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</si>
  <si>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</si>
  <si>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</si>
  <si>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</si>
  <si>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</si>
  <si>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</si>
  <si>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</si>
  <si>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</si>
  <si>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</si>
  <si>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</si>
  <si>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</si>
  <si>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</si>
  <si>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</si>
  <si>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</si>
  <si>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</si>
  <si>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</si>
  <si>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</si>
  <si>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</si>
  <si>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</si>
  <si>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</si>
  <si>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</si>
  <si>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</si>
  <si>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</si>
  <si>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</si>
  <si>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</si>
  <si>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</si>
  <si>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</si>
  <si>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</si>
  <si>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</si>
  <si>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</si>
  <si>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</si>
  <si>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</si>
  <si>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</si>
  <si>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</si>
  <si>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</si>
  <si>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</si>
  <si>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</si>
  <si>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</si>
  <si>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</si>
  <si>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</si>
  <si>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</si>
  <si>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</si>
  <si>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</si>
  <si>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</si>
  <si>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</si>
  <si>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</si>
  <si>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</si>
  <si>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</si>
  <si>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</si>
  <si>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</si>
  <si>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</si>
  <si>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</si>
  <si>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</si>
  <si>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</si>
  <si>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</si>
  <si>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</si>
  <si>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</si>
  <si>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</si>
  <si>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</si>
  <si>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</si>
  <si>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</si>
  <si>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</si>
  <si>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</si>
  <si>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</si>
  <si>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</si>
  <si>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</si>
  <si>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</si>
  <si>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</si>
  <si>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</si>
  <si>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</si>
  <si>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</si>
  <si>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</si>
  <si>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</si>
  <si>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</si>
  <si>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</si>
  <si>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</si>
  <si>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</si>
  <si>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</si>
  <si>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</si>
  <si>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</si>
  <si>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</si>
  <si>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</si>
  <si>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</si>
  <si>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</si>
  <si>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</si>
  <si>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</si>
  <si>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</si>
  <si>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</si>
  <si>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</si>
  <si>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</si>
  <si>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</si>
  <si>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</si>
  <si>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</si>
  <si>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</si>
  <si>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</si>
  <si>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</si>
  <si>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</si>
  <si>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</si>
  <si>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</si>
  <si>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</si>
  <si>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</si>
  <si>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</si>
  <si>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</si>
  <si>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</si>
  <si>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</si>
  <si>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</si>
  <si>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</si>
  <si>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</si>
  <si>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</si>
  <si>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</si>
  <si>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</si>
  <si>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</si>
  <si>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</si>
  <si>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</si>
  <si>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</si>
  <si>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</si>
  <si>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</si>
  <si>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</si>
  <si>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</si>
  <si>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</si>
  <si>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</si>
  <si>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</si>
  <si>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</si>
  <si>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</si>
  <si>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</si>
  <si>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</si>
  <si>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</si>
  <si>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</si>
  <si>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</si>
  <si>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</si>
  <si>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</si>
  <si>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</si>
  <si>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</si>
  <si>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</si>
  <si>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</si>
  <si>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</si>
  <si>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</si>
  <si>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</si>
  <si>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</si>
  <si>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</si>
  <si>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</si>
  <si>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</si>
  <si>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</si>
  <si>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</si>
  <si>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</si>
  <si>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</si>
  <si>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</si>
  <si>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</si>
  <si>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</si>
  <si>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</si>
  <si>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</si>
  <si>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</si>
  <si>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</si>
  <si>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</si>
  <si>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</si>
  <si>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</si>
  <si>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</si>
  <si>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</si>
  <si>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</si>
  <si>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</si>
  <si>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</si>
  <si>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</si>
  <si>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</si>
  <si>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</si>
  <si>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</si>
  <si>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</si>
  <si>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</si>
  <si>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</si>
  <si>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</si>
  <si>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</si>
  <si>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</si>
  <si>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</si>
  <si>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</si>
  <si>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</si>
  <si>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</si>
  <si>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</si>
  <si>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</si>
  <si>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</si>
  <si>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</si>
  <si>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</si>
  <si>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</si>
  <si>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</si>
  <si>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</si>
  <si>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</si>
  <si>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</si>
  <si>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</si>
  <si>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</si>
  <si>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</si>
  <si>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</si>
  <si>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</si>
  <si>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</si>
  <si>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</si>
  <si>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</si>
  <si>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</si>
  <si>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</si>
  <si>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</si>
  <si>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</si>
  <si>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</si>
  <si>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</si>
  <si>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</si>
  <si>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</si>
  <si>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</si>
  <si>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</si>
  <si>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</si>
  <si>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</si>
  <si>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</si>
  <si>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</si>
  <si>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</si>
  <si>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</si>
  <si>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</si>
  <si>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</si>
  <si>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</si>
  <si>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</si>
  <si>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</si>
  <si>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</si>
  <si>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</si>
  <si>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</si>
  <si>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</si>
  <si>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</si>
  <si>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</si>
  <si>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</si>
  <si>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</si>
  <si>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</si>
  <si>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</si>
  <si>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</si>
  <si>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</si>
  <si>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</si>
  <si>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</si>
  <si>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</si>
  <si>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</si>
  <si>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</si>
  <si>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</si>
  <si>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</si>
  <si>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</si>
  <si>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</si>
  <si>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</si>
  <si>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</si>
  <si>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</si>
  <si>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</si>
  <si>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</si>
  <si>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</si>
  <si>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</si>
  <si>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</si>
  <si>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</si>
  <si>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</si>
  <si>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</si>
  <si>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</si>
  <si>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</si>
  <si>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</si>
  <si>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</si>
  <si>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</si>
  <si>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</si>
  <si>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</si>
  <si>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</si>
  <si>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</si>
  <si>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</si>
  <si>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</si>
  <si>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</si>
  <si>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</si>
  <si>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</si>
  <si>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</si>
  <si>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</si>
  <si>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</si>
  <si>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</si>
  <si>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</si>
  <si>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</si>
  <si>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</si>
  <si>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</si>
  <si>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</si>
  <si>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</si>
  <si>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</si>
  <si>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</si>
  <si>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</si>
  <si>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</si>
  <si>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</si>
  <si>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</si>
  <si>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</si>
  <si>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</si>
  <si>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</si>
  <si>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</si>
  <si>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</si>
  <si>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</si>
  <si>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</si>
  <si>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</si>
  <si>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</si>
  <si>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</si>
  <si>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</si>
  <si>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</si>
  <si>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</si>
  <si>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</si>
  <si>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</si>
  <si>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</si>
  <si>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</si>
  <si>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</si>
  <si>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</si>
  <si>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</si>
  <si>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</si>
  <si>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</si>
  <si>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</si>
  <si>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</si>
  <si>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</si>
  <si>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</si>
  <si>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</si>
  <si>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</si>
  <si>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</si>
  <si>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</si>
  <si>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</si>
  <si>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</si>
  <si>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</si>
  <si>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</si>
  <si>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</si>
  <si>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</si>
  <si>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</si>
  <si>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</si>
  <si>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</si>
  <si>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</si>
  <si>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</si>
  <si>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</si>
  <si>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</si>
  <si>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</si>
  <si>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</si>
  <si>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</si>
  <si>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</si>
  <si>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</si>
  <si>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</si>
  <si>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</si>
  <si>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</si>
  <si>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</si>
  <si>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</si>
  <si>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</si>
  <si>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</si>
  <si>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</si>
  <si>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</si>
  <si>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</si>
  <si>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</si>
  <si>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</si>
  <si>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</si>
  <si>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</si>
  <si>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</si>
  <si>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</si>
  <si>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</si>
  <si>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</si>
  <si>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</si>
  <si>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</si>
  <si>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</si>
  <si>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</si>
  <si>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</si>
  <si>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</si>
  <si>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</si>
  <si>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</si>
  <si>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</si>
  <si>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</si>
  <si>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</si>
  <si>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</si>
  <si>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</si>
  <si>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</si>
  <si>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</si>
  <si>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</si>
  <si>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</si>
  <si>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</si>
  <si>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</si>
  <si>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</si>
  <si>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</si>
  <si>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</si>
  <si>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</si>
  <si>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</si>
  <si>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</si>
  <si>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</si>
  <si>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</si>
  <si>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</si>
  <si>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</si>
  <si>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</si>
  <si>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</si>
  <si>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</si>
  <si>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</si>
  <si>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</si>
  <si>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</si>
  <si>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</si>
  <si>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</si>
  <si>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</si>
  <si>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</si>
  <si>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</si>
  <si>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</si>
  <si>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</si>
  <si>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</si>
  <si>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</si>
  <si>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</si>
  <si>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</si>
  <si>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</si>
  <si>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</si>
  <si>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</si>
  <si>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</si>
  <si>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</si>
  <si>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</si>
  <si>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</si>
  <si>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</si>
  <si>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</si>
  <si>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</si>
  <si>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</si>
  <si>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</si>
  <si>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</si>
  <si>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</si>
  <si>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</si>
  <si>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</si>
  <si>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</si>
  <si>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</si>
  <si>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</si>
  <si>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</si>
  <si>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</si>
  <si>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</si>
  <si>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</si>
  <si>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</si>
  <si>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</si>
  <si>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</si>
  <si>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</si>
  <si>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</si>
  <si>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</si>
  <si>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</si>
  <si>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</si>
  <si>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</si>
  <si>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</si>
  <si>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</si>
  <si>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</si>
  <si>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</si>
  <si>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</si>
  <si>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</si>
  <si>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</si>
  <si>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</si>
  <si>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</si>
  <si>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</si>
  <si>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</si>
  <si>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</si>
  <si>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</si>
  <si>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</si>
  <si>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</si>
  <si>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</si>
  <si>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</si>
  <si>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</si>
  <si>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</si>
  <si>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</si>
  <si>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</si>
  <si>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</si>
  <si>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</si>
  <si>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</si>
  <si>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</si>
  <si>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</si>
  <si>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</si>
  <si>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</si>
  <si>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</si>
  <si>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</si>
  <si>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</si>
  <si>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</si>
  <si>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</si>
  <si>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</si>
  <si>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</si>
  <si>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</si>
  <si>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</si>
  <si>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</si>
  <si>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</si>
  <si>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</si>
  <si>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</si>
  <si>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</si>
  <si>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</si>
  <si>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</si>
  <si>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</si>
  <si>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</si>
  <si>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</si>
  <si>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</si>
  <si>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</si>
  <si>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</si>
  <si>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</si>
  <si>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</si>
  <si>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</si>
  <si>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</si>
  <si>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</si>
  <si>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</si>
  <si>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</si>
  <si>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</si>
  <si>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</si>
  <si>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</si>
  <si>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</si>
  <si>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</si>
  <si>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</si>
  <si>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</si>
  <si>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</si>
  <si>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</si>
  <si>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</si>
  <si>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</si>
  <si>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</si>
  <si>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</si>
  <si>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</si>
  <si>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</si>
  <si>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</si>
  <si>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</si>
  <si>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</si>
  <si>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</si>
  <si>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</si>
  <si>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</si>
  <si>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</si>
  <si>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</si>
  <si>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</si>
  <si>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</si>
  <si>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</si>
  <si>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</si>
  <si>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</si>
  <si>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</si>
  <si>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</si>
  <si>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</si>
  <si>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</si>
  <si>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</si>
  <si>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</si>
  <si>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</si>
  <si>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</si>
  <si>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</si>
  <si>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</si>
  <si>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</si>
  <si>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</si>
  <si>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</si>
  <si>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</si>
  <si>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</si>
  <si>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</si>
  <si>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</si>
  <si>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</si>
  <si>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</si>
  <si>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</si>
  <si>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</si>
  <si>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</si>
  <si>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</si>
  <si>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</si>
  <si>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</si>
  <si>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</si>
  <si>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</si>
  <si>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</si>
  <si>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</si>
  <si>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</si>
  <si>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</si>
  <si>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</si>
  <si>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</si>
  <si>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</si>
  <si>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</si>
  <si>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</si>
  <si>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</si>
  <si>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</si>
  <si>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</si>
  <si>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</si>
  <si>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</si>
  <si>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</si>
  <si>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</si>
  <si>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</si>
  <si>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</si>
  <si>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</si>
  <si>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</si>
  <si>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</si>
  <si>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</si>
  <si>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</si>
  <si>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</si>
  <si>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</si>
  <si>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</si>
  <si>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</si>
  <si>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</si>
  <si>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</si>
  <si>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</si>
  <si>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</si>
  <si>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</si>
  <si>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</si>
  <si>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</si>
  <si>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</si>
  <si>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</si>
  <si>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</si>
  <si>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</si>
  <si>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</si>
  <si>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</si>
  <si>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</si>
  <si>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</si>
  <si>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</si>
  <si>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</si>
  <si>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</si>
  <si>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</si>
  <si>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</si>
  <si>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</si>
  <si>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</si>
  <si>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</si>
  <si>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</si>
  <si>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</si>
  <si>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</si>
  <si>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</si>
  <si>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</si>
  <si>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</si>
  <si>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</si>
  <si>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</si>
  <si>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</si>
  <si>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</si>
  <si>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</si>
  <si>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</si>
  <si>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</si>
  <si>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</si>
  <si>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</si>
  <si>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</si>
  <si>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</si>
  <si>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</si>
  <si>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</si>
  <si>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</si>
  <si>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</si>
  <si>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</si>
  <si>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</si>
  <si>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</si>
  <si>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</si>
  <si>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</si>
  <si>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</si>
  <si>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</si>
  <si>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</si>
  <si>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</si>
  <si>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</si>
  <si>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</si>
  <si>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</si>
  <si>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</si>
  <si>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</si>
  <si>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</si>
  <si>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</si>
  <si>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</si>
  <si>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</si>
  <si>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</si>
  <si>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</si>
  <si>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</si>
  <si>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</si>
  <si>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</si>
  <si>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</si>
  <si>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</si>
  <si>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</si>
  <si>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</si>
  <si>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</si>
  <si>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</si>
  <si>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</si>
  <si>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</si>
  <si>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</si>
  <si>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</si>
  <si>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</si>
  <si>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</si>
  <si>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</si>
  <si>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</si>
  <si>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</si>
  <si>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</si>
  <si>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</si>
  <si>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</si>
  <si>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</si>
  <si>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</si>
  <si>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</si>
  <si>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</si>
  <si>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</si>
  <si>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</si>
  <si>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</si>
  <si>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</si>
  <si>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</si>
  <si>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</si>
  <si>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</si>
  <si>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</si>
  <si>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</si>
  <si>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</si>
  <si>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</si>
  <si>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</si>
  <si>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</si>
  <si>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</si>
  <si>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</si>
  <si>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</si>
  <si>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</si>
  <si>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</si>
  <si>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</si>
  <si>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</si>
  <si>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</si>
  <si>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</si>
  <si>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</si>
  <si>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</si>
  <si>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</si>
  <si>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</si>
  <si>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</si>
  <si>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</si>
  <si>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</si>
  <si>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</si>
  <si>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</si>
  <si>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</si>
  <si>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</si>
  <si>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</si>
  <si>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</si>
  <si>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</si>
  <si>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</si>
  <si>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</si>
  <si>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</si>
  <si>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</si>
  <si>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</si>
  <si>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</si>
  <si>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</si>
  <si>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</si>
  <si>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</si>
  <si>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</si>
  <si>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</si>
  <si>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</si>
  <si>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</si>
  <si>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</si>
  <si>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</si>
  <si>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</si>
  <si>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</si>
  <si>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</si>
  <si>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</si>
  <si>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</si>
  <si>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</si>
  <si>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</si>
  <si>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</si>
  <si>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</si>
  <si>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</si>
  <si>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</si>
  <si>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</si>
  <si>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</si>
  <si>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</si>
  <si>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</si>
  <si>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</si>
  <si>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</si>
  <si>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</si>
  <si>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</si>
  <si>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</si>
  <si>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</si>
  <si>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</si>
  <si>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</si>
  <si>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</si>
  <si>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</si>
  <si>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</si>
  <si>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</si>
  <si>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</si>
  <si>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</si>
  <si>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</si>
  <si>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</si>
  <si>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</si>
  <si>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</si>
  <si>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</si>
  <si>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</si>
  <si>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</si>
  <si>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</si>
  <si>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</si>
  <si>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</si>
  <si>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</si>
  <si>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</si>
  <si>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</si>
  <si>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</si>
  <si>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</si>
  <si>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</si>
  <si>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</si>
  <si>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</si>
  <si>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</si>
  <si>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</si>
  <si>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</si>
  <si>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</si>
  <si>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</si>
  <si>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</si>
  <si>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</si>
  <si>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</si>
  <si>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</si>
  <si>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</si>
  <si>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</si>
  <si>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</si>
  <si>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</si>
  <si>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</si>
  <si>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</si>
  <si>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</si>
  <si>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</si>
  <si>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</si>
  <si>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</si>
  <si>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</si>
  <si>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</si>
  <si>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</si>
  <si>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</si>
  <si>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</si>
  <si>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</si>
  <si>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</si>
  <si>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</si>
  <si>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</si>
  <si>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</si>
  <si>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</si>
  <si>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</si>
  <si>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</si>
  <si>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</si>
  <si>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</si>
  <si>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</si>
  <si>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</si>
  <si>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</si>
  <si>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</si>
  <si>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</si>
  <si>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</si>
  <si>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</si>
  <si>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</si>
  <si>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</si>
  <si>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</si>
  <si>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</si>
  <si>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</si>
  <si>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</si>
  <si>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</si>
  <si>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</si>
  <si>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</si>
  <si>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</si>
  <si>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</si>
  <si>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</si>
  <si>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</si>
  <si>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</si>
  <si>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</si>
  <si>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</si>
  <si>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</si>
  <si>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</si>
  <si>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</si>
  <si>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</si>
  <si>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</si>
  <si>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</si>
  <si>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</si>
  <si>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</si>
  <si>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</si>
  <si>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</si>
  <si>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</si>
  <si>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</si>
  <si>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</si>
  <si>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</si>
  <si>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</si>
  <si>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</si>
  <si>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</si>
  <si>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</si>
  <si>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</si>
  <si>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</si>
  <si>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</si>
  <si>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</si>
  <si>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</si>
  <si>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</si>
  <si>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</si>
  <si>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</si>
  <si>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</si>
  <si>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</si>
  <si>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</si>
  <si>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</si>
  <si>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</si>
  <si>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</si>
  <si>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</si>
  <si>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</si>
  <si>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</si>
  <si>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</si>
  <si>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</si>
  <si>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</si>
  <si>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</si>
  <si>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</si>
  <si>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</si>
  <si>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</si>
  <si>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</si>
  <si>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</si>
  <si>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</si>
  <si>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</si>
  <si>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</si>
  <si>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</si>
  <si>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</si>
  <si>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</si>
  <si>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</si>
  <si>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</si>
  <si>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</si>
  <si>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</si>
  <si>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</si>
  <si>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</si>
  <si>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</si>
  <si>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</si>
  <si>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</si>
  <si>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</si>
  <si>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</si>
  <si>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</si>
  <si>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</si>
  <si>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</si>
  <si>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</si>
  <si>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</si>
  <si>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</si>
  <si>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</si>
  <si>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</si>
  <si>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</si>
  <si>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</si>
  <si>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</si>
  <si>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</si>
  <si>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</si>
  <si>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</si>
  <si>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</si>
  <si>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</si>
  <si>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</si>
  <si>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</si>
  <si>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</si>
  <si>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</si>
  <si>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</si>
  <si>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</si>
  <si>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</si>
  <si>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</si>
  <si>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</si>
  <si>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</si>
  <si>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</si>
  <si>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</si>
  <si>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</si>
  <si>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</si>
  <si>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</si>
  <si>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</si>
  <si>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</si>
  <si>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</si>
  <si>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</si>
  <si>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</si>
  <si>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</si>
  <si>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</si>
  <si>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</si>
  <si>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</si>
  <si>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</si>
  <si>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</si>
  <si>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</si>
  <si>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</si>
  <si>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</si>
  <si>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</si>
  <si>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</si>
  <si>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</si>
  <si>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</si>
  <si>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</si>
  <si>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</si>
  <si>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</si>
  <si>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</si>
  <si>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</si>
  <si>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</si>
  <si>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</si>
  <si>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</si>
  <si>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</si>
  <si>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</si>
  <si>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</si>
  <si>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</si>
  <si>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</si>
  <si>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</si>
  <si>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</si>
  <si>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</si>
  <si>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</si>
  <si>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</si>
  <si>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</si>
  <si>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</si>
  <si>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</si>
  <si>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</si>
  <si>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</si>
  <si>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</si>
  <si>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</si>
  <si>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</si>
  <si>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</si>
  <si>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</si>
  <si>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</si>
  <si>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</si>
  <si>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</si>
  <si>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</si>
  <si>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</si>
  <si>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</si>
  <si>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</si>
  <si>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</si>
  <si>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</si>
  <si>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</si>
  <si>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</si>
  <si>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</si>
  <si>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</si>
  <si>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</si>
  <si>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</si>
  <si>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</si>
  <si>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</si>
  <si>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</si>
  <si>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</si>
  <si>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</si>
  <si>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</si>
  <si>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</si>
  <si>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</si>
  <si>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</si>
  <si>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</si>
  <si>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</si>
  <si>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</si>
  <si>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</si>
  <si>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</si>
  <si>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</si>
  <si>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</si>
  <si>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</si>
  <si>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</si>
  <si>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</si>
  <si>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</si>
  <si>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</si>
  <si>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</si>
  <si>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</si>
  <si>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</si>
  <si>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</si>
  <si>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</si>
  <si>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</si>
  <si>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</si>
  <si>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</si>
  <si>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</si>
  <si>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</si>
  <si>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</si>
  <si>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</si>
  <si>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</si>
  <si>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</si>
  <si>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</si>
  <si>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</si>
  <si>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</si>
  <si>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</si>
  <si>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</si>
  <si>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</si>
  <si>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</si>
  <si>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</si>
  <si>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</si>
  <si>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</si>
  <si>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</si>
  <si>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</si>
  <si>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</si>
  <si>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</si>
  <si>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</si>
  <si>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</si>
  <si>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</si>
  <si>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</si>
  <si>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</si>
  <si>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</si>
  <si>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</si>
  <si>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</si>
  <si>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</si>
  <si>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</si>
  <si>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</si>
  <si>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</si>
  <si>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</si>
  <si>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</si>
  <si>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</si>
  <si>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</si>
  <si>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</si>
  <si>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</si>
  <si>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</si>
  <si>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</si>
  <si>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</si>
  <si>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</si>
  <si>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</si>
  <si>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</si>
  <si>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</si>
  <si>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</si>
  <si>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</si>
  <si>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</si>
  <si>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</si>
  <si>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</si>
  <si>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</si>
  <si>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</si>
  <si>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</si>
  <si>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</si>
  <si>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</si>
  <si>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</si>
  <si>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</si>
  <si>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</si>
  <si>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</si>
  <si>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</si>
  <si>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</si>
  <si>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</si>
  <si>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</si>
  <si>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</si>
  <si>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</si>
  <si>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</si>
  <si>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</si>
  <si>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</si>
  <si>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</si>
  <si>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</si>
  <si>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</si>
  <si>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</si>
  <si>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</si>
  <si>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</si>
  <si>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</si>
  <si>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</si>
  <si>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</si>
  <si>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</si>
  <si>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</si>
  <si>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</si>
  <si>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</si>
  <si>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</si>
  <si>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</si>
  <si>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</si>
  <si>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</si>
  <si>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</si>
  <si>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</si>
  <si>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</si>
  <si>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</si>
  <si>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</si>
  <si>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</si>
  <si>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</si>
  <si>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</si>
  <si>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</si>
  <si>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</si>
  <si>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</si>
  <si>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</si>
  <si>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</si>
  <si>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</si>
  <si>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</si>
  <si>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</si>
  <si>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</si>
  <si>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</si>
  <si>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</si>
  <si>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</si>
  <si>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</si>
  <si>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</si>
  <si>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</si>
  <si>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</si>
  <si>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</si>
  <si>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</si>
  <si>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</si>
  <si>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</si>
  <si>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</si>
  <si>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</si>
  <si>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</si>
  <si>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</si>
  <si>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</si>
  <si>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</si>
  <si>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</si>
  <si>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</si>
  <si>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</si>
  <si>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</si>
  <si>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</si>
  <si>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</si>
  <si>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</si>
  <si>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</si>
  <si>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</si>
  <si>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O</t>
    <phoneticPr fontId="2" type="noConversion"/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</si>
  <si>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</si>
  <si>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</si>
  <si>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</si>
  <si>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</si>
  <si>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</si>
  <si>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</si>
  <si>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</si>
  <si>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</si>
  <si>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</si>
  <si>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</si>
  <si>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</si>
  <si>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</si>
  <si>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</si>
  <si>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</si>
  <si>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</si>
  <si>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</si>
  <si>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</si>
  <si>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</si>
  <si>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</si>
  <si>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</si>
  <si>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</si>
  <si>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</si>
  <si>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</si>
  <si>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</si>
  <si>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</si>
  <si>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</si>
  <si>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</si>
  <si>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</si>
  <si>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</si>
  <si>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</si>
  <si>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</si>
  <si>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</si>
  <si>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</si>
  <si>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</si>
  <si>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</si>
  <si>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</si>
  <si>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</si>
  <si>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</si>
  <si>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</si>
  <si>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</si>
  <si>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</si>
  <si>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</si>
  <si>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</si>
  <si>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</si>
  <si>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</si>
  <si>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2026-01-08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</si>
  <si>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</si>
  <si>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</si>
  <si>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</si>
  <si>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</si>
  <si>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</si>
  <si>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</si>
  <si>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오토티엠(광명)_260108_175630.xlsx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</si>
</sst>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 applyAlignment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1660000</c:v>
                </c:pt>
                <c:pt idx="1">
                  <c:v>0</c:v>
                </c:pt>
                <c:pt idx="2">
                  <c:v>450000</c:v>
                </c:pt>
                <c:pt idx="3">
                  <c:v>0</c:v>
                </c:pt>
                <c:pt idx="4">
                  <c:v>572000</c:v>
                </c:pt>
                <c:pt idx="5">
                  <c:v>0</c:v>
                </c:pt>
                <c:pt idx="6">
                  <c:v>737000</c:v>
                </c:pt>
                <c:pt idx="7">
                  <c:v>0</c:v>
                </c:pt>
                <c:pt idx="8">
                  <c:v>0</c:v>
                </c:pt>
                <c:pt idx="9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23</c:v>
                      </c:pt>
                      <c:pt idx="2">
                        <c:v>16</c:v>
                      </c:pt>
                      <c:pt idx="3">
                        <c:v>23</c:v>
                      </c:pt>
                      <c:pt idx="4">
                        <c:v>15</c:v>
                      </c:pt>
                      <c:pt idx="5">
                        <c:v>23</c:v>
                      </c:pt>
                      <c:pt idx="6">
                        <c:v>11</c:v>
                      </c:pt>
                      <c:pt idx="7">
                        <c:v>23</c:v>
                      </c:pt>
                      <c:pt idx="8">
                        <c:v>23</c:v>
                      </c:pt>
                      <c:pt idx="9">
                        <c:v>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7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2361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O20" sqref="O20:P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46030</v>
      </c>
      <c r="U2" s="324"/>
    </row>
    <row r="3" spans="1:21" ht="24.95" customHeight="1" x14ac:dyDescent="0.3">
      <c r="A3" s="334" t="s">
        <v>1165</v>
      </c>
      <c r="B3" s="37" t="s">
        <v>59</v>
      </c>
      <c r="C3" s="337" t="s">
        <v>1189</v>
      </c>
      <c r="D3" s="338"/>
      <c r="E3" s="338"/>
      <c r="F3" s="338"/>
      <c r="G3" s="338"/>
      <c r="H3" s="338"/>
      <c r="I3" s="338"/>
      <c r="J3" s="339"/>
      <c r="K3" s="340" t="s">
        <v>1166</v>
      </c>
      <c r="L3" s="37" t="s">
        <v>59</v>
      </c>
      <c r="M3" s="343" t="s">
        <v>964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325" t="s">
        <v>73</v>
      </c>
      <c r="U4" s="328"/>
    </row>
    <row r="5" spans="1:21" ht="24.95" customHeight="1" x14ac:dyDescent="0.3">
      <c r="A5" s="335"/>
      <c r="B5" s="38" t="s">
        <v>10</v>
      </c>
      <c r="C5" s="325" t="s">
        <v>1191</v>
      </c>
      <c r="D5" s="326"/>
      <c r="E5" s="326"/>
      <c r="F5" s="326"/>
      <c r="G5" s="326"/>
      <c r="H5" s="326"/>
      <c r="I5" s="326"/>
      <c r="J5" s="327"/>
      <c r="K5" s="341"/>
      <c r="L5" s="38" t="s">
        <v>10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24.95" customHeight="1" x14ac:dyDescent="0.3">
      <c r="A6" s="336"/>
      <c r="B6" s="38" t="s">
        <v>75</v>
      </c>
      <c r="C6" s="325" t="s">
        <v>1190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32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44</v>
      </c>
      <c r="G7" s="330"/>
      <c r="H7" s="330"/>
      <c r="I7" s="331"/>
      <c r="J7" s="332" t="s">
        <v>42</v>
      </c>
      <c r="K7" s="330"/>
      <c r="L7" s="330"/>
      <c r="M7" s="330"/>
      <c r="N7" s="331"/>
      <c r="O7" s="330" t="s">
        <v>50</v>
      </c>
      <c r="P7" s="331"/>
      <c r="Q7" s="332" t="s">
        <v>69</v>
      </c>
      <c r="R7" s="330"/>
      <c r="S7" s="331"/>
      <c r="T7" s="332" t="s">
        <v>68</v>
      </c>
      <c r="U7" s="333"/>
    </row>
    <row r="8" spans="1:21" ht="15.6" customHeight="1" x14ac:dyDescent="0.3">
      <c r="A8" s="358" t="s">
        <v>2365</v>
      </c>
      <c r="B8" s="359"/>
      <c r="C8" s="359"/>
      <c r="D8" s="359"/>
      <c r="E8" s="360"/>
      <c r="F8" s="361"/>
      <c r="G8" s="362"/>
      <c r="H8" s="362"/>
      <c r="I8" s="363"/>
      <c r="J8" s="369">
        <v>450000</v>
      </c>
      <c r="K8" s="369"/>
      <c r="L8" s="369"/>
      <c r="M8" s="369"/>
      <c r="N8" s="369"/>
      <c r="O8" s="370">
        <v>1</v>
      </c>
      <c r="P8" s="370"/>
      <c r="Q8" s="364"/>
      <c r="R8" s="365"/>
      <c r="S8" s="366"/>
      <c r="T8" s="367">
        <v>450000</v>
      </c>
      <c r="U8" s="368"/>
    </row>
    <row r="9" spans="1:21" ht="15.6" customHeight="1" x14ac:dyDescent="0.3">
      <c r="A9" s="349"/>
      <c r="B9" s="350"/>
      <c r="C9" s="350"/>
      <c r="D9" s="350"/>
      <c r="E9" s="351"/>
      <c r="F9" s="352"/>
      <c r="G9" s="350"/>
      <c r="H9" s="350"/>
      <c r="I9" s="351"/>
      <c r="J9" s="371"/>
      <c r="K9" s="371"/>
      <c r="L9" s="371"/>
      <c r="M9" s="371"/>
      <c r="N9" s="371"/>
      <c r="O9" s="372"/>
      <c r="P9" s="372"/>
      <c r="Q9" s="353"/>
      <c r="R9" s="354"/>
      <c r="S9" s="355"/>
      <c r="T9" s="356"/>
      <c r="U9" s="357"/>
    </row>
    <row r="10" spans="1:21" ht="15.6" customHeight="1" x14ac:dyDescent="0.3">
      <c r="A10" s="349"/>
      <c r="B10" s="350"/>
      <c r="C10" s="350"/>
      <c r="D10" s="350"/>
      <c r="E10" s="351"/>
      <c r="F10" s="352"/>
      <c r="G10" s="350"/>
      <c r="H10" s="350"/>
      <c r="I10" s="351"/>
      <c r="J10" s="371"/>
      <c r="K10" s="371"/>
      <c r="L10" s="371"/>
      <c r="M10" s="371"/>
      <c r="N10" s="371"/>
      <c r="O10" s="372"/>
      <c r="P10" s="372"/>
      <c r="Q10" s="353"/>
      <c r="R10" s="354"/>
      <c r="S10" s="355"/>
      <c r="T10" s="356"/>
      <c r="U10" s="357"/>
    </row>
    <row r="11" spans="1:21" ht="15.6" customHeight="1" x14ac:dyDescent="0.3">
      <c r="A11" s="349"/>
      <c r="B11" s="350"/>
      <c r="C11" s="350"/>
      <c r="D11" s="350"/>
      <c r="E11" s="351"/>
      <c r="F11" s="352"/>
      <c r="G11" s="350"/>
      <c r="H11" s="350"/>
      <c r="I11" s="351"/>
      <c r="J11" s="371"/>
      <c r="K11" s="371"/>
      <c r="L11" s="371"/>
      <c r="M11" s="371"/>
      <c r="N11" s="371"/>
      <c r="O11" s="372"/>
      <c r="P11" s="372"/>
      <c r="Q11" s="353"/>
      <c r="R11" s="354"/>
      <c r="S11" s="355"/>
      <c r="T11" s="356"/>
      <c r="U11" s="357"/>
    </row>
    <row r="12" spans="1:21" ht="15.6" customHeight="1" x14ac:dyDescent="0.3">
      <c r="A12" s="349"/>
      <c r="B12" s="350"/>
      <c r="C12" s="350"/>
      <c r="D12" s="350"/>
      <c r="E12" s="351"/>
      <c r="F12" s="352"/>
      <c r="G12" s="350"/>
      <c r="H12" s="350"/>
      <c r="I12" s="351"/>
      <c r="J12" s="371"/>
      <c r="K12" s="371"/>
      <c r="L12" s="371"/>
      <c r="M12" s="371"/>
      <c r="N12" s="371"/>
      <c r="O12" s="372"/>
      <c r="P12" s="372"/>
      <c r="Q12" s="353"/>
      <c r="R12" s="354"/>
      <c r="S12" s="355"/>
      <c r="T12" s="356"/>
      <c r="U12" s="357"/>
    </row>
    <row r="13" spans="1:21" ht="15.6" customHeight="1" x14ac:dyDescent="0.3">
      <c r="A13" s="349"/>
      <c r="B13" s="350"/>
      <c r="C13" s="350"/>
      <c r="D13" s="350"/>
      <c r="E13" s="351"/>
      <c r="F13" s="352"/>
      <c r="G13" s="350"/>
      <c r="H13" s="350"/>
      <c r="I13" s="351"/>
      <c r="J13" s="371"/>
      <c r="K13" s="371"/>
      <c r="L13" s="371"/>
      <c r="M13" s="371"/>
      <c r="N13" s="371"/>
      <c r="O13" s="372"/>
      <c r="P13" s="372"/>
      <c r="Q13" s="353"/>
      <c r="R13" s="354"/>
      <c r="S13" s="355"/>
      <c r="T13" s="356"/>
      <c r="U13" s="357"/>
    </row>
    <row r="14" spans="1:21" ht="15.6" customHeight="1" x14ac:dyDescent="0.3">
      <c r="A14" s="349"/>
      <c r="B14" s="350"/>
      <c r="C14" s="350"/>
      <c r="D14" s="350"/>
      <c r="E14" s="351"/>
      <c r="F14" s="352"/>
      <c r="G14" s="350"/>
      <c r="H14" s="350"/>
      <c r="I14" s="351"/>
      <c r="J14" s="371"/>
      <c r="K14" s="371"/>
      <c r="L14" s="371"/>
      <c r="M14" s="371"/>
      <c r="N14" s="371"/>
      <c r="O14" s="372"/>
      <c r="P14" s="372"/>
      <c r="Q14" s="353"/>
      <c r="R14" s="354"/>
      <c r="S14" s="355"/>
      <c r="T14" s="356"/>
      <c r="U14" s="357"/>
    </row>
    <row r="15" spans="1:21" ht="15.6" customHeight="1" thickBot="1" x14ac:dyDescent="0.35">
      <c r="A15" s="373"/>
      <c r="B15" s="374"/>
      <c r="C15" s="374"/>
      <c r="D15" s="374"/>
      <c r="E15" s="375"/>
      <c r="F15" s="376"/>
      <c r="G15" s="374"/>
      <c r="H15" s="374"/>
      <c r="I15" s="375"/>
      <c r="J15" s="382"/>
      <c r="K15" s="382"/>
      <c r="L15" s="382"/>
      <c r="M15" s="382"/>
      <c r="N15" s="382"/>
      <c r="O15" s="383"/>
      <c r="P15" s="383"/>
      <c r="Q15" s="377"/>
      <c r="R15" s="378"/>
      <c r="S15" s="379"/>
      <c r="T15" s="380"/>
      <c r="U15" s="381"/>
    </row>
    <row r="16" spans="1:21" ht="15" customHeight="1" thickTop="1" x14ac:dyDescent="0.3">
      <c r="A16" s="384" t="s">
        <v>2310</v>
      </c>
      <c r="B16" s="385"/>
      <c r="C16" s="385"/>
      <c r="D16" s="385"/>
      <c r="E16" s="386"/>
      <c r="F16" s="393"/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5"/>
    </row>
    <row r="17" spans="1:21" ht="15" customHeight="1" x14ac:dyDescent="0.3">
      <c r="A17" s="387"/>
      <c r="B17" s="388"/>
      <c r="C17" s="388"/>
      <c r="D17" s="388"/>
      <c r="E17" s="389"/>
      <c r="F17" s="396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7"/>
      <c r="S17" s="397"/>
      <c r="T17" s="397"/>
      <c r="U17" s="398"/>
    </row>
    <row r="18" spans="1:21" ht="15" customHeight="1" x14ac:dyDescent="0.3">
      <c r="A18" s="387"/>
      <c r="B18" s="388"/>
      <c r="C18" s="388"/>
      <c r="D18" s="388"/>
      <c r="E18" s="38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8"/>
    </row>
    <row r="19" spans="1:21" ht="15" customHeight="1" x14ac:dyDescent="0.3">
      <c r="A19" s="390"/>
      <c r="B19" s="391"/>
      <c r="C19" s="391"/>
      <c r="D19" s="391"/>
      <c r="E19" s="392"/>
      <c r="F19" s="399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1"/>
    </row>
    <row r="20" spans="1:21" ht="20.100000000000001" customHeight="1" x14ac:dyDescent="0.3">
      <c r="A20" s="329" t="s">
        <v>80</v>
      </c>
      <c r="B20" s="330"/>
      <c r="C20" s="330"/>
      <c r="D20" s="330"/>
      <c r="E20" s="330"/>
      <c r="F20" s="408">
        <v>1400000</v>
      </c>
      <c r="G20" s="408"/>
      <c r="H20" s="408"/>
      <c r="I20" s="409"/>
      <c r="J20" s="404">
        <f>SUM(J8:N19)</f>
        <v>450000</v>
      </c>
      <c r="K20" s="405"/>
      <c r="L20" s="405"/>
      <c r="M20" s="405"/>
      <c r="N20" s="406"/>
      <c r="O20" s="442">
        <f>SUM(O8:P19)</f>
        <v>1</v>
      </c>
      <c r="P20" s="442"/>
      <c r="Q20" s="407">
        <f>SUM(Q8:S19)</f>
        <v>0</v>
      </c>
      <c r="R20" s="408"/>
      <c r="S20" s="409"/>
      <c r="T20" s="408">
        <f>SUM(T8:U15)</f>
        <v>450000</v>
      </c>
      <c r="U20" s="410"/>
    </row>
    <row r="21" spans="1:21" ht="20.100000000000001" customHeight="1" thickBot="1" x14ac:dyDescent="0.35">
      <c r="A21" s="432" t="s">
        <v>90</v>
      </c>
      <c r="B21" s="433"/>
      <c r="C21" s="433"/>
      <c r="D21" s="433"/>
      <c r="E21" s="433"/>
      <c r="F21" s="434">
        <f>F20+T20</f>
        <v>1850000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3"/>
      <c r="Q21" s="402" t="str">
        <f>C3</f>
        <v>오토티엠(광명)</v>
      </c>
      <c r="R21" s="402"/>
      <c r="S21" s="402"/>
      <c r="T21" s="402"/>
      <c r="U21" s="403"/>
    </row>
    <row r="22" spans="1:21" ht="20.100000000000001" customHeight="1" x14ac:dyDescent="0.3">
      <c r="A22" s="443" t="s">
        <v>4850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20.100000000000001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">
      <c r="A24" s="311"/>
      <c r="B24" s="312"/>
      <c r="C24" s="312"/>
      <c r="D24" s="312"/>
      <c r="E24" s="312"/>
      <c r="F24" s="312"/>
      <c r="G24" s="31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3" t="s">
        <v>1195</v>
      </c>
      <c r="R24" s="313"/>
      <c r="S24" s="445">
        <f>S1</f>
        <v>0</v>
      </c>
      <c r="T24" s="445"/>
      <c r="U24" s="446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46030</v>
      </c>
      <c r="U25" s="324"/>
    </row>
    <row r="26" spans="1:21" ht="24.95" customHeight="1" x14ac:dyDescent="0.3">
      <c r="A26" s="334" t="s">
        <v>1165</v>
      </c>
      <c r="B26" s="37" t="s">
        <v>59</v>
      </c>
      <c r="C26" s="337" t="str">
        <f>C3</f>
        <v>오토티엠(광명)</v>
      </c>
      <c r="D26" s="338"/>
      <c r="E26" s="338"/>
      <c r="F26" s="338"/>
      <c r="G26" s="338"/>
      <c r="H26" s="338"/>
      <c r="I26" s="338"/>
      <c r="J26" s="339"/>
      <c r="K26" s="340" t="s">
        <v>1166</v>
      </c>
      <c r="L26" s="37" t="s">
        <v>59</v>
      </c>
      <c r="M26" s="343" t="s">
        <v>964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 x14ac:dyDescent="0.3">
      <c r="A27" s="335"/>
      <c r="B27" s="37" t="s">
        <v>61</v>
      </c>
      <c r="C27" s="411">
        <f>C4</f>
        <v>0</v>
      </c>
      <c r="D27" s="412"/>
      <c r="E27" s="412"/>
      <c r="F27" s="412"/>
      <c r="G27" s="412"/>
      <c r="H27" s="412"/>
      <c r="I27" s="412"/>
      <c r="J27" s="413"/>
      <c r="K27" s="341"/>
      <c r="L27" s="37" t="s">
        <v>61</v>
      </c>
      <c r="M27" s="325" t="s">
        <v>962</v>
      </c>
      <c r="N27" s="326"/>
      <c r="O27" s="326"/>
      <c r="P27" s="326"/>
      <c r="Q27" s="326"/>
      <c r="R27" s="327"/>
      <c r="S27" s="38" t="s">
        <v>62</v>
      </c>
      <c r="T27" s="325" t="s">
        <v>73</v>
      </c>
      <c r="U27" s="328"/>
    </row>
    <row r="28" spans="1:21" ht="24.95" customHeight="1" x14ac:dyDescent="0.3">
      <c r="A28" s="335"/>
      <c r="B28" s="38" t="s">
        <v>10</v>
      </c>
      <c r="C28" s="325" t="str">
        <f>C5</f>
        <v>경기도 광명시 노온사동 572-108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">
        <v>74</v>
      </c>
      <c r="N28" s="326"/>
      <c r="O28" s="326"/>
      <c r="P28" s="326"/>
      <c r="Q28" s="326"/>
      <c r="R28" s="326"/>
      <c r="S28" s="326"/>
      <c r="T28" s="326"/>
      <c r="U28" s="328"/>
    </row>
    <row r="29" spans="1:21" ht="24.95" customHeight="1" x14ac:dyDescent="0.3">
      <c r="A29" s="336"/>
      <c r="B29" s="38" t="s">
        <v>75</v>
      </c>
      <c r="C29" s="325" t="str">
        <f>C6</f>
        <v>010-5154-1996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">
        <v>66</v>
      </c>
      <c r="N29" s="326"/>
      <c r="O29" s="326"/>
      <c r="P29" s="326"/>
      <c r="Q29" s="326"/>
      <c r="R29" s="327"/>
      <c r="S29" s="38" t="s">
        <v>22</v>
      </c>
      <c r="T29" s="325" t="str">
        <f>T6</f>
        <v>경동(화물)</v>
      </c>
      <c r="U29" s="328"/>
    </row>
    <row r="30" spans="1:21" ht="15.6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42</v>
      </c>
      <c r="K30" s="330"/>
      <c r="L30" s="330"/>
      <c r="M30" s="330"/>
      <c r="N30" s="331"/>
      <c r="O30" s="330" t="s">
        <v>50</v>
      </c>
      <c r="P30" s="331"/>
      <c r="Q30" s="332" t="s">
        <v>69</v>
      </c>
      <c r="R30" s="330"/>
      <c r="S30" s="331"/>
      <c r="T30" s="332" t="s">
        <v>68</v>
      </c>
      <c r="U30" s="333"/>
    </row>
    <row r="31" spans="1:21" ht="15.6" customHeight="1" x14ac:dyDescent="0.3">
      <c r="A31" s="419" t="str">
        <f>A8</f>
        <v>6HP_Repair</v>
      </c>
      <c r="B31" s="420"/>
      <c r="C31" s="420"/>
      <c r="D31" s="420"/>
      <c r="E31" s="420"/>
      <c r="F31" s="420">
        <f>F8</f>
        <v>0</v>
      </c>
      <c r="G31" s="420"/>
      <c r="H31" s="420"/>
      <c r="I31" s="420"/>
      <c r="J31" s="424">
        <f>J8</f>
        <v>450000</v>
      </c>
      <c r="K31" s="424"/>
      <c r="L31" s="424"/>
      <c r="M31" s="424"/>
      <c r="N31" s="424"/>
      <c r="O31" s="424">
        <f>O8</f>
        <v>1</v>
      </c>
      <c r="P31" s="424"/>
      <c r="Q31" s="421">
        <f>Q8</f>
        <v>0</v>
      </c>
      <c r="R31" s="421"/>
      <c r="S31" s="421"/>
      <c r="T31" s="422">
        <f>T8</f>
        <v>450000</v>
      </c>
      <c r="U31" s="423"/>
    </row>
    <row r="32" spans="1:21" ht="15.6" customHeight="1" x14ac:dyDescent="0.3">
      <c r="A32" s="414">
        <f t="shared" ref="A32:A38" si="0">A9</f>
        <v>0</v>
      </c>
      <c r="B32" s="415"/>
      <c r="C32" s="415"/>
      <c r="D32" s="415"/>
      <c r="E32" s="415"/>
      <c r="F32" s="415">
        <f t="shared" ref="F32:F38" si="1">F9</f>
        <v>0</v>
      </c>
      <c r="G32" s="415"/>
      <c r="H32" s="415"/>
      <c r="I32" s="415"/>
      <c r="J32" s="425">
        <f t="shared" ref="J32:J38" si="2">J9</f>
        <v>0</v>
      </c>
      <c r="K32" s="425"/>
      <c r="L32" s="425"/>
      <c r="M32" s="425"/>
      <c r="N32" s="425"/>
      <c r="O32" s="425">
        <f t="shared" ref="O32:O38" si="3">O9</f>
        <v>0</v>
      </c>
      <c r="P32" s="425"/>
      <c r="Q32" s="416">
        <f t="shared" ref="Q32:Q38" si="4">Q9</f>
        <v>0</v>
      </c>
      <c r="R32" s="416"/>
      <c r="S32" s="416"/>
      <c r="T32" s="417">
        <f t="shared" ref="T32:T38" si="5">T9</f>
        <v>0</v>
      </c>
      <c r="U32" s="418"/>
    </row>
    <row r="33" spans="1:21" ht="15.6" customHeight="1" x14ac:dyDescent="0.3">
      <c r="A33" s="414">
        <f t="shared" si="0"/>
        <v>0</v>
      </c>
      <c r="B33" s="415"/>
      <c r="C33" s="415"/>
      <c r="D33" s="415"/>
      <c r="E33" s="415"/>
      <c r="F33" s="415">
        <f t="shared" si="1"/>
        <v>0</v>
      </c>
      <c r="G33" s="415"/>
      <c r="H33" s="415"/>
      <c r="I33" s="415"/>
      <c r="J33" s="425">
        <f t="shared" si="2"/>
        <v>0</v>
      </c>
      <c r="K33" s="425"/>
      <c r="L33" s="425"/>
      <c r="M33" s="425"/>
      <c r="N33" s="425"/>
      <c r="O33" s="425">
        <f t="shared" si="3"/>
        <v>0</v>
      </c>
      <c r="P33" s="425"/>
      <c r="Q33" s="416">
        <f t="shared" si="4"/>
        <v>0</v>
      </c>
      <c r="R33" s="416"/>
      <c r="S33" s="416"/>
      <c r="T33" s="417">
        <f t="shared" si="5"/>
        <v>0</v>
      </c>
      <c r="U33" s="418"/>
    </row>
    <row r="34" spans="1:21" ht="15.6" customHeight="1" x14ac:dyDescent="0.3">
      <c r="A34" s="414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25">
        <f t="shared" si="2"/>
        <v>0</v>
      </c>
      <c r="K34" s="425"/>
      <c r="L34" s="425"/>
      <c r="M34" s="425"/>
      <c r="N34" s="425"/>
      <c r="O34" s="425">
        <f t="shared" si="3"/>
        <v>0</v>
      </c>
      <c r="P34" s="425"/>
      <c r="Q34" s="416">
        <f t="shared" si="4"/>
        <v>0</v>
      </c>
      <c r="R34" s="416"/>
      <c r="S34" s="416"/>
      <c r="T34" s="417">
        <f t="shared" si="5"/>
        <v>0</v>
      </c>
      <c r="U34" s="418"/>
    </row>
    <row r="35" spans="1:21" ht="15.6" customHeight="1" x14ac:dyDescent="0.3">
      <c r="A35" s="414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25">
        <f t="shared" si="2"/>
        <v>0</v>
      </c>
      <c r="K35" s="425"/>
      <c r="L35" s="425"/>
      <c r="M35" s="425"/>
      <c r="N35" s="425"/>
      <c r="O35" s="425">
        <f t="shared" si="3"/>
        <v>0</v>
      </c>
      <c r="P35" s="425"/>
      <c r="Q35" s="416">
        <f t="shared" si="4"/>
        <v>0</v>
      </c>
      <c r="R35" s="416"/>
      <c r="S35" s="416"/>
      <c r="T35" s="417">
        <f t="shared" si="5"/>
        <v>0</v>
      </c>
      <c r="U35" s="418"/>
    </row>
    <row r="36" spans="1:21" ht="15.6" customHeight="1" x14ac:dyDescent="0.3">
      <c r="A36" s="414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25">
        <f t="shared" si="2"/>
        <v>0</v>
      </c>
      <c r="K36" s="425"/>
      <c r="L36" s="425"/>
      <c r="M36" s="425"/>
      <c r="N36" s="425"/>
      <c r="O36" s="425">
        <f t="shared" si="3"/>
        <v>0</v>
      </c>
      <c r="P36" s="425"/>
      <c r="Q36" s="416">
        <f t="shared" si="4"/>
        <v>0</v>
      </c>
      <c r="R36" s="416"/>
      <c r="S36" s="416"/>
      <c r="T36" s="417">
        <f t="shared" si="5"/>
        <v>0</v>
      </c>
      <c r="U36" s="418"/>
    </row>
    <row r="37" spans="1:21" ht="15.6" customHeight="1" x14ac:dyDescent="0.3">
      <c r="A37" s="414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25">
        <f t="shared" si="2"/>
        <v>0</v>
      </c>
      <c r="K37" s="425"/>
      <c r="L37" s="425"/>
      <c r="M37" s="425"/>
      <c r="N37" s="425"/>
      <c r="O37" s="425">
        <f t="shared" si="3"/>
        <v>0</v>
      </c>
      <c r="P37" s="425"/>
      <c r="Q37" s="416">
        <f t="shared" si="4"/>
        <v>0</v>
      </c>
      <c r="R37" s="416"/>
      <c r="S37" s="416"/>
      <c r="T37" s="417">
        <f t="shared" si="5"/>
        <v>0</v>
      </c>
      <c r="U37" s="418"/>
    </row>
    <row r="38" spans="1:21" ht="15.6" customHeight="1" thickBot="1" x14ac:dyDescent="0.35">
      <c r="A38" s="426">
        <f t="shared" si="0"/>
        <v>0</v>
      </c>
      <c r="B38" s="427"/>
      <c r="C38" s="427"/>
      <c r="D38" s="427"/>
      <c r="E38" s="427"/>
      <c r="F38" s="427">
        <f t="shared" si="1"/>
        <v>0</v>
      </c>
      <c r="G38" s="427"/>
      <c r="H38" s="427"/>
      <c r="I38" s="427"/>
      <c r="J38" s="431">
        <f t="shared" si="2"/>
        <v>0</v>
      </c>
      <c r="K38" s="431"/>
      <c r="L38" s="431"/>
      <c r="M38" s="431"/>
      <c r="N38" s="431"/>
      <c r="O38" s="431">
        <f t="shared" si="3"/>
        <v>0</v>
      </c>
      <c r="P38" s="431"/>
      <c r="Q38" s="428">
        <f t="shared" si="4"/>
        <v>0</v>
      </c>
      <c r="R38" s="428"/>
      <c r="S38" s="428"/>
      <c r="T38" s="429">
        <f t="shared" si="5"/>
        <v>0</v>
      </c>
      <c r="U38" s="430"/>
    </row>
    <row r="39" spans="1:21" ht="15" customHeight="1" thickTop="1" x14ac:dyDescent="0.3">
      <c r="A39" s="384" t="s">
        <v>2310</v>
      </c>
      <c r="B39" s="385"/>
      <c r="C39" s="385"/>
      <c r="D39" s="385"/>
      <c r="E39" s="386"/>
      <c r="F39" s="393">
        <f>F16</f>
        <v>0</v>
      </c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5"/>
    </row>
    <row r="40" spans="1:21" ht="15" customHeight="1" x14ac:dyDescent="0.3">
      <c r="A40" s="387"/>
      <c r="B40" s="388"/>
      <c r="C40" s="388"/>
      <c r="D40" s="388"/>
      <c r="E40" s="389"/>
      <c r="F40" s="396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8"/>
    </row>
    <row r="41" spans="1:21" ht="15" customHeight="1" x14ac:dyDescent="0.3">
      <c r="A41" s="387"/>
      <c r="B41" s="388"/>
      <c r="C41" s="388"/>
      <c r="D41" s="388"/>
      <c r="E41" s="389"/>
      <c r="F41" s="396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8"/>
    </row>
    <row r="42" spans="1:21" ht="15" customHeight="1" x14ac:dyDescent="0.3">
      <c r="A42" s="390"/>
      <c r="B42" s="391"/>
      <c r="C42" s="391"/>
      <c r="D42" s="391"/>
      <c r="E42" s="392"/>
      <c r="F42" s="399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1"/>
    </row>
    <row r="43" spans="1:21" ht="20.100000000000001" customHeight="1" x14ac:dyDescent="0.3">
      <c r="A43" s="329" t="s">
        <v>80</v>
      </c>
      <c r="B43" s="330"/>
      <c r="C43" s="330"/>
      <c r="D43" s="330"/>
      <c r="E43" s="330"/>
      <c r="F43" s="408">
        <f>F20</f>
        <v>1400000</v>
      </c>
      <c r="G43" s="408"/>
      <c r="H43" s="408"/>
      <c r="I43" s="409"/>
      <c r="J43" s="404">
        <f>J20</f>
        <v>450000</v>
      </c>
      <c r="K43" s="405"/>
      <c r="L43" s="405"/>
      <c r="M43" s="405"/>
      <c r="N43" s="406"/>
      <c r="O43" s="442">
        <f>O20</f>
        <v>1</v>
      </c>
      <c r="P43" s="442"/>
      <c r="Q43" s="407">
        <f>Q20</f>
        <v>0</v>
      </c>
      <c r="R43" s="408"/>
      <c r="S43" s="408"/>
      <c r="T43" s="408">
        <f>T20</f>
        <v>450000</v>
      </c>
      <c r="U43" s="410"/>
    </row>
    <row r="44" spans="1:21" ht="20.100000000000001" customHeight="1" thickBot="1" x14ac:dyDescent="0.35">
      <c r="A44" s="432" t="s">
        <v>90</v>
      </c>
      <c r="B44" s="433"/>
      <c r="C44" s="433"/>
      <c r="D44" s="433"/>
      <c r="E44" s="433"/>
      <c r="F44" s="434">
        <f>F21</f>
        <v>1850000</v>
      </c>
      <c r="G44" s="434"/>
      <c r="H44" s="434"/>
      <c r="I44" s="435"/>
      <c r="J44" s="436" t="s">
        <v>965</v>
      </c>
      <c r="K44" s="433"/>
      <c r="L44" s="437" t="str">
        <f>T27</f>
        <v>장효주</v>
      </c>
      <c r="M44" s="437"/>
      <c r="N44" s="437"/>
      <c r="O44" s="436" t="s">
        <v>64</v>
      </c>
      <c r="P44" s="438"/>
      <c r="Q44" s="439" t="str">
        <f>Q21</f>
        <v>오토티엠(광명)</v>
      </c>
      <c r="R44" s="440"/>
      <c r="S44" s="440"/>
      <c r="T44" s="440"/>
      <c r="U44" s="44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450000</v>
      </c>
      <c r="H1" s="107">
        <f>SUM(H2:H2)</f>
        <v>1</v>
      </c>
      <c r="I1" s="107">
        <f>SUM(I2:I2)</f>
        <v>0</v>
      </c>
      <c r="J1" s="107">
        <f>SUM(J2:J2)</f>
        <v>450000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4843</v>
      </c>
      <c r="C2" s="47" t="s">
        <v>1479</v>
      </c>
      <c r="E2" t="s">
        <v>1529</v>
      </c>
      <c r="G2">
        <v>450000</v>
      </c>
      <c r="H2">
        <v>1</v>
      </c>
      <c r="I2" s="226"/>
      <c r="J2" s="226">
        <v>450000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731"/>
  <sheetViews>
    <sheetView tabSelected="1" workbookViewId="0">
      <pane xSplit="1" ySplit="1" topLeftCell="B2700" activePane="bottomRight" state="frozen"/>
      <selection activeCell="N26" sqref="N26"/>
      <selection pane="topRight" activeCell="N26" sqref="N26"/>
      <selection pane="bottomLeft" activeCell="N26" sqref="N26"/>
      <selection pane="bottomRight" activeCell="K2723" sqref="K272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2732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4353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4353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4353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4353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4353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4353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4353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4353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4353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4353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4353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4353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4353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4353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4353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4353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4009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4009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4009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4009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4009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4009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4213</v>
      </c>
      <c r="D1791" s="295" t="s">
        <v>4078</v>
      </c>
      <c r="E1791" s="292" t="s">
        <v>4214</v>
      </c>
      <c r="F1791" s="269" t="s">
        <v>4215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4213</v>
      </c>
      <c r="D1792" s="295" t="s">
        <v>4078</v>
      </c>
      <c r="E1792" s="292" t="s">
        <v>4216</v>
      </c>
      <c r="F1792" s="269" t="s">
        <v>4217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4213</v>
      </c>
      <c r="D1793" s="295" t="s">
        <v>4078</v>
      </c>
      <c r="E1793" s="292" t="s">
        <v>4218</v>
      </c>
      <c r="F1793" s="269" t="s">
        <v>4219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3800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3800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3802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3809</v>
      </c>
      <c r="F1834" s="269" t="s">
        <v>3808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3803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3813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3816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3803</v>
      </c>
      <c r="E1838" s="292" t="s">
        <v>3817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3818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3819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3820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3826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4077</v>
      </c>
      <c r="D1856" s="295" t="s">
        <v>4078</v>
      </c>
      <c r="E1856" s="292" t="s">
        <v>4079</v>
      </c>
      <c r="F1856" s="269" t="s">
        <v>4080</v>
      </c>
      <c r="G1856" s="265">
        <v>250000</v>
      </c>
      <c r="H1856" s="269">
        <v>1</v>
      </c>
      <c r="K1856" s="265">
        <v>0</v>
      </c>
      <c r="M1856" s="304" t="s">
        <v>3841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3800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3800</v>
      </c>
      <c r="E1870" s="292" t="s">
        <v>3853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3855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3864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3862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3866</v>
      </c>
    </row>
    <row r="1880" spans="1:15" x14ac:dyDescent="0.3">
      <c r="A1880" s="271">
        <v>1879</v>
      </c>
      <c r="B1880" s="264">
        <v>45943</v>
      </c>
      <c r="C1880" s="292" t="s">
        <v>3868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4203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4202</v>
      </c>
    </row>
    <row r="1884" spans="1:15" x14ac:dyDescent="0.3">
      <c r="A1884" s="271">
        <v>1883</v>
      </c>
      <c r="B1884" s="264">
        <v>45943</v>
      </c>
      <c r="C1884" s="292" t="s">
        <v>3874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3874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3877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3874</v>
      </c>
      <c r="E1888" s="292" t="s">
        <v>3878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3879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3880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3881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3868</v>
      </c>
      <c r="E1892" s="292" t="s">
        <v>3882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4049</v>
      </c>
      <c r="E1894" s="292" t="s">
        <v>4050</v>
      </c>
      <c r="F1894" s="269" t="s">
        <v>4051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4049</v>
      </c>
      <c r="E1895" s="292" t="s">
        <v>4052</v>
      </c>
      <c r="F1895" s="269" t="s">
        <v>4053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3896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3899</v>
      </c>
      <c r="F1909" s="269" t="s">
        <v>3898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4202</v>
      </c>
    </row>
    <row r="1915" spans="1:15" x14ac:dyDescent="0.3">
      <c r="A1915" s="58">
        <v>1915</v>
      </c>
      <c r="B1915" s="264">
        <v>45945</v>
      </c>
      <c r="C1915" s="292" t="s">
        <v>3999</v>
      </c>
      <c r="E1915" s="292" t="s">
        <v>4000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3999</v>
      </c>
      <c r="E1916" s="292" t="s">
        <v>4001</v>
      </c>
      <c r="F1916" s="269" t="s">
        <v>4002</v>
      </c>
      <c r="G1916" s="265">
        <v>1000000</v>
      </c>
      <c r="H1916" s="269">
        <v>1</v>
      </c>
      <c r="J1916" s="266" t="s">
        <v>4003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3905</v>
      </c>
      <c r="E1929" s="292" t="s">
        <v>3917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3918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3800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3852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3800</v>
      </c>
      <c r="E1938" s="292" t="s">
        <v>3933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3918</v>
      </c>
      <c r="E1939" s="292" t="s">
        <v>3934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3937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3939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3943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3943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4004</v>
      </c>
      <c r="E1954" s="292" t="s">
        <v>4005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3948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3952</v>
      </c>
      <c r="E1960" s="292" t="s">
        <v>3951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3959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3962</v>
      </c>
      <c r="F1970" s="269" t="s">
        <v>3961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3905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3905</v>
      </c>
      <c r="E1974" s="292" t="s">
        <v>3967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4093</v>
      </c>
      <c r="E1976" s="292" t="s">
        <v>4094</v>
      </c>
      <c r="F1976" s="269" t="s">
        <v>4095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3972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3974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3937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3988</v>
      </c>
      <c r="F1991" s="269" t="s">
        <v>3987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4202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3996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4131</v>
      </c>
      <c r="D2026" s="295" t="s">
        <v>4078</v>
      </c>
      <c r="E2026" s="292" t="s">
        <v>4132</v>
      </c>
      <c r="F2026" s="269" t="s">
        <v>4133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4115</v>
      </c>
      <c r="D2027" s="295" t="s">
        <v>4078</v>
      </c>
      <c r="E2027" s="292" t="s">
        <v>4118</v>
      </c>
      <c r="F2027" s="269" t="s">
        <v>4119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4059</v>
      </c>
      <c r="E2030" s="292" t="s">
        <v>4060</v>
      </c>
      <c r="F2030" s="269" t="s">
        <v>4061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4026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4029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4048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4041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4037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3937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4033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4033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4033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4033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4033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4054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4037</v>
      </c>
      <c r="E2049" s="292" t="s">
        <v>4055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4033</v>
      </c>
      <c r="E2050" s="292" t="s">
        <v>4056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4076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3937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3937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4062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4062</v>
      </c>
      <c r="E2072" s="292" t="s">
        <v>4075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4081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4115</v>
      </c>
      <c r="E2082" s="292" t="s">
        <v>4116</v>
      </c>
      <c r="F2082" s="269" t="s">
        <v>4117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4081</v>
      </c>
      <c r="E2087" s="292" t="s">
        <v>4092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4096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4143</v>
      </c>
      <c r="D2090" s="295" t="s">
        <v>4078</v>
      </c>
      <c r="E2090" s="292" t="s">
        <v>4132</v>
      </c>
      <c r="F2090" s="269" t="s">
        <v>4133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4101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4102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4106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4037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4037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4098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4114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4016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4124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4037</v>
      </c>
      <c r="E2120" s="292" t="s">
        <v>4125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4177</v>
      </c>
      <c r="D2121" s="295" t="s">
        <v>4078</v>
      </c>
      <c r="E2121" s="292" t="s">
        <v>4178</v>
      </c>
      <c r="F2121" s="269" t="s">
        <v>4179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4135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4098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4181</v>
      </c>
      <c r="D2128" s="295" t="s">
        <v>4078</v>
      </c>
      <c r="E2128" s="292" t="s">
        <v>4182</v>
      </c>
      <c r="F2128" s="269" t="s">
        <v>4183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4145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4146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3916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4147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4135</v>
      </c>
      <c r="E2134" s="292" t="s">
        <v>4148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4149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4150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4570</v>
      </c>
    </row>
    <row r="2140" spans="1:14" x14ac:dyDescent="0.3">
      <c r="A2140" s="58">
        <v>2140</v>
      </c>
      <c r="B2140" s="264">
        <v>45964</v>
      </c>
      <c r="C2140" s="292" t="s">
        <v>4779</v>
      </c>
      <c r="D2140" s="295" t="s">
        <v>4078</v>
      </c>
      <c r="E2140" s="292" t="s">
        <v>4782</v>
      </c>
      <c r="F2140" s="269" t="s">
        <v>4783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4570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4570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3886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4570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4570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4570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4570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4570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4570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4570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4161</v>
      </c>
      <c r="L2149" s="265">
        <v>-300000</v>
      </c>
      <c r="N2149" t="s">
        <v>4570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4162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4163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4164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4167</v>
      </c>
      <c r="E2153" s="292" t="s">
        <v>4165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4168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4570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4570</v>
      </c>
    </row>
    <row r="2157" spans="1:14" x14ac:dyDescent="0.3">
      <c r="A2157" s="58">
        <v>2157</v>
      </c>
      <c r="B2157" s="264">
        <v>45965</v>
      </c>
      <c r="C2157" s="292" t="s">
        <v>3952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4570</v>
      </c>
    </row>
    <row r="2158" spans="1:14" x14ac:dyDescent="0.3">
      <c r="A2158" s="58">
        <v>2158</v>
      </c>
      <c r="B2158" s="264">
        <v>45965</v>
      </c>
      <c r="C2158" s="292" t="s">
        <v>3952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4570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4570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4246</v>
      </c>
      <c r="E2161" s="292" t="s">
        <v>4247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4570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4175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3952</v>
      </c>
      <c r="E2163" s="292" t="s">
        <v>4176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4180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4297</v>
      </c>
      <c r="E2165" s="292" t="s">
        <v>4298</v>
      </c>
      <c r="F2165" s="269" t="s">
        <v>4299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4570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4226</v>
      </c>
      <c r="D2167" s="295" t="s">
        <v>4227</v>
      </c>
      <c r="E2167" s="292" t="s">
        <v>4228</v>
      </c>
      <c r="F2167" s="269" t="s">
        <v>4229</v>
      </c>
      <c r="G2167" s="265">
        <v>50000</v>
      </c>
      <c r="H2167" s="269">
        <v>1</v>
      </c>
      <c r="M2167" s="292" t="s">
        <v>4190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4191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4570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4191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4570</v>
      </c>
    </row>
    <row r="2170" spans="1:14" x14ac:dyDescent="0.3">
      <c r="A2170" s="58">
        <v>2170</v>
      </c>
      <c r="B2170" s="264">
        <v>45966</v>
      </c>
      <c r="C2170" s="292" t="s">
        <v>4198</v>
      </c>
      <c r="E2170" s="292" t="s">
        <v>4199</v>
      </c>
      <c r="F2170" s="269" t="s">
        <v>4200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4570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4570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4570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4570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4570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4164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4197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4201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3802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4570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4570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4206</v>
      </c>
      <c r="G2182" s="265">
        <v>450000</v>
      </c>
      <c r="H2182" s="269">
        <v>1</v>
      </c>
      <c r="K2182" s="265">
        <v>450000</v>
      </c>
      <c r="N2182" t="s">
        <v>4570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4570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4570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4210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3937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4570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4570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4570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4570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4220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4145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4016</v>
      </c>
      <c r="E2192" s="292" t="s">
        <v>4221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4570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4570</v>
      </c>
    </row>
    <row r="2194" spans="1:14" x14ac:dyDescent="0.3">
      <c r="A2194" s="58">
        <v>2194</v>
      </c>
      <c r="B2194" s="264">
        <v>45968</v>
      </c>
      <c r="C2194" s="292" t="s">
        <v>4016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4230</v>
      </c>
      <c r="E2199" s="292" t="s">
        <v>4231</v>
      </c>
      <c r="F2199" s="269" t="s">
        <v>4232</v>
      </c>
      <c r="G2199" s="265">
        <v>1500000</v>
      </c>
      <c r="H2199" s="269">
        <v>1</v>
      </c>
      <c r="K2199" s="265">
        <v>1500000</v>
      </c>
      <c r="N2199" t="s">
        <v>4570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4233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4114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4570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4235</v>
      </c>
      <c r="N2203" t="s">
        <v>4570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4570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4238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4570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4570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4570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4570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4242</v>
      </c>
      <c r="G2209" s="265">
        <v>1000000</v>
      </c>
      <c r="H2209" s="269">
        <v>1</v>
      </c>
      <c r="K2209" s="265">
        <v>1000000</v>
      </c>
      <c r="N2209" t="s">
        <v>4570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4243</v>
      </c>
      <c r="G2210" s="265">
        <v>200000</v>
      </c>
      <c r="H2210" s="269">
        <v>1</v>
      </c>
      <c r="K2210" s="265">
        <v>200000</v>
      </c>
      <c r="N2210" t="s">
        <v>4570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3879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4248</v>
      </c>
      <c r="G2212" s="265">
        <v>734000</v>
      </c>
      <c r="H2212" s="269">
        <v>1</v>
      </c>
      <c r="K2212" s="265">
        <v>734000</v>
      </c>
      <c r="N2212" t="s">
        <v>4570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4250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4570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4176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4570</v>
      </c>
    </row>
    <row r="2218" spans="1:14" x14ac:dyDescent="0.3">
      <c r="A2218" s="58">
        <v>2218</v>
      </c>
      <c r="B2218" s="264">
        <v>45972</v>
      </c>
      <c r="C2218" s="292" t="s">
        <v>4258</v>
      </c>
      <c r="E2218" s="292" t="s">
        <v>4259</v>
      </c>
      <c r="F2218" s="269" t="s">
        <v>4260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4570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4570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4570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4257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4261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4262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3937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4570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4570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4270</v>
      </c>
      <c r="N2226" t="s">
        <v>4570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4272</v>
      </c>
      <c r="N2227" t="s">
        <v>4570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4570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4570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4570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4570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4278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4279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4280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4281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4164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4282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4570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4570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4570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4570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4570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4570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4570</v>
      </c>
    </row>
    <row r="2245" spans="1:14" x14ac:dyDescent="0.3">
      <c r="A2245" s="58">
        <v>2245</v>
      </c>
      <c r="B2245" s="264">
        <v>45974</v>
      </c>
      <c r="C2245" s="292" t="s">
        <v>4361</v>
      </c>
      <c r="E2245" s="292" t="s">
        <v>4362</v>
      </c>
      <c r="F2245" s="269" t="s">
        <v>4363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4570</v>
      </c>
    </row>
    <row r="2246" spans="1:14" x14ac:dyDescent="0.3">
      <c r="A2246" s="58">
        <v>2246</v>
      </c>
      <c r="B2246" s="264">
        <v>45974</v>
      </c>
      <c r="C2246" s="292" t="s">
        <v>4361</v>
      </c>
      <c r="E2246" s="292" t="s">
        <v>4364</v>
      </c>
      <c r="F2246" s="269" t="s">
        <v>4365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4570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4290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4570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4570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3916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4296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4163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4295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4294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4184</v>
      </c>
      <c r="E2255" s="292" t="s">
        <v>4300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4301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4302</v>
      </c>
      <c r="G2257" s="265">
        <v>150000</v>
      </c>
      <c r="H2257" s="269">
        <v>1</v>
      </c>
      <c r="K2257" s="265">
        <v>150000</v>
      </c>
      <c r="N2257" t="s">
        <v>4570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4305</v>
      </c>
      <c r="N2259" t="s">
        <v>4570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4570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4570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4570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4570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4309</v>
      </c>
      <c r="N2264" t="s">
        <v>4570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4311</v>
      </c>
      <c r="N2265" t="s">
        <v>4570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4570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4570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4570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4570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3820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4317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4318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4319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4320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4570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4570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4570</v>
      </c>
    </row>
    <row r="2279" spans="1:14" x14ac:dyDescent="0.3">
      <c r="A2279" s="58">
        <v>2279</v>
      </c>
      <c r="B2279" s="264">
        <v>45978</v>
      </c>
      <c r="C2279" s="292" t="s">
        <v>4348</v>
      </c>
      <c r="E2279" s="292" t="s">
        <v>4349</v>
      </c>
      <c r="F2279" s="269" t="s">
        <v>4350</v>
      </c>
      <c r="G2279" s="265">
        <v>1000000</v>
      </c>
      <c r="H2279" s="269">
        <v>1</v>
      </c>
      <c r="K2279" s="265">
        <v>1000000</v>
      </c>
      <c r="N2279" t="s">
        <v>4570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4570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4570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4570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4570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4570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4325</v>
      </c>
      <c r="G2285" s="265">
        <v>200000</v>
      </c>
      <c r="H2285" s="269">
        <v>1</v>
      </c>
      <c r="K2285" s="265">
        <v>200000</v>
      </c>
      <c r="N2285" t="s">
        <v>4570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4570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4570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4330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4145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4332</v>
      </c>
      <c r="G2292" s="265">
        <v>1700000</v>
      </c>
      <c r="H2292" s="269">
        <v>1</v>
      </c>
      <c r="K2292" s="265">
        <v>1700000</v>
      </c>
      <c r="N2292" t="s">
        <v>4570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4570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4570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4570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4570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4570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4570</v>
      </c>
    </row>
    <row r="2299" spans="1:14" x14ac:dyDescent="0.3">
      <c r="A2299" s="58">
        <v>2299</v>
      </c>
      <c r="B2299" s="264">
        <v>45979</v>
      </c>
      <c r="C2299" s="292" t="s">
        <v>4339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4570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4351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4163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4570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4570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4570</v>
      </c>
    </row>
    <row r="2308" spans="1:14" x14ac:dyDescent="0.3">
      <c r="A2308" s="58">
        <v>2308</v>
      </c>
      <c r="B2308" s="264">
        <v>45980</v>
      </c>
      <c r="C2308" s="292" t="s">
        <v>4344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4570</v>
      </c>
    </row>
    <row r="2309" spans="1:14" x14ac:dyDescent="0.3">
      <c r="A2309" s="58">
        <v>2309</v>
      </c>
      <c r="B2309" s="264">
        <v>45980</v>
      </c>
      <c r="C2309" s="292" t="s">
        <v>4344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4570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4570</v>
      </c>
    </row>
    <row r="2311" spans="1:14" x14ac:dyDescent="0.3">
      <c r="A2311" s="58">
        <v>2311</v>
      </c>
      <c r="B2311" s="264">
        <v>45980</v>
      </c>
      <c r="C2311" s="292" t="s">
        <v>4344</v>
      </c>
      <c r="E2311" s="292" t="s">
        <v>4359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3877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4435</v>
      </c>
      <c r="E2313" s="292" t="s">
        <v>4436</v>
      </c>
      <c r="F2313" s="269" t="s">
        <v>4437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4570</v>
      </c>
    </row>
    <row r="2314" spans="1:14" x14ac:dyDescent="0.3">
      <c r="A2314" s="58">
        <v>2314</v>
      </c>
      <c r="B2314" s="264">
        <v>45981</v>
      </c>
      <c r="C2314" s="292" t="s">
        <v>4283</v>
      </c>
      <c r="E2314" s="292" t="s">
        <v>4366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4367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4368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4570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4570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4384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3939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4570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4389</v>
      </c>
      <c r="G2324" s="265">
        <v>270000</v>
      </c>
      <c r="H2324" s="269">
        <v>1</v>
      </c>
      <c r="K2324" s="265">
        <v>270000</v>
      </c>
      <c r="N2324" t="s">
        <v>4570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4570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4570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4570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4570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4570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4570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4570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4279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4317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4339</v>
      </c>
      <c r="E2334" s="292" t="s">
        <v>4394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4121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3939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4570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4570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4405</v>
      </c>
      <c r="N2340" t="s">
        <v>4570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4406</v>
      </c>
      <c r="N2341" t="s">
        <v>4570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4408</v>
      </c>
      <c r="N2342" t="s">
        <v>4582</v>
      </c>
    </row>
    <row r="2343" spans="1:14" x14ac:dyDescent="0.3">
      <c r="A2343" s="58">
        <v>2343</v>
      </c>
      <c r="B2343" s="264">
        <v>45985</v>
      </c>
      <c r="C2343" s="292" t="s">
        <v>4435</v>
      </c>
      <c r="E2343" s="292" t="s">
        <v>4438</v>
      </c>
      <c r="F2343" s="269" t="s">
        <v>4439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4440</v>
      </c>
      <c r="N2343" t="s">
        <v>4570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4570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4412</v>
      </c>
      <c r="N2345" t="s">
        <v>4570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4414</v>
      </c>
      <c r="N2346" t="s">
        <v>4582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4416</v>
      </c>
      <c r="N2347" t="s">
        <v>4570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4570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4570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4570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4257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4280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4419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4421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4570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4262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3802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4295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4582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4582</v>
      </c>
    </row>
    <row r="2361" spans="1:14" x14ac:dyDescent="0.3">
      <c r="A2361" s="58">
        <v>2361</v>
      </c>
      <c r="B2361" s="264">
        <v>45986</v>
      </c>
      <c r="C2361" s="292" t="s">
        <v>4428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4582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4582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4434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3834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4428</v>
      </c>
      <c r="E2365" s="292" t="s">
        <v>4433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3822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4582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4582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4582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4582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4582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4582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4123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4447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4448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4453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4582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4582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4582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4582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4582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4582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4582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4582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4582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4582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4582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4582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4582</v>
      </c>
    </row>
    <row r="2390" spans="1:14" x14ac:dyDescent="0.3">
      <c r="A2390" s="58">
        <v>2390</v>
      </c>
      <c r="B2390" s="264">
        <v>45988</v>
      </c>
      <c r="C2390" s="292" t="s">
        <v>4453</v>
      </c>
      <c r="E2390" s="292" t="s">
        <v>4464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4582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4582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4582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4582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4582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4582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4582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4582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4582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4582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4164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4421</v>
      </c>
      <c r="E2408" s="292" t="s">
        <v>4473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4475</v>
      </c>
      <c r="N2409" t="s">
        <v>4570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4801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4801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4801</v>
      </c>
    </row>
    <row r="2416" spans="1:14" x14ac:dyDescent="0.3">
      <c r="A2416" s="58">
        <v>2416</v>
      </c>
      <c r="B2416" s="264">
        <v>45992</v>
      </c>
      <c r="C2416" s="292" t="s">
        <v>4477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4801</v>
      </c>
    </row>
    <row r="2417" spans="1:14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4477</v>
      </c>
      <c r="E2421" s="292" t="s">
        <v>4483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2138</v>
      </c>
      <c r="E2422" s="292" t="s">
        <v>3851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1171</v>
      </c>
      <c r="E2423" s="292" t="s">
        <v>3880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1574</v>
      </c>
      <c r="E2424" s="292" t="s">
        <v>3939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4485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  <c r="N2425" t="s">
        <v>4801</v>
      </c>
    </row>
    <row r="2426" spans="1:14" x14ac:dyDescent="0.3">
      <c r="A2426" s="58">
        <v>2426</v>
      </c>
      <c r="B2426" s="264">
        <v>45993</v>
      </c>
      <c r="C2426" s="292" t="s">
        <v>4503</v>
      </c>
      <c r="E2426" s="292" t="s">
        <v>4504</v>
      </c>
      <c r="F2426" s="269" t="s">
        <v>4505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4801</v>
      </c>
    </row>
    <row r="2427" spans="1:14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4801</v>
      </c>
    </row>
    <row r="2428" spans="1:14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  <c r="N2428" t="s">
        <v>4801</v>
      </c>
    </row>
    <row r="2429" spans="1:14" x14ac:dyDescent="0.3">
      <c r="A2429" s="58">
        <v>2429</v>
      </c>
      <c r="B2429" s="264">
        <v>45993</v>
      </c>
      <c r="C2429" s="292" t="s">
        <v>4485</v>
      </c>
      <c r="E2429" s="292" t="s">
        <v>4491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  <c r="N2430" t="s">
        <v>4801</v>
      </c>
    </row>
    <row r="2431" spans="1:14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  <c r="N2431" t="s">
        <v>4801</v>
      </c>
    </row>
    <row r="2432" spans="1:14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4801</v>
      </c>
    </row>
    <row r="2433" spans="1:14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  <c r="N2433" t="s">
        <v>4801</v>
      </c>
    </row>
    <row r="2434" spans="1:14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4801</v>
      </c>
    </row>
    <row r="2435" spans="1:14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4801</v>
      </c>
    </row>
    <row r="2436" spans="1:14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4801</v>
      </c>
    </row>
    <row r="2437" spans="1:14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4801</v>
      </c>
    </row>
    <row r="2438" spans="1:14" x14ac:dyDescent="0.3">
      <c r="A2438" s="58">
        <v>2438</v>
      </c>
      <c r="B2438" s="264">
        <v>45994</v>
      </c>
      <c r="C2438" s="292" t="s">
        <v>4779</v>
      </c>
      <c r="D2438" s="295" t="s">
        <v>4078</v>
      </c>
      <c r="E2438" s="292" t="s">
        <v>4780</v>
      </c>
      <c r="F2438" s="269" t="s">
        <v>4781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4801</v>
      </c>
    </row>
    <row r="2440" spans="1:14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4801</v>
      </c>
    </row>
    <row r="2441" spans="1:14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  <c r="N2441" t="s">
        <v>4801</v>
      </c>
    </row>
    <row r="2442" spans="1:14" x14ac:dyDescent="0.3">
      <c r="A2442" s="58">
        <v>2442</v>
      </c>
      <c r="B2442" s="264">
        <v>45994</v>
      </c>
      <c r="C2442" s="292" t="s">
        <v>1467</v>
      </c>
      <c r="E2442" s="292" t="s">
        <v>4502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4016</v>
      </c>
      <c r="E2443" s="292" t="s">
        <v>1125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1147</v>
      </c>
      <c r="E2444" s="292" t="s">
        <v>4149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4801</v>
      </c>
    </row>
    <row r="2446" spans="1:14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  <c r="N2446" t="s">
        <v>4801</v>
      </c>
    </row>
    <row r="2447" spans="1:14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4801</v>
      </c>
    </row>
    <row r="2448" spans="1:14" x14ac:dyDescent="0.3">
      <c r="A2448" s="58">
        <v>2448</v>
      </c>
      <c r="B2448" s="264">
        <v>45995</v>
      </c>
      <c r="C2448" s="292" t="s">
        <v>4506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  <c r="N2448" t="s">
        <v>4801</v>
      </c>
    </row>
    <row r="2449" spans="1:14" x14ac:dyDescent="0.3">
      <c r="A2449" s="58">
        <v>2449</v>
      </c>
      <c r="B2449" s="264">
        <v>45995</v>
      </c>
      <c r="C2449" s="292" t="s">
        <v>4506</v>
      </c>
      <c r="E2449" s="292" t="s">
        <v>1794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1716</v>
      </c>
      <c r="E2450" s="292" t="s">
        <v>4512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1026</v>
      </c>
      <c r="E2452" s="292" t="s">
        <v>4515</v>
      </c>
      <c r="G2452" s="265">
        <v>600000</v>
      </c>
      <c r="H2452" s="269">
        <v>1</v>
      </c>
      <c r="K2452" s="265">
        <v>600000</v>
      </c>
      <c r="N2452" t="s">
        <v>4801</v>
      </c>
    </row>
    <row r="2453" spans="1:14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  <c r="N2453" t="s">
        <v>4801</v>
      </c>
    </row>
    <row r="2454" spans="1:14" x14ac:dyDescent="0.3">
      <c r="A2454" s="58">
        <v>2454</v>
      </c>
      <c r="B2454" s="264">
        <v>45996</v>
      </c>
      <c r="C2454" s="292" t="s">
        <v>4568</v>
      </c>
      <c r="E2454" s="292" t="s">
        <v>4569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4801</v>
      </c>
    </row>
    <row r="2455" spans="1:14" x14ac:dyDescent="0.3">
      <c r="A2455" s="58">
        <v>2455</v>
      </c>
      <c r="B2455" s="264">
        <v>45996</v>
      </c>
      <c r="C2455" s="292" t="s">
        <v>1053</v>
      </c>
      <c r="E2455" s="292" t="s">
        <v>3834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1580</v>
      </c>
      <c r="E2456" s="292" t="s">
        <v>4448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3874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  <c r="N2457" t="s">
        <v>4801</v>
      </c>
    </row>
    <row r="2458" spans="1:14" x14ac:dyDescent="0.3">
      <c r="A2458" s="58">
        <v>2458</v>
      </c>
      <c r="B2458" s="264">
        <v>45999</v>
      </c>
      <c r="C2458" s="292" t="s">
        <v>1741</v>
      </c>
      <c r="E2458" s="292" t="s">
        <v>4523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  <c r="N2459" t="s">
        <v>4801</v>
      </c>
    </row>
    <row r="2460" spans="1:14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  <c r="N2460" t="s">
        <v>4801</v>
      </c>
    </row>
    <row r="2461" spans="1:14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4801</v>
      </c>
    </row>
    <row r="2464" spans="1:14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4801</v>
      </c>
    </row>
    <row r="2465" spans="1:14" x14ac:dyDescent="0.3">
      <c r="A2465" s="58">
        <v>2465</v>
      </c>
      <c r="B2465" s="264">
        <v>45999</v>
      </c>
      <c r="C2465" s="292" t="s">
        <v>3874</v>
      </c>
      <c r="E2465" s="292" t="s">
        <v>3878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2549</v>
      </c>
      <c r="E2466" s="292" t="s">
        <v>4530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1548</v>
      </c>
      <c r="E2467" s="292" t="s">
        <v>4531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1971</v>
      </c>
      <c r="E2468" s="292" t="s">
        <v>4122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  <c r="N2469" t="s">
        <v>4801</v>
      </c>
    </row>
    <row r="2470" spans="1:14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  <c r="N2470" t="s">
        <v>4801</v>
      </c>
    </row>
    <row r="2471" spans="1:14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4801</v>
      </c>
    </row>
    <row r="2472" spans="1:14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  <c r="N2472" t="s">
        <v>4801</v>
      </c>
    </row>
    <row r="2473" spans="1:14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4801</v>
      </c>
    </row>
    <row r="2474" spans="1:14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4801</v>
      </c>
    </row>
    <row r="2475" spans="1:14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  <c r="N2475" t="s">
        <v>4801</v>
      </c>
    </row>
    <row r="2476" spans="1:14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  <c r="N2476" t="s">
        <v>4801</v>
      </c>
    </row>
    <row r="2477" spans="1:14" x14ac:dyDescent="0.3">
      <c r="A2477" s="58">
        <v>2477</v>
      </c>
      <c r="B2477" s="264">
        <v>46000</v>
      </c>
      <c r="C2477" s="292" t="s">
        <v>4564</v>
      </c>
      <c r="E2477" s="292" t="s">
        <v>4565</v>
      </c>
      <c r="F2477" s="269" t="s">
        <v>4566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  <c r="N2479" t="s">
        <v>4801</v>
      </c>
    </row>
    <row r="2480" spans="1:14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  <c r="N2480" t="s">
        <v>4801</v>
      </c>
    </row>
    <row r="2481" spans="1:14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  <c r="N2481" t="s">
        <v>4801</v>
      </c>
    </row>
    <row r="2482" spans="1:14" x14ac:dyDescent="0.3">
      <c r="A2482" s="58">
        <v>2482</v>
      </c>
      <c r="B2482" s="264">
        <v>46000</v>
      </c>
      <c r="C2482" s="292" t="s">
        <v>2018</v>
      </c>
      <c r="E2482" s="292" t="s">
        <v>4542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3280</v>
      </c>
      <c r="E2483" s="292" t="s">
        <v>4280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1232</v>
      </c>
      <c r="E2484" s="292" t="s">
        <v>4261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1018</v>
      </c>
      <c r="E2485" s="292" t="s">
        <v>3879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2716</v>
      </c>
      <c r="E2486" s="292" t="s">
        <v>4544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1592</v>
      </c>
      <c r="E2487" s="292" t="s">
        <v>3852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1784</v>
      </c>
      <c r="E2488" s="292" t="s">
        <v>4114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2549</v>
      </c>
      <c r="E2489" s="292" t="s">
        <v>4530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1438</v>
      </c>
      <c r="E2490" s="292" t="s">
        <v>4546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  <c r="N2491" t="s">
        <v>4801</v>
      </c>
    </row>
    <row r="2492" spans="1:14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4801</v>
      </c>
    </row>
    <row r="2493" spans="1:14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4801</v>
      </c>
    </row>
    <row r="2494" spans="1:14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4801</v>
      </c>
    </row>
    <row r="2495" spans="1:14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4801</v>
      </c>
    </row>
    <row r="2496" spans="1:14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  <c r="N2496" t="s">
        <v>4801</v>
      </c>
    </row>
    <row r="2497" spans="1:14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4801</v>
      </c>
    </row>
    <row r="2498" spans="1:14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  <c r="N2498" t="s">
        <v>4801</v>
      </c>
    </row>
    <row r="2499" spans="1:14" x14ac:dyDescent="0.3">
      <c r="A2499" s="58">
        <v>2499</v>
      </c>
      <c r="B2499" s="264">
        <v>46002</v>
      </c>
      <c r="C2499" s="292" t="s">
        <v>2907</v>
      </c>
      <c r="E2499" s="292" t="s">
        <v>4556</v>
      </c>
      <c r="F2499" s="269" t="s">
        <v>4555</v>
      </c>
      <c r="G2499" s="265">
        <v>850000</v>
      </c>
      <c r="H2499" s="269">
        <v>1</v>
      </c>
      <c r="K2499" s="265">
        <v>850000</v>
      </c>
      <c r="N2499" t="s">
        <v>4801</v>
      </c>
    </row>
    <row r="2500" spans="1:14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4801</v>
      </c>
    </row>
    <row r="2501" spans="1:14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4559</v>
      </c>
      <c r="N2501" t="s">
        <v>4801</v>
      </c>
    </row>
    <row r="2502" spans="1:14" x14ac:dyDescent="0.3">
      <c r="A2502" s="58">
        <v>2502</v>
      </c>
      <c r="B2502" s="264">
        <v>46002</v>
      </c>
      <c r="C2502" s="292" t="s">
        <v>3106</v>
      </c>
      <c r="E2502" s="292" t="s">
        <v>4561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2907</v>
      </c>
      <c r="E2503" s="292" t="s">
        <v>4294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4562</v>
      </c>
      <c r="N2504" t="s">
        <v>4801</v>
      </c>
    </row>
    <row r="2505" spans="1:14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1015</v>
      </c>
      <c r="E2506" s="292" t="s">
        <v>3802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1741</v>
      </c>
      <c r="E2507" s="292" t="s">
        <v>4567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  <c r="N2508" t="s">
        <v>4801</v>
      </c>
    </row>
    <row r="2509" spans="1:14" x14ac:dyDescent="0.3">
      <c r="A2509" s="58">
        <v>2509</v>
      </c>
      <c r="B2509" s="264">
        <v>46003</v>
      </c>
      <c r="C2509" s="292" t="s">
        <v>1015</v>
      </c>
      <c r="E2509" s="292" t="s">
        <v>4573</v>
      </c>
      <c r="F2509" s="269" t="s">
        <v>4572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4801</v>
      </c>
    </row>
    <row r="2510" spans="1:14" x14ac:dyDescent="0.3">
      <c r="A2510" s="58">
        <v>2510</v>
      </c>
      <c r="B2510" s="264">
        <v>46003</v>
      </c>
      <c r="C2510" s="292" t="s">
        <v>1716</v>
      </c>
      <c r="E2510" s="292" t="s">
        <v>4576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4801</v>
      </c>
    </row>
    <row r="2511" spans="1:14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  <c r="N2511" t="s">
        <v>4801</v>
      </c>
    </row>
    <row r="2512" spans="1:14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  <c r="N2512" t="s">
        <v>4801</v>
      </c>
    </row>
    <row r="2513" spans="1:14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4801</v>
      </c>
    </row>
    <row r="2514" spans="1:14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4801</v>
      </c>
    </row>
    <row r="2515" spans="1:14" x14ac:dyDescent="0.3">
      <c r="A2515" s="58">
        <v>2515</v>
      </c>
      <c r="B2515" s="264">
        <v>46003</v>
      </c>
      <c r="C2515" s="292" t="s">
        <v>4184</v>
      </c>
      <c r="E2515" s="292" t="s">
        <v>4580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987</v>
      </c>
      <c r="E2516" s="292" t="s">
        <v>4581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1461</v>
      </c>
      <c r="E2517" s="292" t="s">
        <v>4296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4339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  <c r="N2518" t="s">
        <v>4801</v>
      </c>
    </row>
    <row r="2519" spans="1:14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  <c r="N2519" t="s">
        <v>4801</v>
      </c>
    </row>
    <row r="2520" spans="1:14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  <c r="N2520" t="s">
        <v>4801</v>
      </c>
    </row>
    <row r="2521" spans="1:14" x14ac:dyDescent="0.3">
      <c r="A2521" s="58">
        <v>2521</v>
      </c>
      <c r="B2521" s="264">
        <v>46006</v>
      </c>
      <c r="C2521" s="292" t="s">
        <v>1716</v>
      </c>
      <c r="E2521" s="292" t="s">
        <v>4637</v>
      </c>
      <c r="G2521" s="265">
        <v>850000</v>
      </c>
      <c r="H2521" s="269">
        <v>1</v>
      </c>
      <c r="K2521" s="265">
        <v>850000</v>
      </c>
      <c r="N2521" t="s">
        <v>4801</v>
      </c>
    </row>
    <row r="2522" spans="1:14" x14ac:dyDescent="0.3">
      <c r="A2522" s="58">
        <v>2522</v>
      </c>
      <c r="B2522" s="264">
        <v>46004</v>
      </c>
      <c r="C2522" s="292" t="s">
        <v>1026</v>
      </c>
      <c r="E2522" s="292" t="s">
        <v>4644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4339</v>
      </c>
      <c r="E2523" s="292" t="s">
        <v>4394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1367</v>
      </c>
      <c r="E2524" s="292" t="s">
        <v>4645</v>
      </c>
      <c r="G2524" s="265">
        <v>250000</v>
      </c>
      <c r="H2524" s="269">
        <v>1</v>
      </c>
      <c r="K2524" s="265">
        <v>250000</v>
      </c>
      <c r="N2524" t="s">
        <v>4801</v>
      </c>
    </row>
    <row r="2525" spans="1:14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  <c r="N2525" t="s">
        <v>4801</v>
      </c>
    </row>
    <row r="2526" spans="1:14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4801</v>
      </c>
    </row>
    <row r="2527" spans="1:14" x14ac:dyDescent="0.3">
      <c r="A2527" s="58">
        <v>2527</v>
      </c>
      <c r="B2527" s="264">
        <v>46007</v>
      </c>
      <c r="C2527" s="292" t="s">
        <v>3874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  <c r="N2527" t="s">
        <v>4801</v>
      </c>
    </row>
    <row r="2528" spans="1:14" x14ac:dyDescent="0.3">
      <c r="A2528" s="58">
        <v>2528</v>
      </c>
      <c r="B2528" s="264">
        <v>46007</v>
      </c>
      <c r="C2528" s="292" t="s">
        <v>1372</v>
      </c>
      <c r="E2528" s="292" t="s">
        <v>3862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4801</v>
      </c>
    </row>
    <row r="2529" spans="1:14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  <c r="N2529" t="s">
        <v>4801</v>
      </c>
    </row>
    <row r="2530" spans="1:14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4801</v>
      </c>
    </row>
    <row r="2531" spans="1:14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  <c r="N2531" t="s">
        <v>4801</v>
      </c>
    </row>
    <row r="2532" spans="1:14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  <c r="N2532" t="s">
        <v>4801</v>
      </c>
    </row>
    <row r="2533" spans="1:14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  <c r="N2533" t="s">
        <v>4801</v>
      </c>
    </row>
    <row r="2534" spans="1:14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  <c r="N2534" t="s">
        <v>4801</v>
      </c>
    </row>
    <row r="2535" spans="1:14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  <c r="N2535" t="s">
        <v>4801</v>
      </c>
    </row>
    <row r="2536" spans="1:14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4801</v>
      </c>
    </row>
    <row r="2537" spans="1:14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  <c r="N2537" t="s">
        <v>4801</v>
      </c>
    </row>
    <row r="2538" spans="1:14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4801</v>
      </c>
    </row>
    <row r="2539" spans="1:14" x14ac:dyDescent="0.3">
      <c r="A2539" s="58">
        <v>2539</v>
      </c>
      <c r="B2539" s="264">
        <v>46007</v>
      </c>
      <c r="C2539" s="292" t="s">
        <v>1571</v>
      </c>
      <c r="E2539" s="292" t="s">
        <v>3836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4801</v>
      </c>
    </row>
    <row r="2540" spans="1:14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4801</v>
      </c>
    </row>
    <row r="2541" spans="1:14" x14ac:dyDescent="0.3">
      <c r="A2541" s="58">
        <v>2541</v>
      </c>
      <c r="B2541" s="264">
        <v>46007</v>
      </c>
      <c r="C2541" s="292" t="s">
        <v>2251</v>
      </c>
      <c r="E2541" s="292" t="s">
        <v>4147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987</v>
      </c>
      <c r="E2542" s="292" t="s">
        <v>4164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2774</v>
      </c>
      <c r="E2543" s="292" t="s">
        <v>4657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3874</v>
      </c>
      <c r="E2544" s="292" t="s">
        <v>3878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4801</v>
      </c>
    </row>
    <row r="2546" spans="1:14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  <c r="N2546" t="s">
        <v>4801</v>
      </c>
    </row>
    <row r="2547" spans="1:14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  <c r="N2547" t="s">
        <v>4801</v>
      </c>
    </row>
    <row r="2548" spans="1:14" x14ac:dyDescent="0.3">
      <c r="A2548" s="58">
        <v>2548</v>
      </c>
      <c r="B2548" s="264">
        <v>46008</v>
      </c>
      <c r="C2548" s="292" t="s">
        <v>2138</v>
      </c>
      <c r="E2548" s="292" t="s">
        <v>4664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4801</v>
      </c>
    </row>
    <row r="2549" spans="1:14" x14ac:dyDescent="0.3">
      <c r="A2549" s="58">
        <v>2549</v>
      </c>
      <c r="B2549" s="264">
        <v>46008</v>
      </c>
      <c r="C2549" s="292" t="s">
        <v>2138</v>
      </c>
      <c r="E2549" s="292" t="s">
        <v>4665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4801</v>
      </c>
    </row>
    <row r="2550" spans="1:14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4801</v>
      </c>
    </row>
    <row r="2551" spans="1:14" x14ac:dyDescent="0.3">
      <c r="A2551" s="58">
        <v>2551</v>
      </c>
      <c r="B2551" s="264">
        <v>46008</v>
      </c>
      <c r="C2551" s="292" t="s">
        <v>1026</v>
      </c>
      <c r="E2551" s="292" t="s">
        <v>3937</v>
      </c>
      <c r="F2551" s="269" t="s">
        <v>1205</v>
      </c>
      <c r="G2551" s="265">
        <v>450000</v>
      </c>
      <c r="H2551" s="269">
        <v>1</v>
      </c>
      <c r="K2551" s="265">
        <v>450000</v>
      </c>
      <c r="N2551" t="s">
        <v>4801</v>
      </c>
    </row>
    <row r="2552" spans="1:14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  <c r="N2552" t="s">
        <v>4801</v>
      </c>
    </row>
    <row r="2553" spans="1:14" x14ac:dyDescent="0.3">
      <c r="A2553" s="58">
        <v>2553</v>
      </c>
      <c r="B2553" s="264">
        <v>46008</v>
      </c>
      <c r="C2553" s="292" t="s">
        <v>4686</v>
      </c>
      <c r="D2553" s="295" t="s">
        <v>4078</v>
      </c>
      <c r="E2553" s="292" t="s">
        <v>4687</v>
      </c>
      <c r="F2553" s="269" t="s">
        <v>4688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4801</v>
      </c>
    </row>
    <row r="2555" spans="1:14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4801</v>
      </c>
    </row>
    <row r="2556" spans="1:14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4801</v>
      </c>
    </row>
    <row r="2557" spans="1:14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4801</v>
      </c>
    </row>
    <row r="2558" spans="1:14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4801</v>
      </c>
    </row>
    <row r="2559" spans="1:14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  <c r="N2559" t="s">
        <v>4801</v>
      </c>
    </row>
    <row r="2560" spans="1:14" x14ac:dyDescent="0.3">
      <c r="A2560" s="58">
        <v>2560</v>
      </c>
      <c r="B2560" s="264">
        <v>46008</v>
      </c>
      <c r="C2560" s="292" t="s">
        <v>2774</v>
      </c>
      <c r="E2560" s="292" t="s">
        <v>4673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2989</v>
      </c>
      <c r="E2561" s="292" t="s">
        <v>4674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4675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4801</v>
      </c>
    </row>
    <row r="2563" spans="1:14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4801</v>
      </c>
    </row>
    <row r="2564" spans="1:14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  <c r="N2564" t="s">
        <v>4801</v>
      </c>
    </row>
    <row r="2565" spans="1:14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4801</v>
      </c>
    </row>
    <row r="2566" spans="1:14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  <c r="N2566" t="s">
        <v>4801</v>
      </c>
    </row>
    <row r="2567" spans="1:14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  <c r="N2567" t="s">
        <v>4801</v>
      </c>
    </row>
    <row r="2568" spans="1:14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  <c r="N2568" t="s">
        <v>4801</v>
      </c>
    </row>
    <row r="2569" spans="1:14" x14ac:dyDescent="0.3">
      <c r="A2569" s="58">
        <v>2569</v>
      </c>
      <c r="B2569" s="264">
        <v>46009</v>
      </c>
      <c r="C2569" s="292" t="s">
        <v>4675</v>
      </c>
      <c r="E2569" s="292" t="s">
        <v>4684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2138</v>
      </c>
      <c r="E2570" s="292" t="s">
        <v>3851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1443</v>
      </c>
      <c r="E2571" s="292" t="s">
        <v>4691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4801</v>
      </c>
    </row>
    <row r="2575" spans="1:14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  <c r="N2575" t="s">
        <v>4801</v>
      </c>
    </row>
    <row r="2576" spans="1:14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  <c r="N2576" t="s">
        <v>4801</v>
      </c>
    </row>
    <row r="2577" spans="1:14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4801</v>
      </c>
    </row>
    <row r="2578" spans="1:14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  <c r="N2578" t="s">
        <v>4801</v>
      </c>
    </row>
    <row r="2579" spans="1:14" x14ac:dyDescent="0.3">
      <c r="A2579" s="58">
        <v>2579</v>
      </c>
      <c r="B2579" s="264">
        <v>46011</v>
      </c>
      <c r="C2579" s="292" t="s">
        <v>979</v>
      </c>
      <c r="E2579" s="292" t="s">
        <v>4701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1372</v>
      </c>
      <c r="E2580" s="292" t="s">
        <v>4180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2549</v>
      </c>
      <c r="E2582" s="292" t="s">
        <v>4703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1171</v>
      </c>
      <c r="E2584" s="292" t="s">
        <v>3880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  <c r="N2585" t="s">
        <v>4801</v>
      </c>
    </row>
    <row r="2586" spans="1:14" x14ac:dyDescent="0.3">
      <c r="A2586" s="58">
        <v>2586</v>
      </c>
      <c r="B2586" s="264">
        <v>46013</v>
      </c>
      <c r="C2586" s="292" t="s">
        <v>1716</v>
      </c>
      <c r="E2586" s="292" t="s">
        <v>4238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4801</v>
      </c>
    </row>
    <row r="2587" spans="1:14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4801</v>
      </c>
    </row>
    <row r="2588" spans="1:14" x14ac:dyDescent="0.3">
      <c r="A2588" s="58">
        <v>2588</v>
      </c>
      <c r="B2588" s="264">
        <v>46013</v>
      </c>
      <c r="C2588" s="292" t="s">
        <v>1716</v>
      </c>
      <c r="E2588" s="292" t="s">
        <v>4707</v>
      </c>
      <c r="F2588" s="269" t="s">
        <v>4706</v>
      </c>
      <c r="G2588" s="265">
        <v>22000</v>
      </c>
      <c r="H2588" s="269">
        <v>1</v>
      </c>
      <c r="K2588" s="265">
        <v>22000</v>
      </c>
      <c r="N2588" t="s">
        <v>4801</v>
      </c>
    </row>
    <row r="2589" spans="1:14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  <c r="N2589" t="s">
        <v>4801</v>
      </c>
    </row>
    <row r="2590" spans="1:14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  <c r="N2590" t="s">
        <v>4801</v>
      </c>
    </row>
    <row r="2591" spans="1:14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4801</v>
      </c>
    </row>
    <row r="2592" spans="1:14" x14ac:dyDescent="0.3">
      <c r="A2592" s="58">
        <v>2592</v>
      </c>
      <c r="B2592" s="264">
        <v>46013</v>
      </c>
      <c r="C2592" s="292" t="s">
        <v>3140</v>
      </c>
      <c r="E2592" s="292" t="s">
        <v>4709</v>
      </c>
      <c r="G2592" s="265">
        <v>10000</v>
      </c>
      <c r="H2592" s="269">
        <v>2</v>
      </c>
      <c r="K2592" s="265">
        <v>20000</v>
      </c>
      <c r="N2592" t="s">
        <v>4801</v>
      </c>
    </row>
    <row r="2593" spans="1:14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4801</v>
      </c>
    </row>
    <row r="2594" spans="1:14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  <c r="N2594" t="s">
        <v>4801</v>
      </c>
    </row>
    <row r="2595" spans="1:14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  <c r="N2595" t="s">
        <v>4801</v>
      </c>
    </row>
    <row r="2596" spans="1:14" x14ac:dyDescent="0.3">
      <c r="A2596" s="58">
        <v>2596</v>
      </c>
      <c r="B2596" s="264">
        <v>46013</v>
      </c>
      <c r="C2596" s="292" t="s">
        <v>4675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4801</v>
      </c>
    </row>
    <row r="2597" spans="1:14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  <c r="N2597" t="s">
        <v>4801</v>
      </c>
    </row>
    <row r="2598" spans="1:14" x14ac:dyDescent="0.3">
      <c r="A2598" s="58">
        <v>2598</v>
      </c>
      <c r="B2598" s="264">
        <v>46013</v>
      </c>
      <c r="C2598" s="292" t="s">
        <v>1652</v>
      </c>
      <c r="E2598" s="292" t="s">
        <v>4715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1385</v>
      </c>
      <c r="E2599" s="292" t="s">
        <v>4295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  <c r="N2603" t="s">
        <v>4801</v>
      </c>
    </row>
    <row r="2604" spans="1:14" x14ac:dyDescent="0.3">
      <c r="A2604" s="58">
        <v>2604</v>
      </c>
      <c r="B2604" s="264">
        <v>46014</v>
      </c>
      <c r="C2604" s="292" t="s">
        <v>3943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4801</v>
      </c>
    </row>
    <row r="2605" spans="1:14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  <c r="N2605" t="s">
        <v>4801</v>
      </c>
    </row>
    <row r="2606" spans="1:14" x14ac:dyDescent="0.3">
      <c r="A2606" s="58">
        <v>2606</v>
      </c>
      <c r="B2606" s="264">
        <v>46014</v>
      </c>
      <c r="C2606" s="292" t="s">
        <v>4396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4801</v>
      </c>
    </row>
    <row r="2607" spans="1:14" x14ac:dyDescent="0.3">
      <c r="A2607" s="58">
        <v>2607</v>
      </c>
      <c r="B2607" s="264">
        <v>46014</v>
      </c>
      <c r="C2607" s="292" t="s">
        <v>1436</v>
      </c>
      <c r="E2607" s="292" t="s">
        <v>4721</v>
      </c>
      <c r="F2607" s="269" t="s">
        <v>4720</v>
      </c>
      <c r="G2607" s="265">
        <v>600000</v>
      </c>
      <c r="H2607" s="269">
        <v>1</v>
      </c>
      <c r="K2607" s="265">
        <v>600000</v>
      </c>
      <c r="N2607" t="s">
        <v>4801</v>
      </c>
    </row>
    <row r="2608" spans="1:14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4801</v>
      </c>
    </row>
    <row r="2609" spans="1:14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4801</v>
      </c>
    </row>
    <row r="2610" spans="1:14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  <c r="N2610" t="s">
        <v>4801</v>
      </c>
    </row>
    <row r="2611" spans="1:14" x14ac:dyDescent="0.3">
      <c r="A2611" s="58">
        <v>2611</v>
      </c>
      <c r="B2611" s="264">
        <v>46014</v>
      </c>
      <c r="C2611" s="292" t="s">
        <v>1448</v>
      </c>
      <c r="E2611" s="292" t="s">
        <v>3937</v>
      </c>
      <c r="F2611" s="269" t="s">
        <v>1205</v>
      </c>
      <c r="G2611" s="265">
        <v>450000</v>
      </c>
      <c r="H2611" s="269">
        <v>1</v>
      </c>
      <c r="K2611" s="265">
        <v>450000</v>
      </c>
      <c r="N2611" t="s">
        <v>4801</v>
      </c>
    </row>
    <row r="2612" spans="1:14" x14ac:dyDescent="0.3">
      <c r="A2612" s="58">
        <v>2612</v>
      </c>
      <c r="B2612" s="264">
        <v>46014</v>
      </c>
      <c r="C2612" s="292" t="s">
        <v>4396</v>
      </c>
      <c r="E2612" s="292" t="s">
        <v>4730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4675</v>
      </c>
      <c r="E2613" s="292" t="s">
        <v>4731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3943</v>
      </c>
      <c r="E2614" s="292" t="s">
        <v>4732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3140</v>
      </c>
      <c r="E2615" s="292" t="s">
        <v>4733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1538</v>
      </c>
      <c r="E2616" s="292" t="s">
        <v>4734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  <c r="N2617" t="s">
        <v>4801</v>
      </c>
    </row>
    <row r="2618" spans="1:14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  <c r="N2618" t="s">
        <v>4801</v>
      </c>
    </row>
    <row r="2619" spans="1:14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4801</v>
      </c>
    </row>
    <row r="2620" spans="1:14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  <c r="N2620" t="s">
        <v>4801</v>
      </c>
    </row>
    <row r="2621" spans="1:14" x14ac:dyDescent="0.3">
      <c r="A2621" s="58">
        <v>2621</v>
      </c>
      <c r="B2621" s="264">
        <v>46015</v>
      </c>
      <c r="C2621" s="292" t="s">
        <v>2254</v>
      </c>
      <c r="E2621" s="292" t="s">
        <v>4301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2549</v>
      </c>
      <c r="E2622" s="292" t="s">
        <v>4740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1026</v>
      </c>
      <c r="E2623" s="292" t="s">
        <v>4644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1592</v>
      </c>
      <c r="E2624" s="292" t="s">
        <v>4741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1580</v>
      </c>
      <c r="E2625" s="292" t="s">
        <v>4742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2549</v>
      </c>
      <c r="E2626" s="292" t="s">
        <v>4530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4801</v>
      </c>
    </row>
    <row r="2628" spans="1:14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  <c r="N2628" t="s">
        <v>4801</v>
      </c>
    </row>
    <row r="2629" spans="1:14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4801</v>
      </c>
    </row>
    <row r="2630" spans="1:14" x14ac:dyDescent="0.3">
      <c r="A2630" s="58">
        <v>2630</v>
      </c>
      <c r="B2630" s="264">
        <v>46017</v>
      </c>
      <c r="C2630" s="292" t="s">
        <v>1367</v>
      </c>
      <c r="E2630" s="292" t="s">
        <v>4746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  <c r="N2631" t="s">
        <v>4801</v>
      </c>
    </row>
    <row r="2632" spans="1:14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  <c r="N2632" t="s">
        <v>4801</v>
      </c>
    </row>
    <row r="2633" spans="1:14" x14ac:dyDescent="0.3">
      <c r="A2633" s="58">
        <v>2633</v>
      </c>
      <c r="B2633" s="264">
        <v>46020</v>
      </c>
      <c r="C2633" s="292" t="s">
        <v>3192</v>
      </c>
      <c r="E2633" s="292" t="s">
        <v>4749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4750</v>
      </c>
      <c r="N2634" t="s">
        <v>4801</v>
      </c>
    </row>
    <row r="2635" spans="1:14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  <c r="N2635" t="s">
        <v>4801</v>
      </c>
    </row>
    <row r="2636" spans="1:14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4753</v>
      </c>
      <c r="N2636" t="s">
        <v>4801</v>
      </c>
    </row>
    <row r="2637" spans="1:14" x14ac:dyDescent="0.3">
      <c r="A2637" s="58">
        <v>2637</v>
      </c>
      <c r="B2637" s="264">
        <v>46020</v>
      </c>
      <c r="C2637" s="292" t="s">
        <v>1548</v>
      </c>
      <c r="E2637" s="292" t="s">
        <v>4754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4801</v>
      </c>
    </row>
    <row r="2638" spans="1:14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4801</v>
      </c>
    </row>
    <row r="2639" spans="1:14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  <c r="N2639" t="s">
        <v>4801</v>
      </c>
    </row>
    <row r="2640" spans="1:14" x14ac:dyDescent="0.3">
      <c r="A2640" s="58">
        <v>2640</v>
      </c>
      <c r="B2640" s="264">
        <v>46020</v>
      </c>
      <c r="C2640" s="292" t="s">
        <v>2849</v>
      </c>
      <c r="E2640" s="292" t="s">
        <v>4757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4758</v>
      </c>
      <c r="N2640" t="s">
        <v>4801</v>
      </c>
    </row>
    <row r="2641" spans="1:14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4760</v>
      </c>
      <c r="N2641" t="s">
        <v>4801</v>
      </c>
    </row>
    <row r="2642" spans="1:14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4801</v>
      </c>
    </row>
    <row r="2643" spans="1:14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3388</v>
      </c>
      <c r="E2644" s="292" t="s">
        <v>3855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  <c r="N2646" t="s">
        <v>4801</v>
      </c>
    </row>
    <row r="2647" spans="1:14" x14ac:dyDescent="0.3">
      <c r="A2647" s="58">
        <v>2647</v>
      </c>
      <c r="B2647" s="264">
        <v>46021</v>
      </c>
      <c r="C2647" s="292" t="s">
        <v>2763</v>
      </c>
      <c r="E2647" s="292" t="s">
        <v>3937</v>
      </c>
      <c r="F2647" s="269" t="s">
        <v>1205</v>
      </c>
      <c r="G2647" s="265">
        <v>450000</v>
      </c>
      <c r="H2647" s="269">
        <v>1</v>
      </c>
      <c r="K2647" s="265">
        <v>450000</v>
      </c>
      <c r="N2647" t="s">
        <v>4801</v>
      </c>
    </row>
    <row r="2648" spans="1:14" x14ac:dyDescent="0.3">
      <c r="A2648" s="58">
        <v>2648</v>
      </c>
      <c r="B2648" s="264">
        <v>46021</v>
      </c>
      <c r="C2648" s="292" t="s">
        <v>2763</v>
      </c>
      <c r="E2648" s="292" t="s">
        <v>4279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4801</v>
      </c>
    </row>
    <row r="2650" spans="1:14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4767</v>
      </c>
      <c r="N2650" t="s">
        <v>4801</v>
      </c>
    </row>
    <row r="2651" spans="1:14" x14ac:dyDescent="0.3">
      <c r="A2651" s="58">
        <v>2651</v>
      </c>
      <c r="B2651" s="264">
        <v>46022</v>
      </c>
      <c r="C2651" s="292" t="s">
        <v>1888</v>
      </c>
      <c r="E2651" s="292" t="s">
        <v>4197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1446</v>
      </c>
      <c r="E2652" s="292" t="s">
        <v>4769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1436</v>
      </c>
      <c r="E2653" s="292" t="s">
        <v>4447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1548</v>
      </c>
      <c r="E2654" s="292" t="s">
        <v>4770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2849</v>
      </c>
      <c r="E2655" s="292" t="s">
        <v>4771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2989</v>
      </c>
      <c r="E2656" s="292" t="s">
        <v>4772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4774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4776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4149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4778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4448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3802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4476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4784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4252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4787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3937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3888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4815</v>
      </c>
      <c r="E2676" s="292" t="s">
        <v>4816</v>
      </c>
      <c r="F2676" s="269" t="s">
        <v>4817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4784</v>
      </c>
      <c r="E2681" s="292" t="s">
        <v>4798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4787</v>
      </c>
      <c r="E2682" s="292" t="s">
        <v>4799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1046</v>
      </c>
      <c r="E2683" s="292" t="s">
        <v>1947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1053</v>
      </c>
      <c r="E2684" s="292" t="s">
        <v>3834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4810</v>
      </c>
      <c r="E2685" s="292" t="s">
        <v>4811</v>
      </c>
      <c r="F2685" s="269" t="s">
        <v>4812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1592</v>
      </c>
      <c r="E2686" s="292" t="s">
        <v>1201</v>
      </c>
      <c r="F2686" s="269" t="s">
        <v>1746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1592</v>
      </c>
      <c r="E2687" s="292" t="s">
        <v>1490</v>
      </c>
      <c r="F2687" s="269" t="s">
        <v>2670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1784</v>
      </c>
      <c r="E2688" s="292" t="s">
        <v>1737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1467</v>
      </c>
      <c r="E2689" s="292" t="s">
        <v>4806</v>
      </c>
      <c r="F2689" s="269" t="s">
        <v>1202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2141</v>
      </c>
      <c r="E2690" s="292" t="s">
        <v>1711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1147</v>
      </c>
      <c r="E2691" s="292" t="s">
        <v>1711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1147</v>
      </c>
      <c r="E2692" s="292" t="s">
        <v>1513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3068</v>
      </c>
      <c r="E2693" s="292" t="s">
        <v>4813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1741</v>
      </c>
      <c r="E2694" s="292" t="s">
        <v>4814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1592</v>
      </c>
      <c r="E2695" s="292" t="s">
        <v>3852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2593</v>
      </c>
      <c r="E2696" s="292" t="s">
        <v>4319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2141</v>
      </c>
      <c r="E2697" s="292" t="s">
        <v>4818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978</v>
      </c>
      <c r="E2698" s="292" t="s">
        <v>3988</v>
      </c>
      <c r="F2698" s="269" t="s">
        <v>3987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978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1574</v>
      </c>
      <c r="E2700" s="292" t="s">
        <v>1699</v>
      </c>
      <c r="F2700" s="269" t="s">
        <v>1698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1535</v>
      </c>
      <c r="E2701" s="292" t="s">
        <v>4009</v>
      </c>
      <c r="F2701" s="269" t="s">
        <v>2210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1393</v>
      </c>
      <c r="E2702" s="292" t="s">
        <v>1737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2018</v>
      </c>
      <c r="E2703" s="292" t="s">
        <v>1730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1479</v>
      </c>
      <c r="E2704" s="292" t="s">
        <v>4825</v>
      </c>
      <c r="F2704" s="269" t="s">
        <v>4824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1571</v>
      </c>
      <c r="E2705" s="292" t="s">
        <v>1737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1571</v>
      </c>
      <c r="E2706" s="292" t="s">
        <v>1513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978</v>
      </c>
      <c r="E2707" s="292" t="s">
        <v>4257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2018</v>
      </c>
      <c r="E2708" s="292" t="s">
        <v>4542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1450</v>
      </c>
      <c r="E2709" s="292" t="s">
        <v>4828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4675</v>
      </c>
      <c r="E2710" s="292" t="s">
        <v>4165</v>
      </c>
      <c r="F2710" s="269" t="s">
        <v>4830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4675</v>
      </c>
      <c r="E2711" s="292" t="s">
        <v>4831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1018</v>
      </c>
      <c r="E2712" s="292" t="s">
        <v>2186</v>
      </c>
      <c r="F2712" s="269" t="s">
        <v>2006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1574</v>
      </c>
      <c r="E2713" s="292" t="s">
        <v>3454</v>
      </c>
      <c r="F2713" s="269" t="s">
        <v>1205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1574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1574</v>
      </c>
      <c r="E2715" s="292" t="s">
        <v>2183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1574</v>
      </c>
      <c r="E2716" s="292" t="s">
        <v>2185</v>
      </c>
      <c r="F2716" s="269" t="s">
        <v>1816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1592</v>
      </c>
      <c r="E2717" s="292" t="s">
        <v>2145</v>
      </c>
      <c r="F2717" s="269" t="s">
        <v>4835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4675</v>
      </c>
      <c r="E2718" s="292" t="s">
        <v>4837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1592</v>
      </c>
      <c r="E2719" s="292" t="s">
        <v>3852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1438</v>
      </c>
      <c r="E2720" s="292" t="s">
        <v>4842</v>
      </c>
      <c r="L2720" s="265">
        <v>-300000</v>
      </c>
    </row>
    <row r="2721" spans="1:11" x14ac:dyDescent="0.3">
      <c r="A2721" s="58">
        <v>2721</v>
      </c>
      <c r="B2721" s="264">
        <v>46030</v>
      </c>
      <c r="C2721" s="292" t="s">
        <v>1438</v>
      </c>
      <c r="E2721" s="292" t="s">
        <v>2021</v>
      </c>
      <c r="F2721" s="269" t="s">
        <v>1213</v>
      </c>
      <c r="G2721" s="265">
        <v>1500000</v>
      </c>
      <c r="H2721" s="269">
        <v>1</v>
      </c>
      <c r="K2721" s="265">
        <v>1500000</v>
      </c>
    </row>
    <row r="2722" spans="1:11" x14ac:dyDescent="0.3">
      <c r="A2722" s="58">
        <v>2722</v>
      </c>
      <c r="B2722" s="264">
        <v>46030</v>
      </c>
      <c r="C2722" s="292" t="s">
        <v>1438</v>
      </c>
      <c r="E2722" s="292" t="s">
        <v>3150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1" x14ac:dyDescent="0.3">
      <c r="A2723" s="58">
        <v>2723</v>
      </c>
      <c r="B2723" s="264">
        <v>46030</v>
      </c>
      <c r="C2723" s="292" t="s">
        <v>2269</v>
      </c>
      <c r="E2723" s="292" t="s">
        <v>3569</v>
      </c>
      <c r="F2723" s="269" t="s">
        <v>3579</v>
      </c>
      <c r="G2723" s="265">
        <v>2500000</v>
      </c>
      <c r="H2723" s="269">
        <v>1</v>
      </c>
      <c r="K2723" s="265">
        <v>2500000</v>
      </c>
    </row>
    <row r="2724" spans="1:11" x14ac:dyDescent="0.3">
      <c r="A2724" s="58">
        <v>2724</v>
      </c>
      <c r="B2724" s="264">
        <v>46030</v>
      </c>
      <c r="C2724" s="292" t="s">
        <v>2269</v>
      </c>
      <c r="E2724" s="292" t="s">
        <v>2184</v>
      </c>
      <c r="F2724" s="269" t="s">
        <v>1789</v>
      </c>
      <c r="G2724" s="265">
        <v>70000</v>
      </c>
      <c r="H2724" s="269">
        <v>1</v>
      </c>
      <c r="K2724" s="265">
        <v>70000</v>
      </c>
    </row>
    <row r="2725" spans="1:11" x14ac:dyDescent="0.3">
      <c r="A2725" s="58">
        <v>2725</v>
      </c>
      <c r="B2725" s="264">
        <v>46030</v>
      </c>
      <c r="C2725" s="292" t="s">
        <v>1861</v>
      </c>
      <c r="E2725" s="292" t="s">
        <v>2189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1" x14ac:dyDescent="0.3">
      <c r="A2726" s="58">
        <v>2726</v>
      </c>
      <c r="B2726" s="264">
        <v>46030</v>
      </c>
      <c r="C2726" s="292" t="s">
        <v>1393</v>
      </c>
      <c r="E2726" s="292" t="s">
        <v>3937</v>
      </c>
      <c r="F2726" s="269" t="s">
        <v>1205</v>
      </c>
      <c r="G2726" s="265">
        <v>400000</v>
      </c>
      <c r="H2726" s="269">
        <v>2</v>
      </c>
      <c r="K2726" s="265">
        <v>800000</v>
      </c>
    </row>
    <row r="2727" spans="1:11" x14ac:dyDescent="0.3">
      <c r="A2727" s="58">
        <v>2727</v>
      </c>
      <c r="B2727" s="264">
        <v>46030</v>
      </c>
      <c r="C2727" s="292" t="s">
        <v>1393</v>
      </c>
      <c r="E2727" s="292" t="s">
        <v>2181</v>
      </c>
      <c r="F2727" s="269" t="s">
        <v>1253</v>
      </c>
      <c r="G2727" s="265">
        <v>130000</v>
      </c>
      <c r="H2727" s="269">
        <v>2</v>
      </c>
      <c r="K2727" s="265">
        <v>260000</v>
      </c>
    </row>
    <row r="2728" spans="1:11" x14ac:dyDescent="0.3">
      <c r="A2728" s="58">
        <v>2728</v>
      </c>
      <c r="B2728" s="264">
        <v>46030</v>
      </c>
      <c r="C2728" s="292" t="s">
        <v>1393</v>
      </c>
      <c r="E2728" s="292" t="s">
        <v>2184</v>
      </c>
      <c r="F2728" s="269" t="s">
        <v>1789</v>
      </c>
      <c r="G2728" s="265">
        <v>30000</v>
      </c>
      <c r="H2728" s="269">
        <v>3</v>
      </c>
      <c r="K2728" s="265">
        <v>90000</v>
      </c>
    </row>
    <row r="2729" spans="1:11" x14ac:dyDescent="0.3">
      <c r="A2729" s="58">
        <v>2729</v>
      </c>
      <c r="B2729" s="264">
        <v>46030</v>
      </c>
      <c r="C2729" s="292" t="s">
        <v>1393</v>
      </c>
      <c r="E2729" s="292" t="s">
        <v>2185</v>
      </c>
      <c r="F2729" s="269" t="s">
        <v>1816</v>
      </c>
      <c r="G2729" s="265">
        <v>10000</v>
      </c>
      <c r="H2729" s="269">
        <v>3</v>
      </c>
      <c r="K2729" s="265">
        <v>30000</v>
      </c>
    </row>
    <row r="2730" spans="1:11" x14ac:dyDescent="0.3">
      <c r="A2730" s="58">
        <v>2730</v>
      </c>
      <c r="B2730" s="264">
        <v>46030</v>
      </c>
      <c r="C2730" s="292" t="s">
        <v>1393</v>
      </c>
      <c r="E2730" s="292" t="s">
        <v>4847</v>
      </c>
      <c r="G2730" s="265">
        <v>10000</v>
      </c>
      <c r="H2730" s="269">
        <v>3</v>
      </c>
      <c r="K2730" s="265">
        <v>30000</v>
      </c>
    </row>
    <row r="2731" spans="1:11" x14ac:dyDescent="0.3">
      <c r="A2731" s="58">
        <v>2731</v>
      </c>
      <c r="B2731" s="264">
        <v>46030</v>
      </c>
      <c r="C2731" s="292" t="s">
        <v>1479</v>
      </c>
      <c r="E2731" s="292" t="s">
        <v>1529</v>
      </c>
      <c r="G2731" s="265">
        <v>450000</v>
      </c>
      <c r="H2731" s="269">
        <v>1</v>
      </c>
      <c r="K2731" s="265">
        <v>450000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4372</v>
      </c>
    </row>
    <row r="4" spans="1:1" x14ac:dyDescent="0.3">
      <c r="A4" s="306" t="s">
        <v>4374</v>
      </c>
    </row>
    <row r="5" spans="1:1" x14ac:dyDescent="0.3">
      <c r="A5" s="306" t="s">
        <v>4375</v>
      </c>
    </row>
    <row r="6" spans="1:1" x14ac:dyDescent="0.3">
      <c r="A6" s="306" t="s">
        <v>4376</v>
      </c>
    </row>
    <row r="7" spans="1:1" x14ac:dyDescent="0.3">
      <c r="A7" s="306" t="s">
        <v>4377</v>
      </c>
    </row>
    <row r="8" spans="1:1" x14ac:dyDescent="0.3">
      <c r="A8" s="306" t="s">
        <v>4378</v>
      </c>
    </row>
    <row r="9" spans="1:1" x14ac:dyDescent="0.3">
      <c r="A9" s="306" t="s">
        <v>4379</v>
      </c>
    </row>
    <row r="10" spans="1:1" x14ac:dyDescent="0.3">
      <c r="A10" s="306" t="s">
        <v>4380</v>
      </c>
    </row>
    <row r="11" spans="1:1" x14ac:dyDescent="0.3">
      <c r="A11" s="306" t="s">
        <v>4381</v>
      </c>
    </row>
    <row r="12" spans="1:1" x14ac:dyDescent="0.3">
      <c r="A12" s="306" t="s">
        <v>4382</v>
      </c>
    </row>
    <row r="13" spans="1:1" x14ac:dyDescent="0.3">
      <c r="A13" s="306" t="s">
        <v>4383</v>
      </c>
    </row>
    <row r="14" spans="1:1" x14ac:dyDescent="0.3">
      <c r="A14" s="306" t="s">
        <v>4373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E14" sqref="E1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46030</v>
      </c>
      <c r="B3" s="235" t="s">
        <v>1126</v>
      </c>
      <c r="C3" s="286">
        <f>SUMIF($B:$B,A3,I:I)</f>
        <v>5160000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650001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22381500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4448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3802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4784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4787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3888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4784</v>
      </c>
      <c r="D26" s="112" t="s">
        <v>4798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4787</v>
      </c>
      <c r="D27" s="112" t="s">
        <v>4799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1046</v>
      </c>
      <c r="D28" s="112" t="s">
        <v>1947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1053</v>
      </c>
      <c r="D29" s="112" t="s">
        <v>3834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3068</v>
      </c>
      <c r="D30" s="112" t="s">
        <v>4802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1592</v>
      </c>
      <c r="D31" s="112" t="s">
        <v>1201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1592</v>
      </c>
      <c r="D32" s="112" t="s">
        <v>1490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1784</v>
      </c>
      <c r="D33" s="112" t="s">
        <v>1737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1467</v>
      </c>
      <c r="D34" s="113" t="s">
        <v>4806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2141</v>
      </c>
      <c r="D35" s="113" t="s">
        <v>1711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1147</v>
      </c>
      <c r="D36" s="113" t="s">
        <v>1711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1147</v>
      </c>
      <c r="D37" s="113" t="s">
        <v>1513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3068</v>
      </c>
      <c r="D38" s="113" t="s">
        <v>4813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1741</v>
      </c>
      <c r="D39" s="113" t="s">
        <v>4814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1592</v>
      </c>
      <c r="D40" s="113" t="s">
        <v>3852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2593</v>
      </c>
      <c r="D41" s="113" t="s">
        <v>4319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2141</v>
      </c>
      <c r="D42" s="112" t="s">
        <v>4818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978</v>
      </c>
      <c r="D43" s="112" t="s">
        <v>3988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978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1574</v>
      </c>
      <c r="D45" s="112" t="s">
        <v>1699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1535</v>
      </c>
      <c r="D46" s="112" t="s">
        <v>4009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1393</v>
      </c>
      <c r="D47" s="113" t="s">
        <v>1737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2018</v>
      </c>
      <c r="D48" s="113" t="s">
        <v>1730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1479</v>
      </c>
      <c r="D49" s="113" t="s">
        <v>4825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1571</v>
      </c>
      <c r="D50" s="113" t="s">
        <v>1737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1571</v>
      </c>
      <c r="D51" s="113" t="s">
        <v>1513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978</v>
      </c>
      <c r="D52" s="113" t="s">
        <v>4257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2018</v>
      </c>
      <c r="D53" s="113" t="s">
        <v>4542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1450</v>
      </c>
      <c r="D54" s="113" t="s">
        <v>4828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4675</v>
      </c>
      <c r="D55" s="113" t="s">
        <v>4165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4675</v>
      </c>
      <c r="D56" s="113" t="s">
        <v>4831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1018</v>
      </c>
      <c r="D57" s="113" t="s">
        <v>2186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1574</v>
      </c>
      <c r="D58" s="113" t="s">
        <v>3454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1574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1574</v>
      </c>
      <c r="D60" s="113" t="s">
        <v>2183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1574</v>
      </c>
      <c r="D61" s="113" t="s">
        <v>2185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1592</v>
      </c>
      <c r="D62" s="113" t="s">
        <v>2145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4675</v>
      </c>
      <c r="D63" s="113" t="s">
        <v>4837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1592</v>
      </c>
      <c r="D64" s="113" t="s">
        <v>3852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1438</v>
      </c>
      <c r="D65" s="113" t="s">
        <v>4842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1438</v>
      </c>
      <c r="D66" s="113" t="s">
        <v>2021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1438</v>
      </c>
      <c r="D67" s="113" t="s">
        <v>3150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2269</v>
      </c>
      <c r="D68" s="113" t="s">
        <v>3569</v>
      </c>
      <c r="F68" s="120">
        <v>250000</v>
      </c>
      <c r="G68" s="85">
        <v>1</v>
      </c>
      <c r="I68" s="80">
        <v>250000</v>
      </c>
    </row>
    <row r="69" spans="1:10" ht="18" customHeight="1" x14ac:dyDescent="0.3">
      <c r="A69" s="82">
        <v>2724</v>
      </c>
      <c r="B69" s="93">
        <v>46030</v>
      </c>
      <c r="C69" s="83" t="s">
        <v>2269</v>
      </c>
      <c r="D69" s="113" t="s">
        <v>2184</v>
      </c>
      <c r="F69" s="120">
        <v>70000</v>
      </c>
      <c r="G69" s="85">
        <v>1</v>
      </c>
      <c r="I69" s="80">
        <v>70000</v>
      </c>
    </row>
    <row r="70" spans="1:10" ht="18" customHeight="1" x14ac:dyDescent="0.3">
      <c r="A70" s="82">
        <v>2725</v>
      </c>
      <c r="B70" s="93">
        <v>46030</v>
      </c>
      <c r="C70" s="83" t="s">
        <v>1861</v>
      </c>
      <c r="D70" s="113" t="s">
        <v>2189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1393</v>
      </c>
      <c r="D71" s="113" t="s">
        <v>3937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1393</v>
      </c>
      <c r="D72" s="113" t="s">
        <v>2181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1393</v>
      </c>
      <c r="D73" s="113" t="s">
        <v>2184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1393</v>
      </c>
      <c r="D74" s="113" t="s">
        <v>2185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1393</v>
      </c>
      <c r="D75" s="113" t="s">
        <v>4847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1479</v>
      </c>
      <c r="D76" s="113" t="s">
        <v>1529</v>
      </c>
      <c r="F76" s="120">
        <v>450000</v>
      </c>
      <c r="G76" s="85">
        <v>1</v>
      </c>
      <c r="I76" s="80">
        <v>450000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1660000</v>
      </c>
      <c r="D2" s="58">
        <f t="shared" ref="D2:D65" si="0">RANK(C2,C:C,0)</f>
        <v>3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23</v>
      </c>
    </row>
    <row r="4" spans="1:6" x14ac:dyDescent="0.3">
      <c r="B4" s="58" t="s">
        <v>1273</v>
      </c>
      <c r="C4" s="301">
        <f>SUMIF(BTS_매출관리!C:C,B4,BTS_매출관리!I:I)</f>
        <v>450000</v>
      </c>
      <c r="D4" s="58">
        <f t="shared" si="0"/>
        <v>16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23</v>
      </c>
    </row>
    <row r="6" spans="1:6" x14ac:dyDescent="0.3">
      <c r="B6" s="58" t="s">
        <v>1347</v>
      </c>
      <c r="C6" s="301">
        <f>SUMIF(BTS_매출관리!C:C,B6,BTS_매출관리!I:I)</f>
        <v>572000</v>
      </c>
      <c r="D6" s="58">
        <f t="shared" si="0"/>
        <v>15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23</v>
      </c>
    </row>
    <row r="8" spans="1:6" x14ac:dyDescent="0.3">
      <c r="B8" s="58" t="s">
        <v>1268</v>
      </c>
      <c r="C8" s="301">
        <f>SUMIF(BTS_매출관리!C:C,B8,BTS_매출관리!I:I)</f>
        <v>737000</v>
      </c>
      <c r="D8" s="58">
        <f t="shared" si="0"/>
        <v>11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23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23</v>
      </c>
    </row>
    <row r="11" spans="1:6" x14ac:dyDescent="0.3">
      <c r="B11" s="58" t="s">
        <v>1327</v>
      </c>
      <c r="C11" s="301">
        <f>SUMIF(BTS_매출관리!C:C,B11,BTS_매출관리!I:I)</f>
        <v>250000</v>
      </c>
      <c r="D11" s="58">
        <f t="shared" si="0"/>
        <v>18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23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23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23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2900000</v>
      </c>
      <c r="D15" s="58">
        <f t="shared" si="0"/>
        <v>1</v>
      </c>
    </row>
    <row r="16" spans="1:6" x14ac:dyDescent="0.3">
      <c r="B16" s="269" t="s">
        <v>1309</v>
      </c>
      <c r="C16" s="268">
        <f>SUMIF(BTS_매출관리!C:C,B16,BTS_매출관리!I:I)</f>
        <v>1600000</v>
      </c>
      <c r="D16" s="269">
        <f t="shared" si="0"/>
        <v>4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23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23</v>
      </c>
    </row>
    <row r="19" spans="2:18" x14ac:dyDescent="0.3">
      <c r="B19" s="58" t="s">
        <v>1148</v>
      </c>
      <c r="C19" s="301">
        <f>SUMIF(BTS_매출관리!C:C,B19,BTS_매출관리!I:I)</f>
        <v>170000</v>
      </c>
      <c r="D19" s="58">
        <f t="shared" si="0"/>
        <v>19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23</v>
      </c>
    </row>
    <row r="21" spans="2:18" x14ac:dyDescent="0.3">
      <c r="B21" s="58" t="s">
        <v>1335</v>
      </c>
      <c r="C21" s="301">
        <f>SUMIF(BTS_매출관리!C:C,B21,BTS_매출관리!I:I)</f>
        <v>100000</v>
      </c>
      <c r="D21" s="58">
        <f t="shared" si="0"/>
        <v>20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23</v>
      </c>
      <c r="F22" t="s">
        <v>3657</v>
      </c>
      <c r="G22" t="s">
        <v>3785</v>
      </c>
      <c r="I22" t="s">
        <v>3660</v>
      </c>
      <c r="J22" s="303" t="s">
        <v>3700</v>
      </c>
      <c r="O22" t="s">
        <v>3683</v>
      </c>
      <c r="P22">
        <v>2</v>
      </c>
      <c r="Q22" t="s">
        <v>3786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23</v>
      </c>
      <c r="F23" t="s">
        <v>3658</v>
      </c>
      <c r="G23" t="s">
        <v>3785</v>
      </c>
      <c r="I23" t="s">
        <v>3662</v>
      </c>
      <c r="J23" s="303" t="s">
        <v>3700</v>
      </c>
      <c r="O23" t="s">
        <v>3684</v>
      </c>
      <c r="P23">
        <v>3</v>
      </c>
      <c r="Q23" t="s">
        <v>3786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23</v>
      </c>
      <c r="F24" t="s">
        <v>3659</v>
      </c>
      <c r="G24" t="s">
        <v>3785</v>
      </c>
      <c r="I24" t="s">
        <v>3664</v>
      </c>
      <c r="J24" s="303" t="s">
        <v>3700</v>
      </c>
      <c r="O24" t="s">
        <v>3685</v>
      </c>
      <c r="P24">
        <v>2</v>
      </c>
      <c r="Q24" t="s">
        <v>3786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23</v>
      </c>
      <c r="F25" t="s">
        <v>3661</v>
      </c>
      <c r="G25" t="s">
        <v>3700</v>
      </c>
      <c r="I25" t="s">
        <v>3667</v>
      </c>
      <c r="J25" s="303" t="s">
        <v>3785</v>
      </c>
      <c r="O25" t="s">
        <v>3686</v>
      </c>
      <c r="P25">
        <v>1</v>
      </c>
      <c r="R25" t="s">
        <v>3785</v>
      </c>
    </row>
    <row r="26" spans="2:18" x14ac:dyDescent="0.3">
      <c r="B26" s="269" t="s">
        <v>1189</v>
      </c>
      <c r="C26" s="268">
        <f>SUMIF(BTS_매출관리!C:C,B26,BTS_매출관리!I:I)</f>
        <v>1850000</v>
      </c>
      <c r="D26" s="269">
        <f t="shared" si="0"/>
        <v>2</v>
      </c>
      <c r="F26" t="s">
        <v>3663</v>
      </c>
      <c r="G26" t="s">
        <v>3785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23</v>
      </c>
      <c r="F27" t="s">
        <v>3772</v>
      </c>
      <c r="G27" t="s">
        <v>3793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23</v>
      </c>
      <c r="F28" t="s">
        <v>3666</v>
      </c>
      <c r="G28" t="s">
        <v>3791</v>
      </c>
      <c r="I28" t="s">
        <v>2251</v>
      </c>
      <c r="J28" s="303" t="s">
        <v>3719</v>
      </c>
      <c r="O28" t="s">
        <v>3689</v>
      </c>
      <c r="P28">
        <v>2</v>
      </c>
      <c r="R28" t="s">
        <v>3792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23</v>
      </c>
      <c r="F29" t="s">
        <v>3668</v>
      </c>
      <c r="G29" t="s">
        <v>3785</v>
      </c>
      <c r="O29" t="s">
        <v>3690</v>
      </c>
      <c r="P29">
        <v>2</v>
      </c>
      <c r="Q29" t="s">
        <v>3786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23</v>
      </c>
      <c r="F30" t="s">
        <v>3669</v>
      </c>
      <c r="G30" t="s">
        <v>3791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23</v>
      </c>
      <c r="F31" t="s">
        <v>3670</v>
      </c>
      <c r="G31" t="s">
        <v>3785</v>
      </c>
      <c r="O31" t="s">
        <v>3692</v>
      </c>
      <c r="P31">
        <v>1</v>
      </c>
      <c r="R31" t="s">
        <v>3791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23</v>
      </c>
      <c r="F32" t="s">
        <v>3671</v>
      </c>
      <c r="G32" t="s">
        <v>3785</v>
      </c>
      <c r="O32" t="s">
        <v>3693</v>
      </c>
      <c r="P32">
        <v>1</v>
      </c>
      <c r="R32" t="s">
        <v>3785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23</v>
      </c>
      <c r="F33" t="s">
        <v>3672</v>
      </c>
      <c r="G33" t="s">
        <v>3785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23</v>
      </c>
      <c r="F34" t="s">
        <v>3673</v>
      </c>
      <c r="G34" t="s">
        <v>3791</v>
      </c>
      <c r="O34" t="s">
        <v>3665</v>
      </c>
      <c r="P34">
        <v>2</v>
      </c>
      <c r="Q34" t="s">
        <v>3786</v>
      </c>
    </row>
    <row r="35" spans="2:17" x14ac:dyDescent="0.3">
      <c r="B35" s="58" t="s">
        <v>1283</v>
      </c>
      <c r="C35" s="301">
        <f>SUMIF(BTS_매출관리!C:C,B35,BTS_매출관리!I:I)</f>
        <v>1580000</v>
      </c>
      <c r="D35" s="58">
        <f t="shared" si="0"/>
        <v>5</v>
      </c>
      <c r="F35" t="s">
        <v>3674</v>
      </c>
      <c r="G35" t="s">
        <v>3791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23</v>
      </c>
      <c r="F36" t="s">
        <v>3675</v>
      </c>
      <c r="G36" t="s">
        <v>3785</v>
      </c>
      <c r="O36" t="s">
        <v>3696</v>
      </c>
      <c r="P36">
        <v>1</v>
      </c>
      <c r="Q36" t="s">
        <v>3786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23</v>
      </c>
      <c r="F37" t="s">
        <v>3676</v>
      </c>
      <c r="G37" t="s">
        <v>3785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23</v>
      </c>
      <c r="F38" t="s">
        <v>3677</v>
      </c>
      <c r="G38" t="s">
        <v>3791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23</v>
      </c>
      <c r="F39" t="s">
        <v>3678</v>
      </c>
      <c r="G39" t="s">
        <v>3791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23</v>
      </c>
      <c r="F40" t="s">
        <v>3679</v>
      </c>
      <c r="G40" t="s">
        <v>3791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23</v>
      </c>
      <c r="F41" t="s">
        <v>3681</v>
      </c>
      <c r="G41" t="s">
        <v>3785</v>
      </c>
    </row>
    <row r="42" spans="2:17" x14ac:dyDescent="0.3">
      <c r="B42" s="58" t="s">
        <v>1482</v>
      </c>
      <c r="C42" s="301">
        <f>SUMIF(BTS_매출관리!C:C,B42,BTS_매출관리!I:I)</f>
        <v>100000</v>
      </c>
      <c r="D42" s="58">
        <f t="shared" si="0"/>
        <v>20</v>
      </c>
      <c r="F42" t="s">
        <v>1322</v>
      </c>
      <c r="G42" t="s">
        <v>3791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23</v>
      </c>
      <c r="F43" t="s">
        <v>3773</v>
      </c>
      <c r="G43" t="s">
        <v>3785</v>
      </c>
    </row>
    <row r="44" spans="2:17" x14ac:dyDescent="0.3">
      <c r="B44" s="58" t="s">
        <v>1281</v>
      </c>
      <c r="C44" s="301">
        <f>SUMIF(BTS_매출관리!C:C,B44,BTS_매출관리!I:I)</f>
        <v>842500</v>
      </c>
      <c r="D44" s="58">
        <f t="shared" si="0"/>
        <v>10</v>
      </c>
      <c r="F44" t="s">
        <v>3774</v>
      </c>
      <c r="G44" t="s">
        <v>3785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23</v>
      </c>
      <c r="F45" t="s">
        <v>3775</v>
      </c>
      <c r="G45" t="s">
        <v>3785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23</v>
      </c>
      <c r="F46" t="s">
        <v>3787</v>
      </c>
      <c r="G46" t="s">
        <v>3785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23</v>
      </c>
      <c r="F47" s="58" t="s">
        <v>1035</v>
      </c>
      <c r="G47" t="s">
        <v>3785</v>
      </c>
      <c r="K47" t="s">
        <v>3785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23</v>
      </c>
      <c r="F48" s="58" t="s">
        <v>1351</v>
      </c>
      <c r="G48" t="s">
        <v>3791</v>
      </c>
      <c r="K48" t="s">
        <v>3791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23</v>
      </c>
      <c r="F49" t="s">
        <v>1315</v>
      </c>
      <c r="G49" t="s">
        <v>3791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23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23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23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23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23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23</v>
      </c>
    </row>
    <row r="56" spans="2:7" x14ac:dyDescent="0.3">
      <c r="B56" s="47" t="s">
        <v>1018</v>
      </c>
      <c r="C56" s="302">
        <f>SUMIF(BTS_매출관리!C:C,B56,BTS_매출관리!I:I)</f>
        <v>20000</v>
      </c>
      <c r="D56" s="47">
        <f t="shared" si="0"/>
        <v>22</v>
      </c>
    </row>
    <row r="57" spans="2:7" x14ac:dyDescent="0.3">
      <c r="B57" s="47" t="s">
        <v>1778</v>
      </c>
      <c r="C57" s="302">
        <f>SUMIF(BTS_매출관리!C:C,B57,BTS_매출관리!I:I)</f>
        <v>1200000</v>
      </c>
      <c r="D57" s="47">
        <f t="shared" si="0"/>
        <v>7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23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23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23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23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23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23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23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23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23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23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23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23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23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23</v>
      </c>
    </row>
    <row r="72" spans="2:4" x14ac:dyDescent="0.3">
      <c r="B72" s="47" t="s">
        <v>2856</v>
      </c>
      <c r="C72" s="302">
        <f>SUMIF(BTS_매출관리!C:C,B72,BTS_매출관리!I:I)</f>
        <v>0</v>
      </c>
      <c r="D72" s="47">
        <f t="shared" si="1"/>
        <v>23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23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23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23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23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23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23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23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23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23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23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23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23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23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23</v>
      </c>
    </row>
    <row r="87" spans="2:4" x14ac:dyDescent="0.3">
      <c r="B87" t="s">
        <v>1898</v>
      </c>
      <c r="C87" s="300">
        <f>SUMIF(BTS_매출관리!C:C,B87,BTS_매출관리!I:I)</f>
        <v>1400000</v>
      </c>
      <c r="D87">
        <f t="shared" si="1"/>
        <v>6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23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12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23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23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23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23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23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23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23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23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23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23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23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23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23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23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23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23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23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23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23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23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23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23</v>
      </c>
    </row>
    <row r="112" spans="2:4" x14ac:dyDescent="0.3">
      <c r="B112" t="s">
        <v>2141</v>
      </c>
      <c r="C112" s="52">
        <f>SUMIF(BTS_매출관리!C:C,B112,BTS_매출관리!I:I)</f>
        <v>600000</v>
      </c>
      <c r="D112">
        <f t="shared" si="1"/>
        <v>12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23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23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23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23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23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23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23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23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23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23</v>
      </c>
    </row>
    <row r="123" spans="2:4" x14ac:dyDescent="0.3">
      <c r="B123" t="s">
        <v>3068</v>
      </c>
      <c r="C123" s="52">
        <f>SUMIF(BTS_매출관리!C:C,B123,BTS_매출관리!I:I)</f>
        <v>1200000</v>
      </c>
      <c r="D123">
        <f t="shared" si="1"/>
        <v>7</v>
      </c>
    </row>
    <row r="124" spans="2:4" x14ac:dyDescent="0.3">
      <c r="B124" t="s">
        <v>1342</v>
      </c>
      <c r="C124" s="52">
        <f>SUMIF(BTS_매출관리!C:C,B124,BTS_매출관리!I:I)</f>
        <v>950000</v>
      </c>
      <c r="D124">
        <f t="shared" si="1"/>
        <v>9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23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23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23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23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23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23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23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23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23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23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23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23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23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23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23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23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23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23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23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23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23</v>
      </c>
    </row>
    <row r="146" spans="2:4" x14ac:dyDescent="0.3">
      <c r="B146" t="s">
        <v>2047</v>
      </c>
      <c r="C146" s="52">
        <f>SUMIF(BTS_매출관리!C:C,B146,BTS_매출관리!I:I)</f>
        <v>600000</v>
      </c>
      <c r="D146">
        <f t="shared" si="2"/>
        <v>12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23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23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23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23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23</v>
      </c>
    </row>
    <row r="152" spans="2:4" x14ac:dyDescent="0.3">
      <c r="B152" t="s">
        <v>2270</v>
      </c>
      <c r="C152" s="52">
        <f>SUMIF(BTS_매출관리!C:C,B152,BTS_매출관리!I:I)</f>
        <v>320000</v>
      </c>
      <c r="D152">
        <f t="shared" si="2"/>
        <v>17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23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23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23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23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23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23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23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23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23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23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23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23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23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23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23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23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23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23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23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23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23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23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23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23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23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23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23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23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23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23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23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23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23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23</v>
      </c>
    </row>
    <row r="188" spans="2:4" x14ac:dyDescent="0.3">
      <c r="C188" s="52">
        <f>SUMIF(BTS_매출관리!C:C,B188,BTS_매출관리!I:I)</f>
        <v>0</v>
      </c>
      <c r="D188">
        <f t="shared" si="2"/>
        <v>23</v>
      </c>
    </row>
    <row r="189" spans="2:4" x14ac:dyDescent="0.3">
      <c r="C189" s="52">
        <f>SUMIF(BTS_매출관리!C:C,B189,BTS_매출관리!I:I)</f>
        <v>0</v>
      </c>
      <c r="D189">
        <f t="shared" si="2"/>
        <v>23</v>
      </c>
    </row>
    <row r="190" spans="2:4" x14ac:dyDescent="0.3">
      <c r="C190" s="52">
        <f>SUMIF(BTS_매출관리!C:C,B190,BTS_매출관리!I:I)</f>
        <v>0</v>
      </c>
      <c r="D190">
        <f t="shared" si="2"/>
        <v>23</v>
      </c>
    </row>
    <row r="191" spans="2:4" x14ac:dyDescent="0.3">
      <c r="C191" s="52">
        <f>SUMIF(BTS_매출관리!C:C,B191,BTS_매출관리!I:I)</f>
        <v>0</v>
      </c>
      <c r="D191">
        <f t="shared" si="2"/>
        <v>23</v>
      </c>
    </row>
    <row r="192" spans="2:4" x14ac:dyDescent="0.3">
      <c r="C192" s="52">
        <f>SUMIF(BTS_매출관리!C:C,B192,BTS_매출관리!I:I)</f>
        <v>0</v>
      </c>
      <c r="D192">
        <f t="shared" si="2"/>
        <v>23</v>
      </c>
    </row>
    <row r="193" spans="3:4" x14ac:dyDescent="0.3">
      <c r="C193" s="52">
        <f>SUMIF(BTS_매출관리!C:C,B193,BTS_매출관리!I:I)</f>
        <v>0</v>
      </c>
      <c r="D193">
        <f t="shared" si="2"/>
        <v>23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23</v>
      </c>
    </row>
    <row r="195" spans="3:4" x14ac:dyDescent="0.3">
      <c r="C195" s="52">
        <f>SUMIF(BTS_매출관리!C:C,B195,BTS_매출관리!I:I)</f>
        <v>0</v>
      </c>
      <c r="D195">
        <f t="shared" si="3"/>
        <v>23</v>
      </c>
    </row>
    <row r="196" spans="3:4" x14ac:dyDescent="0.3">
      <c r="C196" s="52">
        <f>SUMIF(BTS_매출관리!C:C,B196,BTS_매출관리!I:I)</f>
        <v>0</v>
      </c>
      <c r="D196">
        <f t="shared" si="3"/>
        <v>23</v>
      </c>
    </row>
    <row r="197" spans="3:4" x14ac:dyDescent="0.3">
      <c r="C197" s="52">
        <f>SUMIF(BTS_매출관리!C:C,B197,BTS_매출관리!I:I)</f>
        <v>0</v>
      </c>
      <c r="D197">
        <f t="shared" si="3"/>
        <v>23</v>
      </c>
    </row>
    <row r="198" spans="3:4" x14ac:dyDescent="0.3">
      <c r="C198" s="52">
        <f>SUMIF(BTS_매출관리!C:C,B198,BTS_매출관리!I:I)</f>
        <v>0</v>
      </c>
      <c r="D198">
        <f t="shared" si="3"/>
        <v>23</v>
      </c>
    </row>
    <row r="199" spans="3:4" x14ac:dyDescent="0.3">
      <c r="C199" s="52">
        <f>SUMIF(BTS_매출관리!C:C,B199,BTS_매출관리!I:I)</f>
        <v>0</v>
      </c>
      <c r="D199">
        <f t="shared" si="3"/>
        <v>23</v>
      </c>
    </row>
    <row r="200" spans="3:4" x14ac:dyDescent="0.3">
      <c r="C200" s="52">
        <f>SUMIF(BTS_매출관리!C:C,B200,BTS_매출관리!I:I)</f>
        <v>0</v>
      </c>
      <c r="D200">
        <f t="shared" si="3"/>
        <v>23</v>
      </c>
    </row>
    <row r="201" spans="3:4" x14ac:dyDescent="0.3">
      <c r="C201" s="52">
        <f>SUMIF(BTS_매출관리!C:C,B201,BTS_매출관리!I:I)</f>
        <v>0</v>
      </c>
      <c r="D201">
        <f t="shared" si="3"/>
        <v>23</v>
      </c>
    </row>
    <row r="202" spans="3:4" x14ac:dyDescent="0.3">
      <c r="C202" s="52">
        <f>SUMIF(BTS_매출관리!C:C,B202,BTS_매출관리!I:I)</f>
        <v>0</v>
      </c>
      <c r="D202">
        <f t="shared" si="3"/>
        <v>23</v>
      </c>
    </row>
    <row r="203" spans="3:4" x14ac:dyDescent="0.3">
      <c r="C203" s="52">
        <f>SUMIF(BTS_매출관리!C:C,B203,BTS_매출관리!I:I)</f>
        <v>0</v>
      </c>
      <c r="D203">
        <f t="shared" si="3"/>
        <v>23</v>
      </c>
    </row>
    <row r="204" spans="3:4" x14ac:dyDescent="0.3">
      <c r="C204" s="52">
        <f>SUMIF(BTS_매출관리!C:C,B204,BTS_매출관리!I:I)</f>
        <v>0</v>
      </c>
      <c r="D204">
        <f t="shared" si="3"/>
        <v>23</v>
      </c>
    </row>
    <row r="205" spans="3:4" x14ac:dyDescent="0.3">
      <c r="C205" s="52">
        <f>SUMIF(BTS_매출관리!C:C,B205,BTS_매출관리!I:I)</f>
        <v>0</v>
      </c>
      <c r="D205">
        <f t="shared" si="3"/>
        <v>23</v>
      </c>
    </row>
    <row r="206" spans="3:4" x14ac:dyDescent="0.3">
      <c r="C206" s="52">
        <f>SUMIF(BTS_매출관리!C:C,B206,BTS_매출관리!I:I)</f>
        <v>0</v>
      </c>
      <c r="D206">
        <f t="shared" si="3"/>
        <v>23</v>
      </c>
    </row>
    <row r="207" spans="3:4" x14ac:dyDescent="0.3">
      <c r="C207" s="52">
        <f>SUMIF(BTS_매출관리!C:C,B207,BTS_매출관리!I:I)</f>
        <v>0</v>
      </c>
      <c r="D207">
        <f t="shared" si="3"/>
        <v>23</v>
      </c>
    </row>
    <row r="208" spans="3:4" x14ac:dyDescent="0.3">
      <c r="C208" s="52">
        <f>SUMIF(BTS_매출관리!C:C,B208,BTS_매출관리!I:I)</f>
        <v>0</v>
      </c>
      <c r="D208">
        <f t="shared" si="3"/>
        <v>23</v>
      </c>
    </row>
    <row r="209" spans="3:4" x14ac:dyDescent="0.3">
      <c r="C209" s="52">
        <f>SUMIF(BTS_매출관리!C:C,B209,BTS_매출관리!I:I)</f>
        <v>0</v>
      </c>
      <c r="D209">
        <f t="shared" si="3"/>
        <v>23</v>
      </c>
    </row>
    <row r="210" spans="3:4" x14ac:dyDescent="0.3">
      <c r="C210" s="52">
        <f>SUMIF(BTS_매출관리!C:C,B210,BTS_매출관리!I:I)</f>
        <v>0</v>
      </c>
      <c r="D210">
        <f t="shared" si="3"/>
        <v>23</v>
      </c>
    </row>
    <row r="211" spans="3:4" x14ac:dyDescent="0.3">
      <c r="C211" s="52">
        <f>SUMIF(BTS_매출관리!C:C,B211,BTS_매출관리!I:I)</f>
        <v>0</v>
      </c>
      <c r="D211">
        <f t="shared" si="3"/>
        <v>23</v>
      </c>
    </row>
    <row r="212" spans="3:4" x14ac:dyDescent="0.3">
      <c r="C212" s="52">
        <f>SUMIF(BTS_매출관리!C:C,B212,BTS_매출관리!I:I)</f>
        <v>0</v>
      </c>
      <c r="D212">
        <f t="shared" si="3"/>
        <v>23</v>
      </c>
    </row>
    <row r="213" spans="3:4" x14ac:dyDescent="0.3">
      <c r="C213" s="52">
        <f>SUMIF(BTS_매출관리!C:C,B213,BTS_매출관리!I:I)</f>
        <v>0</v>
      </c>
      <c r="D213">
        <f t="shared" si="3"/>
        <v>23</v>
      </c>
    </row>
    <row r="214" spans="3:4" x14ac:dyDescent="0.3">
      <c r="C214" s="52">
        <f>SUMIF(BTS_매출관리!C:C,B214,BTS_매출관리!I:I)</f>
        <v>0</v>
      </c>
      <c r="D214">
        <f t="shared" si="3"/>
        <v>23</v>
      </c>
    </row>
    <row r="215" spans="3:4" x14ac:dyDescent="0.3">
      <c r="C215" s="52">
        <f>SUMIF(BTS_매출관리!C:C,B215,BTS_매출관리!I:I)</f>
        <v>0</v>
      </c>
      <c r="D215">
        <f t="shared" si="3"/>
        <v>23</v>
      </c>
    </row>
    <row r="216" spans="3:4" x14ac:dyDescent="0.3">
      <c r="C216" s="52">
        <f>SUMIF(BTS_매출관리!C:C,B216,BTS_매출관리!I:I)</f>
        <v>0</v>
      </c>
      <c r="D216">
        <f t="shared" si="3"/>
        <v>23</v>
      </c>
    </row>
    <row r="217" spans="3:4" x14ac:dyDescent="0.3">
      <c r="C217" s="52">
        <f>SUMIF(BTS_매출관리!C:C,B217,BTS_매출관리!I:I)</f>
        <v>0</v>
      </c>
      <c r="D217">
        <f t="shared" si="3"/>
        <v>23</v>
      </c>
    </row>
    <row r="218" spans="3:4" x14ac:dyDescent="0.3">
      <c r="C218" s="52">
        <f>SUMIF(BTS_매출관리!C:C,B218,BTS_매출관리!I:I)</f>
        <v>0</v>
      </c>
      <c r="D218">
        <f t="shared" si="3"/>
        <v>23</v>
      </c>
    </row>
    <row r="219" spans="3:4" x14ac:dyDescent="0.3">
      <c r="C219" s="52">
        <f>SUMIF(BTS_매출관리!C:C,B219,BTS_매출관리!I:I)</f>
        <v>0</v>
      </c>
      <c r="D219">
        <f t="shared" si="3"/>
        <v>23</v>
      </c>
    </row>
    <row r="220" spans="3:4" x14ac:dyDescent="0.3">
      <c r="C220" s="52">
        <f>SUMIF(BTS_매출관리!C:C,B220,BTS_매출관리!I:I)</f>
        <v>0</v>
      </c>
      <c r="D220">
        <f t="shared" si="3"/>
        <v>23</v>
      </c>
    </row>
    <row r="221" spans="3:4" x14ac:dyDescent="0.3">
      <c r="C221" s="52">
        <f>SUMIF(BTS_매출관리!C:C,B221,BTS_매출관리!I:I)</f>
        <v>0</v>
      </c>
      <c r="D221">
        <f t="shared" si="3"/>
        <v>23</v>
      </c>
    </row>
    <row r="222" spans="3:4" x14ac:dyDescent="0.3">
      <c r="C222" s="52">
        <f>SUMIF(BTS_매출관리!C:C,B222,BTS_매출관리!I:I)</f>
        <v>0</v>
      </c>
      <c r="D222">
        <f t="shared" si="3"/>
        <v>23</v>
      </c>
    </row>
    <row r="223" spans="3:4" x14ac:dyDescent="0.3">
      <c r="C223" s="52">
        <f>SUMIF(BTS_매출관리!C:C,B223,BTS_매출관리!I:I)</f>
        <v>0</v>
      </c>
      <c r="D223">
        <f t="shared" si="3"/>
        <v>23</v>
      </c>
    </row>
    <row r="224" spans="3:4" x14ac:dyDescent="0.3">
      <c r="C224" s="52">
        <f>SUMIF(BTS_매출관리!C:C,B224,BTS_매출관리!I:I)</f>
        <v>0</v>
      </c>
      <c r="D224">
        <f t="shared" si="3"/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34" t="s">
        <v>1165</v>
      </c>
      <c r="B3" s="37" t="s">
        <v>59</v>
      </c>
      <c r="C3" s="494" t="s">
        <v>1535</v>
      </c>
      <c r="D3" s="495"/>
      <c r="E3" s="495"/>
      <c r="F3" s="495"/>
      <c r="G3" s="495"/>
      <c r="H3" s="495"/>
      <c r="I3" s="495"/>
      <c r="J3" s="496"/>
      <c r="K3" s="340" t="s">
        <v>1166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497" t="s">
        <v>73</v>
      </c>
      <c r="U4" s="498"/>
    </row>
    <row r="5" spans="1:21" ht="15.75" customHeight="1" x14ac:dyDescent="0.3">
      <c r="A5" s="335"/>
      <c r="B5" s="38" t="s">
        <v>60</v>
      </c>
      <c r="C5" s="325" t="s">
        <v>1093</v>
      </c>
      <c r="D5" s="326"/>
      <c r="E5" s="326"/>
      <c r="F5" s="326"/>
      <c r="G5" s="326"/>
      <c r="H5" s="326"/>
      <c r="I5" s="326"/>
      <c r="J5" s="327"/>
      <c r="K5" s="341"/>
      <c r="L5" s="38" t="s">
        <v>60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15.75" customHeight="1" x14ac:dyDescent="0.3">
      <c r="A6" s="336"/>
      <c r="B6" s="38" t="s">
        <v>75</v>
      </c>
      <c r="C6" s="325" t="s">
        <v>1092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973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78</v>
      </c>
      <c r="G7" s="330"/>
      <c r="H7" s="330"/>
      <c r="I7" s="331"/>
      <c r="J7" s="332" t="s">
        <v>67</v>
      </c>
      <c r="K7" s="331"/>
      <c r="L7" s="332" t="s">
        <v>42</v>
      </c>
      <c r="M7" s="330"/>
      <c r="N7" s="330"/>
      <c r="O7" s="330"/>
      <c r="P7" s="331"/>
      <c r="Q7" s="332" t="s">
        <v>68</v>
      </c>
      <c r="R7" s="330"/>
      <c r="S7" s="331"/>
      <c r="T7" s="332" t="s">
        <v>69</v>
      </c>
      <c r="U7" s="333"/>
    </row>
    <row r="8" spans="1:21" ht="15" customHeight="1" x14ac:dyDescent="0.3">
      <c r="A8" s="499" t="s">
        <v>1131</v>
      </c>
      <c r="B8" s="500"/>
      <c r="C8" s="500"/>
      <c r="D8" s="500"/>
      <c r="E8" s="501"/>
      <c r="F8" s="502"/>
      <c r="G8" s="500"/>
      <c r="H8" s="500"/>
      <c r="I8" s="501"/>
      <c r="J8" s="503">
        <v>1</v>
      </c>
      <c r="K8" s="360"/>
      <c r="L8" s="481">
        <v>1000000</v>
      </c>
      <c r="M8" s="482"/>
      <c r="N8" s="482"/>
      <c r="O8" s="482"/>
      <c r="P8" s="483"/>
      <c r="Q8" s="481">
        <v>1000000</v>
      </c>
      <c r="R8" s="482"/>
      <c r="S8" s="483"/>
      <c r="T8" s="367"/>
      <c r="U8" s="36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352"/>
      <c r="K9" s="351"/>
      <c r="L9" s="488"/>
      <c r="M9" s="489"/>
      <c r="N9" s="489"/>
      <c r="O9" s="489"/>
      <c r="P9" s="490"/>
      <c r="Q9" s="488"/>
      <c r="R9" s="489"/>
      <c r="S9" s="490"/>
      <c r="T9" s="356"/>
      <c r="U9" s="35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352"/>
      <c r="K10" s="351"/>
      <c r="L10" s="488"/>
      <c r="M10" s="489"/>
      <c r="N10" s="489"/>
      <c r="O10" s="489"/>
      <c r="P10" s="490"/>
      <c r="Q10" s="488"/>
      <c r="R10" s="489"/>
      <c r="S10" s="490"/>
      <c r="T10" s="356"/>
      <c r="U10" s="35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352"/>
      <c r="K11" s="351"/>
      <c r="L11" s="488"/>
      <c r="M11" s="489"/>
      <c r="N11" s="489"/>
      <c r="O11" s="489"/>
      <c r="P11" s="490"/>
      <c r="Q11" s="488"/>
      <c r="R11" s="489"/>
      <c r="S11" s="490"/>
      <c r="T11" s="356"/>
      <c r="U11" s="35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352"/>
      <c r="K12" s="351"/>
      <c r="L12" s="488"/>
      <c r="M12" s="489"/>
      <c r="N12" s="489"/>
      <c r="O12" s="489"/>
      <c r="P12" s="490"/>
      <c r="Q12" s="488"/>
      <c r="R12" s="489"/>
      <c r="S12" s="490"/>
      <c r="T12" s="356"/>
      <c r="U12" s="357"/>
    </row>
    <row r="13" spans="1:21" ht="15" customHeight="1" x14ac:dyDescent="0.3">
      <c r="A13" s="484"/>
      <c r="B13" s="485"/>
      <c r="C13" s="485"/>
      <c r="D13" s="485"/>
      <c r="E13" s="486"/>
      <c r="F13" s="504"/>
      <c r="G13" s="505"/>
      <c r="H13" s="505"/>
      <c r="I13" s="506"/>
      <c r="J13" s="352"/>
      <c r="K13" s="351"/>
      <c r="L13" s="488"/>
      <c r="M13" s="489"/>
      <c r="N13" s="489"/>
      <c r="O13" s="489"/>
      <c r="P13" s="490"/>
      <c r="Q13" s="488"/>
      <c r="R13" s="489"/>
      <c r="S13" s="490"/>
      <c r="T13" s="356"/>
      <c r="U13" s="35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352"/>
      <c r="K14" s="351"/>
      <c r="L14" s="488"/>
      <c r="M14" s="489"/>
      <c r="N14" s="489"/>
      <c r="O14" s="489"/>
      <c r="P14" s="490"/>
      <c r="Q14" s="488"/>
      <c r="R14" s="489"/>
      <c r="S14" s="490"/>
      <c r="T14" s="356"/>
      <c r="U14" s="357"/>
    </row>
    <row r="15" spans="1:21" ht="15" customHeight="1" x14ac:dyDescent="0.3">
      <c r="A15" s="349"/>
      <c r="B15" s="350"/>
      <c r="C15" s="350"/>
      <c r="D15" s="350"/>
      <c r="E15" s="351"/>
      <c r="F15" s="352"/>
      <c r="G15" s="350"/>
      <c r="H15" s="350"/>
      <c r="I15" s="351"/>
      <c r="J15" s="352"/>
      <c r="K15" s="351"/>
      <c r="L15" s="507"/>
      <c r="M15" s="508"/>
      <c r="N15" s="508"/>
      <c r="O15" s="508"/>
      <c r="P15" s="509"/>
      <c r="Q15" s="507"/>
      <c r="R15" s="508"/>
      <c r="S15" s="509"/>
      <c r="T15" s="356"/>
      <c r="U15" s="357"/>
    </row>
    <row r="16" spans="1:21" ht="15" customHeight="1" x14ac:dyDescent="0.3">
      <c r="A16" s="349"/>
      <c r="B16" s="350"/>
      <c r="C16" s="350"/>
      <c r="D16" s="350"/>
      <c r="E16" s="351"/>
      <c r="F16" s="352"/>
      <c r="G16" s="350"/>
      <c r="H16" s="350"/>
      <c r="I16" s="351"/>
      <c r="J16" s="352"/>
      <c r="K16" s="351"/>
      <c r="L16" s="507"/>
      <c r="M16" s="508"/>
      <c r="N16" s="508"/>
      <c r="O16" s="508"/>
      <c r="P16" s="509"/>
      <c r="Q16" s="507"/>
      <c r="R16" s="508"/>
      <c r="S16" s="509"/>
      <c r="T16" s="356"/>
      <c r="U16" s="357"/>
    </row>
    <row r="17" spans="1:21" ht="15" customHeight="1" x14ac:dyDescent="0.3">
      <c r="A17" s="349"/>
      <c r="B17" s="350"/>
      <c r="C17" s="350"/>
      <c r="D17" s="350"/>
      <c r="E17" s="351"/>
      <c r="F17" s="352"/>
      <c r="G17" s="350"/>
      <c r="H17" s="350"/>
      <c r="I17" s="351"/>
      <c r="J17" s="352"/>
      <c r="K17" s="351"/>
      <c r="L17" s="507"/>
      <c r="M17" s="508"/>
      <c r="N17" s="508"/>
      <c r="O17" s="508"/>
      <c r="P17" s="509"/>
      <c r="Q17" s="507"/>
      <c r="R17" s="508"/>
      <c r="S17" s="509"/>
      <c r="T17" s="356"/>
      <c r="U17" s="357"/>
    </row>
    <row r="18" spans="1:21" ht="15" customHeight="1" x14ac:dyDescent="0.3">
      <c r="A18" s="349"/>
      <c r="B18" s="350"/>
      <c r="C18" s="350"/>
      <c r="D18" s="350"/>
      <c r="E18" s="351"/>
      <c r="F18" s="352"/>
      <c r="G18" s="350"/>
      <c r="H18" s="350"/>
      <c r="I18" s="351"/>
      <c r="J18" s="352"/>
      <c r="K18" s="351"/>
      <c r="L18" s="507"/>
      <c r="M18" s="508"/>
      <c r="N18" s="508"/>
      <c r="O18" s="508"/>
      <c r="P18" s="509"/>
      <c r="Q18" s="507"/>
      <c r="R18" s="508"/>
      <c r="S18" s="509"/>
      <c r="T18" s="356"/>
      <c r="U18" s="357"/>
    </row>
    <row r="19" spans="1:21" ht="15" customHeight="1" x14ac:dyDescent="0.3">
      <c r="A19" s="530"/>
      <c r="B19" s="531"/>
      <c r="C19" s="531"/>
      <c r="D19" s="531"/>
      <c r="E19" s="527"/>
      <c r="F19" s="526"/>
      <c r="G19" s="531"/>
      <c r="H19" s="531"/>
      <c r="I19" s="527"/>
      <c r="J19" s="526"/>
      <c r="K19" s="527"/>
      <c r="L19" s="477"/>
      <c r="M19" s="478"/>
      <c r="N19" s="478"/>
      <c r="O19" s="478"/>
      <c r="P19" s="479"/>
      <c r="Q19" s="477"/>
      <c r="R19" s="478"/>
      <c r="S19" s="479"/>
      <c r="T19" s="528"/>
      <c r="U19" s="529"/>
    </row>
    <row r="20" spans="1:21" x14ac:dyDescent="0.3">
      <c r="A20" s="329" t="s">
        <v>80</v>
      </c>
      <c r="B20" s="330"/>
      <c r="C20" s="330"/>
      <c r="D20" s="330"/>
      <c r="E20" s="330"/>
      <c r="F20" s="408">
        <v>2450000</v>
      </c>
      <c r="G20" s="408"/>
      <c r="H20" s="408"/>
      <c r="I20" s="409"/>
      <c r="J20" s="480">
        <f>SUM(J8:K19)</f>
        <v>1</v>
      </c>
      <c r="K20" s="480"/>
      <c r="L20" s="463" t="s">
        <v>959</v>
      </c>
      <c r="M20" s="464"/>
      <c r="N20" s="464"/>
      <c r="O20" s="464"/>
      <c r="P20" s="465"/>
      <c r="Q20" s="407">
        <f>SUM(Q8:S19)</f>
        <v>1000000</v>
      </c>
      <c r="R20" s="408"/>
      <c r="S20" s="408"/>
      <c r="T20" s="408"/>
      <c r="U20" s="410"/>
    </row>
    <row r="21" spans="1:21" ht="17.25" thickBot="1" x14ac:dyDescent="0.35">
      <c r="A21" s="432" t="s">
        <v>90</v>
      </c>
      <c r="B21" s="433"/>
      <c r="C21" s="433"/>
      <c r="D21" s="433"/>
      <c r="E21" s="433"/>
      <c r="F21" s="434">
        <f>F20+Q20</f>
        <v>3450000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8"/>
      <c r="Q21" s="469" t="str">
        <f>C3</f>
        <v>제이오토(대구)</v>
      </c>
      <c r="R21" s="470"/>
      <c r="S21" s="470"/>
      <c r="T21" s="470"/>
      <c r="U21" s="471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5">
      <c r="A24" s="523" t="s">
        <v>71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5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34" t="s">
        <v>1165</v>
      </c>
      <c r="B26" s="37" t="s">
        <v>59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340" t="s">
        <v>1166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35"/>
      <c r="B27" s="37" t="s">
        <v>61</v>
      </c>
      <c r="C27" s="474">
        <f>C4</f>
        <v>0</v>
      </c>
      <c r="D27" s="475"/>
      <c r="E27" s="475"/>
      <c r="F27" s="475"/>
      <c r="G27" s="475"/>
      <c r="H27" s="475"/>
      <c r="I27" s="475"/>
      <c r="J27" s="476"/>
      <c r="K27" s="341"/>
      <c r="L27" s="37" t="s">
        <v>61</v>
      </c>
      <c r="M27" s="325" t="str">
        <f>M4</f>
        <v>259-12-01768</v>
      </c>
      <c r="N27" s="326"/>
      <c r="O27" s="326"/>
      <c r="P27" s="326"/>
      <c r="Q27" s="326"/>
      <c r="R27" s="327"/>
      <c r="S27" s="38" t="s">
        <v>62</v>
      </c>
      <c r="T27" s="497" t="str">
        <f>T4</f>
        <v>장효주</v>
      </c>
      <c r="U27" s="498"/>
    </row>
    <row r="28" spans="1:21" ht="15.75" customHeight="1" x14ac:dyDescent="0.3">
      <c r="A28" s="335"/>
      <c r="B28" s="38" t="s">
        <v>10</v>
      </c>
      <c r="C28" s="325" t="str">
        <f>C5</f>
        <v>대구광역시 서구 가르뱅이로 53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tr">
        <f>M5</f>
        <v>대구 달서구 용산로 28(본리동)</v>
      </c>
      <c r="N28" s="326"/>
      <c r="O28" s="326"/>
      <c r="P28" s="326"/>
      <c r="Q28" s="326"/>
      <c r="R28" s="326"/>
      <c r="S28" s="326"/>
      <c r="T28" s="326"/>
      <c r="U28" s="328"/>
    </row>
    <row r="29" spans="1:21" ht="15.75" customHeight="1" x14ac:dyDescent="0.3">
      <c r="A29" s="336"/>
      <c r="B29" s="38" t="s">
        <v>75</v>
      </c>
      <c r="C29" s="325" t="str">
        <f>C6</f>
        <v>010-5102-8176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tr">
        <f>M6</f>
        <v>010-5168-3542</v>
      </c>
      <c r="N29" s="326"/>
      <c r="O29" s="326"/>
      <c r="P29" s="326"/>
      <c r="Q29" s="326"/>
      <c r="R29" s="327"/>
      <c r="S29" s="38" t="s">
        <v>22</v>
      </c>
      <c r="T29" s="325"/>
      <c r="U29" s="328"/>
    </row>
    <row r="30" spans="1:21" ht="15.75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67</v>
      </c>
      <c r="K30" s="331"/>
      <c r="L30" s="332" t="s">
        <v>42</v>
      </c>
      <c r="M30" s="330"/>
      <c r="N30" s="330"/>
      <c r="O30" s="330"/>
      <c r="P30" s="331"/>
      <c r="Q30" s="332" t="s">
        <v>68</v>
      </c>
      <c r="R30" s="330"/>
      <c r="S30" s="331"/>
      <c r="T30" s="332" t="s">
        <v>69</v>
      </c>
      <c r="U30" s="333"/>
    </row>
    <row r="31" spans="1:21" ht="15" customHeight="1" x14ac:dyDescent="0.3">
      <c r="A31" s="518" t="str">
        <f>A8</f>
        <v>8HP70 VALBEBODY</v>
      </c>
      <c r="B31" s="516"/>
      <c r="C31" s="516"/>
      <c r="D31" s="516"/>
      <c r="E31" s="516"/>
      <c r="F31" s="516">
        <f>F8</f>
        <v>0</v>
      </c>
      <c r="G31" s="516"/>
      <c r="H31" s="516"/>
      <c r="I31" s="516"/>
      <c r="J31" s="516">
        <f>J8</f>
        <v>1</v>
      </c>
      <c r="K31" s="516"/>
      <c r="L31" s="472">
        <f>L8</f>
        <v>1000000</v>
      </c>
      <c r="M31" s="472"/>
      <c r="N31" s="472"/>
      <c r="O31" s="472"/>
      <c r="P31" s="472"/>
      <c r="Q31" s="472">
        <f>Q8</f>
        <v>1000000</v>
      </c>
      <c r="R31" s="472"/>
      <c r="S31" s="472"/>
      <c r="T31" s="516">
        <f>T8</f>
        <v>0</v>
      </c>
      <c r="U31" s="517"/>
    </row>
    <row r="32" spans="1:21" ht="15" customHeight="1" x14ac:dyDescent="0.3">
      <c r="A32" s="512">
        <f t="shared" ref="A32:A42" si="0">A9</f>
        <v>0</v>
      </c>
      <c r="B32" s="510"/>
      <c r="C32" s="510"/>
      <c r="D32" s="510"/>
      <c r="E32" s="510"/>
      <c r="F32" s="510">
        <f t="shared" ref="F32:F42" si="1">F9</f>
        <v>0</v>
      </c>
      <c r="G32" s="510"/>
      <c r="H32" s="510"/>
      <c r="I32" s="510"/>
      <c r="J32" s="510">
        <f t="shared" ref="J32:J42" si="2">J9</f>
        <v>0</v>
      </c>
      <c r="K32" s="510"/>
      <c r="L32" s="473">
        <f t="shared" ref="L32:L42" si="3">L9</f>
        <v>0</v>
      </c>
      <c r="M32" s="473"/>
      <c r="N32" s="473"/>
      <c r="O32" s="473"/>
      <c r="P32" s="473"/>
      <c r="Q32" s="473">
        <f t="shared" ref="Q32:Q42" si="4">Q9</f>
        <v>0</v>
      </c>
      <c r="R32" s="473"/>
      <c r="S32" s="473"/>
      <c r="T32" s="510">
        <f t="shared" ref="T32:T42" si="5">T9</f>
        <v>0</v>
      </c>
      <c r="U32" s="511"/>
    </row>
    <row r="33" spans="1:21" ht="15" customHeight="1" x14ac:dyDescent="0.3">
      <c r="A33" s="512">
        <f t="shared" si="0"/>
        <v>0</v>
      </c>
      <c r="B33" s="510"/>
      <c r="C33" s="510"/>
      <c r="D33" s="510"/>
      <c r="E33" s="510"/>
      <c r="F33" s="510">
        <f t="shared" si="1"/>
        <v>0</v>
      </c>
      <c r="G33" s="510"/>
      <c r="H33" s="510"/>
      <c r="I33" s="510"/>
      <c r="J33" s="510">
        <f t="shared" si="2"/>
        <v>0</v>
      </c>
      <c r="K33" s="510"/>
      <c r="L33" s="473">
        <f t="shared" si="3"/>
        <v>0</v>
      </c>
      <c r="M33" s="473"/>
      <c r="N33" s="473"/>
      <c r="O33" s="473"/>
      <c r="P33" s="473"/>
      <c r="Q33" s="473">
        <f t="shared" si="4"/>
        <v>0</v>
      </c>
      <c r="R33" s="473"/>
      <c r="S33" s="473"/>
      <c r="T33" s="510">
        <f t="shared" si="5"/>
        <v>0</v>
      </c>
      <c r="U33" s="511"/>
    </row>
    <row r="34" spans="1:21" ht="15" customHeight="1" x14ac:dyDescent="0.3">
      <c r="A34" s="512">
        <f t="shared" si="0"/>
        <v>0</v>
      </c>
      <c r="B34" s="510"/>
      <c r="C34" s="510"/>
      <c r="D34" s="510"/>
      <c r="E34" s="510"/>
      <c r="F34" s="510">
        <f t="shared" si="1"/>
        <v>0</v>
      </c>
      <c r="G34" s="510"/>
      <c r="H34" s="510"/>
      <c r="I34" s="510"/>
      <c r="J34" s="510">
        <v>1</v>
      </c>
      <c r="K34" s="510"/>
      <c r="L34" s="473">
        <f t="shared" si="3"/>
        <v>0</v>
      </c>
      <c r="M34" s="473"/>
      <c r="N34" s="473"/>
      <c r="O34" s="473"/>
      <c r="P34" s="473"/>
      <c r="Q34" s="473">
        <f t="shared" si="4"/>
        <v>0</v>
      </c>
      <c r="R34" s="473"/>
      <c r="S34" s="473"/>
      <c r="T34" s="510">
        <f t="shared" si="5"/>
        <v>0</v>
      </c>
      <c r="U34" s="511"/>
    </row>
    <row r="35" spans="1:21" ht="15" customHeight="1" x14ac:dyDescent="0.3">
      <c r="A35" s="512">
        <f t="shared" si="0"/>
        <v>0</v>
      </c>
      <c r="B35" s="510"/>
      <c r="C35" s="510"/>
      <c r="D35" s="510"/>
      <c r="E35" s="510"/>
      <c r="F35" s="510">
        <f t="shared" si="1"/>
        <v>0</v>
      </c>
      <c r="G35" s="510"/>
      <c r="H35" s="510"/>
      <c r="I35" s="510"/>
      <c r="J35" s="510">
        <f t="shared" si="2"/>
        <v>0</v>
      </c>
      <c r="K35" s="510"/>
      <c r="L35" s="473">
        <f t="shared" si="3"/>
        <v>0</v>
      </c>
      <c r="M35" s="473"/>
      <c r="N35" s="473"/>
      <c r="O35" s="473"/>
      <c r="P35" s="473"/>
      <c r="Q35" s="473">
        <f t="shared" si="4"/>
        <v>0</v>
      </c>
      <c r="R35" s="473"/>
      <c r="S35" s="473"/>
      <c r="T35" s="510">
        <f t="shared" si="5"/>
        <v>0</v>
      </c>
      <c r="U35" s="511"/>
    </row>
    <row r="36" spans="1:21" ht="15" customHeight="1" x14ac:dyDescent="0.3">
      <c r="A36" s="512">
        <f t="shared" si="0"/>
        <v>0</v>
      </c>
      <c r="B36" s="510"/>
      <c r="C36" s="510"/>
      <c r="D36" s="510"/>
      <c r="E36" s="510"/>
      <c r="F36" s="510">
        <f t="shared" si="1"/>
        <v>0</v>
      </c>
      <c r="G36" s="510"/>
      <c r="H36" s="510"/>
      <c r="I36" s="510"/>
      <c r="J36" s="510">
        <f t="shared" si="2"/>
        <v>0</v>
      </c>
      <c r="K36" s="510"/>
      <c r="L36" s="473">
        <f t="shared" si="3"/>
        <v>0</v>
      </c>
      <c r="M36" s="473"/>
      <c r="N36" s="473"/>
      <c r="O36" s="473"/>
      <c r="P36" s="473"/>
      <c r="Q36" s="473">
        <f t="shared" si="4"/>
        <v>0</v>
      </c>
      <c r="R36" s="473"/>
      <c r="S36" s="473"/>
      <c r="T36" s="510">
        <f t="shared" si="5"/>
        <v>0</v>
      </c>
      <c r="U36" s="511"/>
    </row>
    <row r="37" spans="1:21" ht="15" customHeight="1" x14ac:dyDescent="0.3">
      <c r="A37" s="512">
        <f t="shared" si="0"/>
        <v>0</v>
      </c>
      <c r="B37" s="510"/>
      <c r="C37" s="510"/>
      <c r="D37" s="510"/>
      <c r="E37" s="510"/>
      <c r="F37" s="510">
        <f t="shared" si="1"/>
        <v>0</v>
      </c>
      <c r="G37" s="510"/>
      <c r="H37" s="510"/>
      <c r="I37" s="510"/>
      <c r="J37" s="510">
        <f t="shared" si="2"/>
        <v>0</v>
      </c>
      <c r="K37" s="510"/>
      <c r="L37" s="473">
        <f t="shared" si="3"/>
        <v>0</v>
      </c>
      <c r="M37" s="473"/>
      <c r="N37" s="473"/>
      <c r="O37" s="473"/>
      <c r="P37" s="473"/>
      <c r="Q37" s="473">
        <f t="shared" si="4"/>
        <v>0</v>
      </c>
      <c r="R37" s="473"/>
      <c r="S37" s="473"/>
      <c r="T37" s="510">
        <f t="shared" si="5"/>
        <v>0</v>
      </c>
      <c r="U37" s="511"/>
    </row>
    <row r="38" spans="1:21" ht="15" customHeight="1" x14ac:dyDescent="0.3">
      <c r="A38" s="512">
        <f t="shared" si="0"/>
        <v>0</v>
      </c>
      <c r="B38" s="510"/>
      <c r="C38" s="510"/>
      <c r="D38" s="510"/>
      <c r="E38" s="510"/>
      <c r="F38" s="510">
        <f t="shared" si="1"/>
        <v>0</v>
      </c>
      <c r="G38" s="510"/>
      <c r="H38" s="510"/>
      <c r="I38" s="510"/>
      <c r="J38" s="510">
        <f t="shared" si="2"/>
        <v>0</v>
      </c>
      <c r="K38" s="510"/>
      <c r="L38" s="473">
        <f t="shared" si="3"/>
        <v>0</v>
      </c>
      <c r="M38" s="473"/>
      <c r="N38" s="473"/>
      <c r="O38" s="473"/>
      <c r="P38" s="473"/>
      <c r="Q38" s="473">
        <f t="shared" si="4"/>
        <v>0</v>
      </c>
      <c r="R38" s="473"/>
      <c r="S38" s="473"/>
      <c r="T38" s="510">
        <f t="shared" si="5"/>
        <v>0</v>
      </c>
      <c r="U38" s="511"/>
    </row>
    <row r="39" spans="1:21" ht="15" customHeight="1" x14ac:dyDescent="0.3">
      <c r="A39" s="512">
        <f t="shared" si="0"/>
        <v>0</v>
      </c>
      <c r="B39" s="510"/>
      <c r="C39" s="510"/>
      <c r="D39" s="510"/>
      <c r="E39" s="510"/>
      <c r="F39" s="510">
        <f t="shared" si="1"/>
        <v>0</v>
      </c>
      <c r="G39" s="510"/>
      <c r="H39" s="510"/>
      <c r="I39" s="510"/>
      <c r="J39" s="510">
        <f t="shared" si="2"/>
        <v>0</v>
      </c>
      <c r="K39" s="510"/>
      <c r="L39" s="473">
        <f t="shared" si="3"/>
        <v>0</v>
      </c>
      <c r="M39" s="473"/>
      <c r="N39" s="473"/>
      <c r="O39" s="473"/>
      <c r="P39" s="473"/>
      <c r="Q39" s="473">
        <f t="shared" si="4"/>
        <v>0</v>
      </c>
      <c r="R39" s="473"/>
      <c r="S39" s="473"/>
      <c r="T39" s="510">
        <f t="shared" si="5"/>
        <v>0</v>
      </c>
      <c r="U39" s="511"/>
    </row>
    <row r="40" spans="1:21" ht="15" customHeight="1" x14ac:dyDescent="0.3">
      <c r="A40" s="512">
        <f t="shared" si="0"/>
        <v>0</v>
      </c>
      <c r="B40" s="510"/>
      <c r="C40" s="510"/>
      <c r="D40" s="510"/>
      <c r="E40" s="510"/>
      <c r="F40" s="510">
        <f t="shared" si="1"/>
        <v>0</v>
      </c>
      <c r="G40" s="510"/>
      <c r="H40" s="510"/>
      <c r="I40" s="510"/>
      <c r="J40" s="510">
        <f t="shared" si="2"/>
        <v>0</v>
      </c>
      <c r="K40" s="510"/>
      <c r="L40" s="473">
        <f t="shared" si="3"/>
        <v>0</v>
      </c>
      <c r="M40" s="473"/>
      <c r="N40" s="473"/>
      <c r="O40" s="473"/>
      <c r="P40" s="473"/>
      <c r="Q40" s="473">
        <f t="shared" si="4"/>
        <v>0</v>
      </c>
      <c r="R40" s="473"/>
      <c r="S40" s="473"/>
      <c r="T40" s="510">
        <f t="shared" si="5"/>
        <v>0</v>
      </c>
      <c r="U40" s="511"/>
    </row>
    <row r="41" spans="1:21" ht="15" customHeight="1" x14ac:dyDescent="0.3">
      <c r="A41" s="512">
        <f t="shared" si="0"/>
        <v>0</v>
      </c>
      <c r="B41" s="510"/>
      <c r="C41" s="510"/>
      <c r="D41" s="510"/>
      <c r="E41" s="510"/>
      <c r="F41" s="510">
        <f t="shared" si="1"/>
        <v>0</v>
      </c>
      <c r="G41" s="510"/>
      <c r="H41" s="510"/>
      <c r="I41" s="510"/>
      <c r="J41" s="510">
        <f t="shared" si="2"/>
        <v>0</v>
      </c>
      <c r="K41" s="510"/>
      <c r="L41" s="473">
        <f t="shared" si="3"/>
        <v>0</v>
      </c>
      <c r="M41" s="473"/>
      <c r="N41" s="473"/>
      <c r="O41" s="473"/>
      <c r="P41" s="473"/>
      <c r="Q41" s="473">
        <f t="shared" si="4"/>
        <v>0</v>
      </c>
      <c r="R41" s="473"/>
      <c r="S41" s="473"/>
      <c r="T41" s="510">
        <f t="shared" si="5"/>
        <v>0</v>
      </c>
      <c r="U41" s="511"/>
    </row>
    <row r="42" spans="1:21" ht="15" customHeight="1" x14ac:dyDescent="0.3">
      <c r="A42" s="519">
        <f t="shared" si="0"/>
        <v>0</v>
      </c>
      <c r="B42" s="520"/>
      <c r="C42" s="520"/>
      <c r="D42" s="520"/>
      <c r="E42" s="520"/>
      <c r="F42" s="520">
        <f t="shared" si="1"/>
        <v>0</v>
      </c>
      <c r="G42" s="520"/>
      <c r="H42" s="520"/>
      <c r="I42" s="520"/>
      <c r="J42" s="520">
        <f t="shared" si="2"/>
        <v>0</v>
      </c>
      <c r="K42" s="520"/>
      <c r="L42" s="521">
        <f t="shared" si="3"/>
        <v>0</v>
      </c>
      <c r="M42" s="521"/>
      <c r="N42" s="521"/>
      <c r="O42" s="521"/>
      <c r="P42" s="521"/>
      <c r="Q42" s="521">
        <f t="shared" si="4"/>
        <v>0</v>
      </c>
      <c r="R42" s="521"/>
      <c r="S42" s="521"/>
      <c r="T42" s="520">
        <f t="shared" si="5"/>
        <v>0</v>
      </c>
      <c r="U42" s="522"/>
    </row>
    <row r="43" spans="1:21" x14ac:dyDescent="0.3">
      <c r="A43" s="329" t="s">
        <v>80</v>
      </c>
      <c r="B43" s="330"/>
      <c r="C43" s="330"/>
      <c r="D43" s="330"/>
      <c r="E43" s="330"/>
      <c r="F43" s="408">
        <f>F20</f>
        <v>2450000</v>
      </c>
      <c r="G43" s="408"/>
      <c r="H43" s="408"/>
      <c r="I43" s="409"/>
      <c r="J43" s="480">
        <f>J20</f>
        <v>1</v>
      </c>
      <c r="K43" s="480"/>
      <c r="L43" s="463" t="s">
        <v>959</v>
      </c>
      <c r="M43" s="464"/>
      <c r="N43" s="464"/>
      <c r="O43" s="464"/>
      <c r="P43" s="465"/>
      <c r="Q43" s="466">
        <f>Q20</f>
        <v>1000000</v>
      </c>
      <c r="R43" s="467"/>
      <c r="S43" s="467"/>
      <c r="T43" s="467"/>
      <c r="U43" s="468"/>
    </row>
    <row r="44" spans="1:21" ht="17.25" thickBot="1" x14ac:dyDescent="0.35">
      <c r="A44" s="432" t="s">
        <v>90</v>
      </c>
      <c r="B44" s="433"/>
      <c r="C44" s="433"/>
      <c r="D44" s="433"/>
      <c r="E44" s="433"/>
      <c r="F44" s="434">
        <f>F21</f>
        <v>3450000</v>
      </c>
      <c r="G44" s="434"/>
      <c r="H44" s="434"/>
      <c r="I44" s="435"/>
      <c r="J44" s="436" t="s">
        <v>965</v>
      </c>
      <c r="K44" s="433"/>
      <c r="L44" s="402" t="str">
        <f>L21</f>
        <v>장효주</v>
      </c>
      <c r="M44" s="402"/>
      <c r="N44" s="402"/>
      <c r="O44" s="436" t="s">
        <v>64</v>
      </c>
      <c r="P44" s="438"/>
      <c r="Q44" s="469" t="str">
        <f>Q21</f>
        <v>제이오토(대구)</v>
      </c>
      <c r="R44" s="470"/>
      <c r="S44" s="470"/>
      <c r="T44" s="470"/>
      <c r="U44" s="47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9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1422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3794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3795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3797</v>
      </c>
    </row>
    <row r="966" spans="1:4" x14ac:dyDescent="0.3">
      <c r="A966">
        <v>990</v>
      </c>
      <c r="B966" s="13">
        <v>45931</v>
      </c>
      <c r="C966" t="s">
        <v>1864</v>
      </c>
      <c r="D966" t="s">
        <v>3799</v>
      </c>
    </row>
    <row r="967" spans="1:4" x14ac:dyDescent="0.3">
      <c r="A967">
        <v>991</v>
      </c>
      <c r="B967" s="13">
        <v>45931</v>
      </c>
      <c r="C967" t="s">
        <v>3800</v>
      </c>
      <c r="D967" t="s">
        <v>3801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3806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3807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3812</v>
      </c>
    </row>
    <row r="971" spans="1:4" x14ac:dyDescent="0.3">
      <c r="A971">
        <v>995</v>
      </c>
      <c r="B971" s="13">
        <v>45932</v>
      </c>
      <c r="C971" t="s">
        <v>3803</v>
      </c>
      <c r="D971" t="s">
        <v>3814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3815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3821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3824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3825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3827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3828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3832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3838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3839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3840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3843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3844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3845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3846</v>
      </c>
    </row>
    <row r="987" spans="1:4" x14ac:dyDescent="0.3">
      <c r="A987">
        <v>1011</v>
      </c>
      <c r="B987" s="13">
        <v>45940</v>
      </c>
      <c r="C987" t="s">
        <v>3800</v>
      </c>
      <c r="D987" t="s">
        <v>3847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3848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3849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3856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3857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3858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3859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3863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3865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3867</v>
      </c>
    </row>
    <row r="997" spans="1:4" x14ac:dyDescent="0.3">
      <c r="A997">
        <v>1021</v>
      </c>
      <c r="B997" s="13">
        <v>45943</v>
      </c>
      <c r="C997" t="s">
        <v>3868</v>
      </c>
      <c r="D997" t="s">
        <v>3871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3872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3873</v>
      </c>
    </row>
    <row r="1000" spans="1:4" x14ac:dyDescent="0.3">
      <c r="A1000">
        <v>1024</v>
      </c>
      <c r="B1000" s="13">
        <v>45943</v>
      </c>
      <c r="C1000" t="s">
        <v>3874</v>
      </c>
      <c r="D1000" t="s">
        <v>3875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3876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3887</v>
      </c>
    </row>
    <row r="1006" spans="1:4" x14ac:dyDescent="0.3">
      <c r="A1006">
        <v>1030</v>
      </c>
      <c r="B1006" s="13">
        <v>45944</v>
      </c>
      <c r="C1006" t="s">
        <v>3888</v>
      </c>
      <c r="D1006" t="s">
        <v>3891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3895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3904</v>
      </c>
    </row>
    <row r="1016" spans="1:4" x14ac:dyDescent="0.3">
      <c r="A1016">
        <v>1040</v>
      </c>
      <c r="B1016" s="13">
        <v>45945</v>
      </c>
      <c r="C1016" t="s">
        <v>3905</v>
      </c>
      <c r="D1016" t="s">
        <v>3909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3924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3925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3926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3927</v>
      </c>
    </row>
    <row r="1025" spans="1:4" x14ac:dyDescent="0.3">
      <c r="A1025">
        <v>1049</v>
      </c>
      <c r="B1025" s="13">
        <v>45946</v>
      </c>
      <c r="C1025" t="s">
        <v>3918</v>
      </c>
      <c r="D1025" t="s">
        <v>3928</v>
      </c>
    </row>
    <row r="1026" spans="1:4" x14ac:dyDescent="0.3">
      <c r="A1026">
        <v>1050</v>
      </c>
      <c r="B1026" s="13">
        <v>45946</v>
      </c>
      <c r="C1026" t="s">
        <v>3800</v>
      </c>
      <c r="D1026" t="s">
        <v>3929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3931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3938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3940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3941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3942</v>
      </c>
    </row>
    <row r="1033" spans="1:4" x14ac:dyDescent="0.3">
      <c r="A1033">
        <v>1057</v>
      </c>
      <c r="B1033" s="13">
        <v>45950</v>
      </c>
      <c r="C1033" t="s">
        <v>3943</v>
      </c>
      <c r="D1033" t="s">
        <v>3946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3947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3949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3950</v>
      </c>
    </row>
    <row r="1037" spans="1:4" x14ac:dyDescent="0.3">
      <c r="A1037">
        <v>1061</v>
      </c>
      <c r="B1037" s="13">
        <v>45950</v>
      </c>
      <c r="C1037" t="s">
        <v>3952</v>
      </c>
      <c r="D1037" t="s">
        <v>3953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3954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3956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3958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3960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3963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3964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3965</v>
      </c>
    </row>
    <row r="1046" spans="1:4" x14ac:dyDescent="0.3">
      <c r="A1046">
        <v>1070</v>
      </c>
      <c r="B1046" s="13">
        <v>45951</v>
      </c>
      <c r="C1046" t="s">
        <v>3905</v>
      </c>
      <c r="D1046" t="s">
        <v>3966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3970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3971</v>
      </c>
    </row>
    <row r="1049" spans="1:4" x14ac:dyDescent="0.3">
      <c r="A1049">
        <v>1073</v>
      </c>
      <c r="B1049" s="13">
        <v>45951</v>
      </c>
      <c r="C1049" t="s">
        <v>3972</v>
      </c>
      <c r="D1049" t="s">
        <v>3973</v>
      </c>
    </row>
    <row r="1050" spans="1:4" x14ac:dyDescent="0.3">
      <c r="A1050">
        <v>1074</v>
      </c>
      <c r="B1050" s="13">
        <v>45952</v>
      </c>
      <c r="C1050" t="s">
        <v>3974</v>
      </c>
      <c r="D1050" t="s">
        <v>3980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3981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3982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3983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3986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3989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3990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3991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3992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3993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3994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3997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3998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4006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4012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4013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4014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4015</v>
      </c>
    </row>
    <row r="1070" spans="1:4" x14ac:dyDescent="0.3">
      <c r="A1070">
        <v>1094</v>
      </c>
      <c r="B1070" s="13">
        <v>45955</v>
      </c>
      <c r="C1070" t="s">
        <v>4016</v>
      </c>
      <c r="D1070" t="s">
        <v>4020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4021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4022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4023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4027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4042</v>
      </c>
    </row>
    <row r="1076" spans="1:4" x14ac:dyDescent="0.3">
      <c r="A1076">
        <v>1100</v>
      </c>
      <c r="B1076" s="13">
        <v>45957</v>
      </c>
      <c r="C1076" t="s">
        <v>4037</v>
      </c>
      <c r="D1076" t="s">
        <v>4043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4044</v>
      </c>
    </row>
    <row r="1078" spans="1:4" x14ac:dyDescent="0.3">
      <c r="A1078">
        <v>1102</v>
      </c>
      <c r="B1078" s="13">
        <v>45957</v>
      </c>
      <c r="C1078" t="s">
        <v>4033</v>
      </c>
      <c r="D1078" t="s">
        <v>4045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4046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4047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4057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4058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4068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4069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4070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4071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4072</v>
      </c>
    </row>
    <row r="1088" spans="1:4" x14ac:dyDescent="0.3">
      <c r="A1088">
        <v>1112</v>
      </c>
      <c r="B1088" s="13">
        <v>45958</v>
      </c>
      <c r="C1088" t="s">
        <v>4062</v>
      </c>
      <c r="D1088" t="s">
        <v>4073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4074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4084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4085</v>
      </c>
    </row>
    <row r="1092" spans="1:4" x14ac:dyDescent="0.3">
      <c r="A1092">
        <v>1116</v>
      </c>
      <c r="B1092" s="13">
        <v>45959</v>
      </c>
      <c r="C1092" t="s">
        <v>4081</v>
      </c>
      <c r="D1092" t="s">
        <v>4087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4088</v>
      </c>
    </row>
    <row r="1094" spans="1:4" x14ac:dyDescent="0.3">
      <c r="A1094">
        <v>1118</v>
      </c>
      <c r="B1094" s="13">
        <v>45959</v>
      </c>
      <c r="C1094" t="s">
        <v>4016</v>
      </c>
      <c r="D1094" t="s">
        <v>4089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4090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4091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4099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4100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4103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4104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4105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4107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4108</v>
      </c>
    </row>
    <row r="1104" spans="1:4" x14ac:dyDescent="0.3">
      <c r="A1104">
        <v>1128</v>
      </c>
      <c r="B1104" s="13">
        <v>45960</v>
      </c>
      <c r="C1104" t="s">
        <v>4037</v>
      </c>
      <c r="D1104" t="s">
        <v>4109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4110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4111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4112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4113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4134</v>
      </c>
    </row>
    <row r="1110" spans="1:4" x14ac:dyDescent="0.3">
      <c r="A1110">
        <v>1134</v>
      </c>
      <c r="B1110" s="13">
        <v>45961</v>
      </c>
      <c r="C1110" t="s">
        <v>4135</v>
      </c>
      <c r="D1110" t="s">
        <v>4138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4139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4140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4141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4142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4144</v>
      </c>
    </row>
    <row r="1116" spans="1:4" x14ac:dyDescent="0.3">
      <c r="A1116">
        <v>1140</v>
      </c>
      <c r="B1116" t="s">
        <v>4151</v>
      </c>
      <c r="C1116" t="s">
        <v>1716</v>
      </c>
      <c r="D1116" t="s">
        <v>4152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4155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4156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4157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4158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4159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4160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4166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4169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4170</v>
      </c>
    </row>
    <row r="1126" spans="1:4" x14ac:dyDescent="0.3">
      <c r="A1126">
        <v>1150</v>
      </c>
      <c r="B1126" s="13">
        <v>45965</v>
      </c>
      <c r="C1126" t="s">
        <v>3952</v>
      </c>
      <c r="D1126" t="s">
        <v>4171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4172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4174</v>
      </c>
    </row>
    <row r="1129" spans="1:4" x14ac:dyDescent="0.3">
      <c r="A1129">
        <v>1153</v>
      </c>
      <c r="B1129" s="13">
        <v>45966</v>
      </c>
      <c r="C1129" t="s">
        <v>4184</v>
      </c>
      <c r="D1129" t="s">
        <v>4188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4189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4193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4207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4208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4209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4212</v>
      </c>
    </row>
    <row r="1143" spans="1:4" x14ac:dyDescent="0.3">
      <c r="A1143">
        <v>1167</v>
      </c>
      <c r="B1143" s="13">
        <v>45968</v>
      </c>
      <c r="C1143" t="s">
        <v>4016</v>
      </c>
      <c r="D1143" t="s">
        <v>4222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4234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4239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4241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4249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4251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4269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4271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4274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4275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4277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4288</v>
      </c>
    </row>
    <row r="1170" spans="1:4" x14ac:dyDescent="0.3">
      <c r="A1170">
        <v>1194</v>
      </c>
      <c r="B1170" s="13">
        <v>45974</v>
      </c>
      <c r="C1170" t="s">
        <v>4283</v>
      </c>
      <c r="D1170" t="s">
        <v>4289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4303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4304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4306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4307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4308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4310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4312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4313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4314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4315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4316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4321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4322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4323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4324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4326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4327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4328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4329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4331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4333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4334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4335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4336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4337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4338</v>
      </c>
    </row>
    <row r="1199" spans="1:4" x14ac:dyDescent="0.3">
      <c r="A1199">
        <v>1223</v>
      </c>
      <c r="B1199" s="13">
        <v>45979</v>
      </c>
      <c r="C1199" t="s">
        <v>4339</v>
      </c>
      <c r="D1199" t="s">
        <v>4340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4354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4355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4356</v>
      </c>
    </row>
    <row r="1203" spans="1:4" x14ac:dyDescent="0.3">
      <c r="A1203">
        <v>1227</v>
      </c>
      <c r="B1203" s="13">
        <v>45980</v>
      </c>
      <c r="C1203" t="s">
        <v>4344</v>
      </c>
      <c r="D1203" t="s">
        <v>4357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4358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4360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4369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4370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4371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4385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4388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4390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4391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4392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4393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4399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4404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4407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4409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4410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4411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4413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4415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4417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4418</v>
      </c>
    </row>
    <row r="1225" spans="1:4" x14ac:dyDescent="0.3">
      <c r="A1225">
        <v>1249</v>
      </c>
      <c r="B1225" s="13">
        <v>45985</v>
      </c>
      <c r="C1225" t="s">
        <v>4421</v>
      </c>
      <c r="D1225" t="s">
        <v>4423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4427</v>
      </c>
    </row>
    <row r="1227" spans="1:4" x14ac:dyDescent="0.3">
      <c r="A1227">
        <v>1251</v>
      </c>
      <c r="B1227" s="13">
        <v>45986</v>
      </c>
      <c r="C1227" t="s">
        <v>4428</v>
      </c>
      <c r="D1227" t="s">
        <v>4431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4432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4441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4442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4443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4444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4445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4446</v>
      </c>
    </row>
    <row r="1235" spans="1:4" x14ac:dyDescent="0.3">
      <c r="A1235">
        <v>1259</v>
      </c>
      <c r="B1235" s="13">
        <v>45988</v>
      </c>
      <c r="C1235" t="s">
        <v>4453</v>
      </c>
      <c r="D1235" t="s">
        <v>4458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4459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4460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4461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4462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4463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4466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4467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4469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4470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4471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4474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4480</v>
      </c>
    </row>
    <row r="1248" spans="1:4" x14ac:dyDescent="0.3">
      <c r="A1248">
        <v>1272</v>
      </c>
      <c r="B1248" s="13">
        <v>45992</v>
      </c>
      <c r="C1248" t="s">
        <v>4477</v>
      </c>
      <c r="D1248" t="s">
        <v>4481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4482</v>
      </c>
    </row>
    <row r="1250" spans="1:4" x14ac:dyDescent="0.3">
      <c r="A1250">
        <v>1274</v>
      </c>
      <c r="B1250" s="13">
        <v>45993</v>
      </c>
      <c r="C1250" t="s">
        <v>4485</v>
      </c>
      <c r="D1250" t="s">
        <v>4488</v>
      </c>
    </row>
    <row r="1251" spans="1:4" x14ac:dyDescent="0.3">
      <c r="A1251">
        <v>1275</v>
      </c>
      <c r="B1251" s="13">
        <v>45993</v>
      </c>
      <c r="C1251" t="s">
        <v>4016</v>
      </c>
      <c r="D1251" t="s">
        <v>4489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4490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4495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4496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4497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4498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4499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4500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4501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4509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4510</v>
      </c>
    </row>
    <row r="1262" spans="1:4" x14ac:dyDescent="0.3">
      <c r="A1262">
        <v>1286</v>
      </c>
      <c r="B1262" s="13">
        <v>45995</v>
      </c>
      <c r="C1262" t="s">
        <v>4506</v>
      </c>
      <c r="D1262" t="s">
        <v>4511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4516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4517</v>
      </c>
    </row>
    <row r="1265" spans="1:4" x14ac:dyDescent="0.3">
      <c r="A1265">
        <v>1289</v>
      </c>
      <c r="B1265" s="13">
        <v>45996</v>
      </c>
      <c r="C1265" t="s">
        <v>4184</v>
      </c>
      <c r="D1265" t="s">
        <v>4518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4519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4520</v>
      </c>
    </row>
    <row r="1268" spans="1:4" x14ac:dyDescent="0.3">
      <c r="A1268">
        <v>1292</v>
      </c>
      <c r="B1268" s="13">
        <v>45999</v>
      </c>
      <c r="C1268" t="s">
        <v>3874</v>
      </c>
      <c r="D1268" t="s">
        <v>4524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4525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4526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4527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4528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4529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4534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4535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4536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4537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4538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4539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4540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4541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4547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4548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4549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4550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4551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4552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4557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4558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4560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4563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4571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4574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4577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4578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4579</v>
      </c>
    </row>
    <row r="1297" spans="1:4" x14ac:dyDescent="0.3">
      <c r="A1297">
        <v>1321</v>
      </c>
      <c r="B1297" s="13">
        <v>46006</v>
      </c>
      <c r="C1297" t="s">
        <v>4339</v>
      </c>
      <c r="D1297" t="s">
        <v>4634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4635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4636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4638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4646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4647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4648</v>
      </c>
    </row>
    <row r="1304" spans="1:4" x14ac:dyDescent="0.3">
      <c r="A1304">
        <v>1328</v>
      </c>
      <c r="B1304" s="13">
        <v>46007</v>
      </c>
      <c r="C1304" t="s">
        <v>3874</v>
      </c>
      <c r="D1304" t="s">
        <v>4649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4650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4651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4652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4653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4654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4655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4656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4661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4662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4666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4667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4668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4669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4670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4671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4672</v>
      </c>
    </row>
    <row r="1321" spans="1:4" x14ac:dyDescent="0.3">
      <c r="A1321">
        <v>1345</v>
      </c>
      <c r="B1321" s="13">
        <v>46009</v>
      </c>
      <c r="C1321" t="s">
        <v>4675</v>
      </c>
      <c r="D1321" t="s">
        <v>4678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4679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4680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4681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4682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4683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4692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4693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4694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4695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4696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4697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4705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4708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4710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4711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4712</v>
      </c>
    </row>
    <row r="1338" spans="1:4" x14ac:dyDescent="0.3">
      <c r="A1338">
        <v>1362</v>
      </c>
      <c r="B1338" s="13">
        <v>46013</v>
      </c>
      <c r="C1338" t="s">
        <v>4675</v>
      </c>
      <c r="D1338" t="s">
        <v>4713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4714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4716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4722</v>
      </c>
    </row>
    <row r="1342" spans="1:4" x14ac:dyDescent="0.3">
      <c r="A1342">
        <v>1366</v>
      </c>
      <c r="B1342" s="13">
        <v>46014</v>
      </c>
      <c r="C1342" t="s">
        <v>3943</v>
      </c>
      <c r="D1342" t="s">
        <v>4723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4725</v>
      </c>
    </row>
    <row r="1344" spans="1:4" x14ac:dyDescent="0.3">
      <c r="A1344">
        <v>1368</v>
      </c>
      <c r="B1344" s="13">
        <v>46014</v>
      </c>
      <c r="C1344" t="s">
        <v>4396</v>
      </c>
      <c r="D1344" t="s">
        <v>4726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4727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4728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4729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4736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4737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4738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4739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4743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4744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4745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4747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4748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4751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4755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4756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4759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4761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4762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4764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4765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4766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4768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4775</v>
      </c>
    </row>
    <row r="1368" spans="1:4" x14ac:dyDescent="0.3">
      <c r="A1368">
        <v>1392</v>
      </c>
      <c r="B1368" s="13">
        <v>46024</v>
      </c>
      <c r="C1368" t="s">
        <v>4784</v>
      </c>
      <c r="D1368" t="s">
        <v>4790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4791</v>
      </c>
    </row>
    <row r="1370" spans="1:4" x14ac:dyDescent="0.3">
      <c r="A1370">
        <v>1394</v>
      </c>
      <c r="B1370" s="13">
        <v>46024</v>
      </c>
      <c r="C1370" t="s">
        <v>4787</v>
      </c>
      <c r="D1370" t="s">
        <v>4792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4793</v>
      </c>
    </row>
    <row r="1372" spans="1:4" x14ac:dyDescent="0.3">
      <c r="A1372">
        <v>1396</v>
      </c>
      <c r="B1372" s="13">
        <v>46024</v>
      </c>
      <c r="C1372" t="s">
        <v>3888</v>
      </c>
      <c r="D1372" t="s">
        <v>4794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4795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4796</v>
      </c>
    </row>
    <row r="1375" spans="1:4" x14ac:dyDescent="0.3">
      <c r="A1375">
        <v>1399</v>
      </c>
      <c r="B1375" s="13">
        <v>46025</v>
      </c>
      <c r="C1375" t="s">
        <v>1046</v>
      </c>
      <c r="D1375" t="s">
        <v>4800</v>
      </c>
    </row>
    <row r="1376" spans="1:4" x14ac:dyDescent="0.3">
      <c r="A1376">
        <v>1400</v>
      </c>
      <c r="B1376" s="13">
        <v>46027</v>
      </c>
      <c r="C1376" t="s">
        <v>3068</v>
      </c>
      <c r="D1376" t="s">
        <v>4803</v>
      </c>
    </row>
    <row r="1377" spans="1:4" x14ac:dyDescent="0.3">
      <c r="A1377">
        <v>1401</v>
      </c>
      <c r="B1377" s="13">
        <v>46027</v>
      </c>
      <c r="C1377" t="s">
        <v>1592</v>
      </c>
      <c r="D1377" t="s">
        <v>4804</v>
      </c>
    </row>
    <row r="1378" spans="1:4" x14ac:dyDescent="0.3">
      <c r="A1378">
        <v>1402</v>
      </c>
      <c r="B1378" s="13">
        <v>46027</v>
      </c>
      <c r="C1378" t="s">
        <v>1784</v>
      </c>
      <c r="D1378" t="s">
        <v>4805</v>
      </c>
    </row>
    <row r="1379" spans="1:4" x14ac:dyDescent="0.3">
      <c r="A1379">
        <v>1403</v>
      </c>
      <c r="B1379" s="13">
        <v>46027</v>
      </c>
      <c r="C1379" t="s">
        <v>1467</v>
      </c>
      <c r="D1379" t="s">
        <v>4807</v>
      </c>
    </row>
    <row r="1380" spans="1:4" x14ac:dyDescent="0.3">
      <c r="A1380">
        <v>1404</v>
      </c>
      <c r="B1380" s="13">
        <v>46027</v>
      </c>
      <c r="C1380" t="s">
        <v>2141</v>
      </c>
      <c r="D1380" t="s">
        <v>4808</v>
      </c>
    </row>
    <row r="1381" spans="1:4" x14ac:dyDescent="0.3">
      <c r="A1381">
        <v>1405</v>
      </c>
      <c r="B1381" s="13">
        <v>46027</v>
      </c>
      <c r="C1381" t="s">
        <v>1147</v>
      </c>
      <c r="D1381" t="s">
        <v>4809</v>
      </c>
    </row>
    <row r="1382" spans="1:4" x14ac:dyDescent="0.3">
      <c r="A1382">
        <v>1406</v>
      </c>
      <c r="B1382" s="13">
        <v>46028</v>
      </c>
      <c r="C1382" t="s">
        <v>978</v>
      </c>
      <c r="D1382" t="s">
        <v>4819</v>
      </c>
    </row>
    <row r="1383" spans="1:4" x14ac:dyDescent="0.3">
      <c r="A1383">
        <v>1407</v>
      </c>
      <c r="B1383" s="13">
        <v>46028</v>
      </c>
      <c r="C1383" t="s">
        <v>1574</v>
      </c>
      <c r="D1383" t="s">
        <v>4820</v>
      </c>
    </row>
    <row r="1384" spans="1:4" x14ac:dyDescent="0.3">
      <c r="A1384">
        <v>1408</v>
      </c>
      <c r="B1384" s="13">
        <v>46028</v>
      </c>
      <c r="C1384" t="s">
        <v>1535</v>
      </c>
      <c r="D1384" t="s">
        <v>4821</v>
      </c>
    </row>
    <row r="1385" spans="1:4" x14ac:dyDescent="0.3">
      <c r="A1385">
        <v>1409</v>
      </c>
      <c r="B1385" s="13">
        <v>46028</v>
      </c>
      <c r="C1385" t="s">
        <v>1393</v>
      </c>
      <c r="D1385" t="s">
        <v>4822</v>
      </c>
    </row>
    <row r="1386" spans="1:4" x14ac:dyDescent="0.3">
      <c r="A1386">
        <v>1410</v>
      </c>
      <c r="B1386" s="13">
        <v>46028</v>
      </c>
      <c r="C1386" t="s">
        <v>2018</v>
      </c>
      <c r="D1386" t="s">
        <v>4823</v>
      </c>
    </row>
    <row r="1387" spans="1:4" x14ac:dyDescent="0.3">
      <c r="A1387">
        <v>1411</v>
      </c>
      <c r="B1387" s="13">
        <v>46028</v>
      </c>
      <c r="C1387" t="s">
        <v>1479</v>
      </c>
      <c r="D1387" t="s">
        <v>4826</v>
      </c>
    </row>
    <row r="1388" spans="1:4" x14ac:dyDescent="0.3">
      <c r="A1388">
        <v>1412</v>
      </c>
      <c r="B1388" s="13">
        <v>46028</v>
      </c>
      <c r="C1388" t="s">
        <v>1571</v>
      </c>
      <c r="D1388" t="s">
        <v>4827</v>
      </c>
    </row>
    <row r="1389" spans="1:4" x14ac:dyDescent="0.3">
      <c r="A1389">
        <v>1413</v>
      </c>
      <c r="B1389" s="13">
        <v>46029</v>
      </c>
      <c r="C1389" t="s">
        <v>4675</v>
      </c>
      <c r="D1389" t="s">
        <v>4832</v>
      </c>
    </row>
    <row r="1390" spans="1:4" x14ac:dyDescent="0.3">
      <c r="A1390">
        <v>1414</v>
      </c>
      <c r="B1390" s="13">
        <v>46029</v>
      </c>
      <c r="C1390" t="s">
        <v>1018</v>
      </c>
      <c r="D1390" t="s">
        <v>4833</v>
      </c>
    </row>
    <row r="1391" spans="1:4" x14ac:dyDescent="0.3">
      <c r="A1391">
        <v>1415</v>
      </c>
      <c r="B1391" s="13">
        <v>46029</v>
      </c>
      <c r="C1391" t="s">
        <v>1574</v>
      </c>
      <c r="D1391" t="s">
        <v>4834</v>
      </c>
    </row>
    <row r="1392" spans="1:4" x14ac:dyDescent="0.3">
      <c r="A1392">
        <v>1416</v>
      </c>
      <c r="B1392" s="13">
        <v>46029</v>
      </c>
      <c r="C1392" t="s">
        <v>1592</v>
      </c>
      <c r="D1392" t="s">
        <v>4836</v>
      </c>
    </row>
    <row r="1393" spans="1:4" x14ac:dyDescent="0.3">
      <c r="A1393">
        <v>1417</v>
      </c>
      <c r="B1393" s="13">
        <v>46030</v>
      </c>
      <c r="C1393" t="s">
        <v>1438</v>
      </c>
      <c r="D1393" t="s">
        <v>4844</v>
      </c>
    </row>
    <row r="1394" spans="1:4" x14ac:dyDescent="0.3">
      <c r="A1394">
        <v>1418</v>
      </c>
      <c r="B1394" s="13">
        <v>46030</v>
      </c>
      <c r="C1394" t="s">
        <v>2269</v>
      </c>
      <c r="D1394" t="s">
        <v>4845</v>
      </c>
    </row>
    <row r="1395" spans="1:4" x14ac:dyDescent="0.3">
      <c r="A1395">
        <v>1419</v>
      </c>
      <c r="B1395" s="13">
        <v>46030</v>
      </c>
      <c r="C1395" t="s">
        <v>1861</v>
      </c>
      <c r="D1395" t="s">
        <v>4846</v>
      </c>
    </row>
    <row r="1396" spans="1:4" x14ac:dyDescent="0.3">
      <c r="A1396">
        <v>1420</v>
      </c>
      <c r="B1396" s="13">
        <v>46030</v>
      </c>
      <c r="C1396" t="s">
        <v>1393</v>
      </c>
      <c r="D1396" t="s">
        <v>4848</v>
      </c>
    </row>
    <row r="1397" spans="1:4" x14ac:dyDescent="0.3">
      <c r="A1397">
        <v>1421</v>
      </c>
      <c r="B1397" s="13">
        <v>46030</v>
      </c>
      <c r="C1397" t="s">
        <v>1479</v>
      </c>
      <c r="D1397" t="s">
        <v>4849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216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736999.60000000149</v>
      </c>
      <c r="I2" s="194" t="s">
        <v>4838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4763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450000</v>
      </c>
      <c r="I10" s="52" t="s">
        <v>4838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3922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600000</v>
      </c>
      <c r="I13" s="52" t="s">
        <v>4838</v>
      </c>
    </row>
    <row r="14" spans="1:11" x14ac:dyDescent="0.3">
      <c r="A14" s="47">
        <v>13</v>
      </c>
      <c r="B14" t="s">
        <v>1278</v>
      </c>
      <c r="C14" t="s">
        <v>2494</v>
      </c>
      <c r="E14" t="s">
        <v>3781</v>
      </c>
      <c r="F14" t="s">
        <v>3777</v>
      </c>
      <c r="G14" t="s">
        <v>3782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16080500.200000003</v>
      </c>
      <c r="I17" s="52" t="s">
        <v>4838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4763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10353000</v>
      </c>
      <c r="I19" s="52" t="s">
        <v>4838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4543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  <c r="I26" s="52" t="s">
        <v>4763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4702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1660000</v>
      </c>
      <c r="I37" s="52" t="s">
        <v>4838</v>
      </c>
    </row>
    <row r="38" spans="1:9" x14ac:dyDescent="0.3">
      <c r="A38" s="47">
        <v>37</v>
      </c>
      <c r="B38" t="s">
        <v>1035</v>
      </c>
      <c r="C38" t="s">
        <v>966</v>
      </c>
      <c r="E38" t="s">
        <v>3790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4763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4704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  <c r="I49" s="52" t="s">
        <v>4838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3850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4763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1600000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170000</v>
      </c>
      <c r="I54" s="52" t="s">
        <v>4838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3860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4395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4420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4449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100000</v>
      </c>
      <c r="I73" s="52" t="s">
        <v>4838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3835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250000</v>
      </c>
      <c r="I76" s="52" t="s">
        <v>4838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4838</v>
      </c>
    </row>
    <row r="78" spans="1:9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4343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  <c r="I79" s="52" t="s">
        <v>4838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3788</v>
      </c>
      <c r="F84" t="s">
        <v>3777</v>
      </c>
      <c r="G84" t="s">
        <v>3789</v>
      </c>
      <c r="H84" s="194">
        <f>SUMIF(주문_리스트!C:C,거래처!B84,주문_리스트!K:K)+SUMIF(주문_리스트!C:C,거래처!B84,주문_리스트!L:L)-1100000</f>
        <v>1100000</v>
      </c>
      <c r="I84" s="52" t="s">
        <v>4838</v>
      </c>
    </row>
    <row r="85" spans="1:10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4699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4777</v>
      </c>
    </row>
    <row r="95" spans="1:10" x14ac:dyDescent="0.3">
      <c r="A95" s="47">
        <v>94</v>
      </c>
      <c r="B95" t="s">
        <v>1345</v>
      </c>
      <c r="C95" t="s">
        <v>1807</v>
      </c>
      <c r="E95" t="s">
        <v>3783</v>
      </c>
      <c r="F95" t="s">
        <v>3777</v>
      </c>
      <c r="G95" t="s">
        <v>3784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4685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0</v>
      </c>
      <c r="I97" s="52" t="s">
        <v>4797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4245</v>
      </c>
    </row>
    <row r="100" spans="1:9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4777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4735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4533</v>
      </c>
      <c r="H108" s="194">
        <f>SUMIF(주문_리스트!C:C,거래처!B108,주문_리스트!K:K)+SUMIF(주문_리스트!C:C,거래처!B108,주문_리스트!L:L)</f>
        <v>0</v>
      </c>
      <c r="I108" s="52" t="s">
        <v>4658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520000</v>
      </c>
      <c r="I109" s="52" t="s">
        <v>4838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  <c r="I113" s="52" t="s">
        <v>4797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4777</v>
      </c>
    </row>
    <row r="115" spans="1:9" x14ac:dyDescent="0.3">
      <c r="A115" s="47">
        <v>114</v>
      </c>
      <c r="B115" t="s">
        <v>4017</v>
      </c>
      <c r="C115" t="s">
        <v>4018</v>
      </c>
      <c r="E115" t="s">
        <v>4019</v>
      </c>
      <c r="F115" t="s">
        <v>4028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4704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1850000</v>
      </c>
      <c r="I118" s="52" t="s">
        <v>4838</v>
      </c>
    </row>
    <row r="119" spans="1:9" x14ac:dyDescent="0.3">
      <c r="A119" s="47">
        <v>118</v>
      </c>
      <c r="B119" t="s">
        <v>4263</v>
      </c>
      <c r="C119" t="s">
        <v>4264</v>
      </c>
      <c r="E119" t="s">
        <v>4265</v>
      </c>
      <c r="F119" t="s">
        <v>4266</v>
      </c>
      <c r="G119" t="s">
        <v>4267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4532</v>
      </c>
    </row>
    <row r="121" spans="1:9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4341</v>
      </c>
      <c r="G129" t="s">
        <v>4342</v>
      </c>
      <c r="H129" s="194">
        <f>SUMIF(주문_리스트!C:C,거래처!B129,주문_리스트!K:K)+SUMIF(주문_리스트!C:C,거래처!B129,주문_리스트!L:L)</f>
        <v>0</v>
      </c>
      <c r="I129" s="52" t="s">
        <v>4343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2570000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4293</v>
      </c>
    </row>
    <row r="139" spans="1:9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4639</v>
      </c>
      <c r="C140" t="s">
        <v>4640</v>
      </c>
      <c r="E140" t="s">
        <v>4641</v>
      </c>
      <c r="F140" t="s">
        <v>4642</v>
      </c>
      <c r="G140" t="s">
        <v>4643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32</v>
      </c>
      <c r="G148" t="s">
        <v>3780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4698</v>
      </c>
    </row>
    <row r="156" spans="1:10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4763</v>
      </c>
    </row>
    <row r="158" spans="1:10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3803</v>
      </c>
      <c r="C188" t="s">
        <v>3804</v>
      </c>
      <c r="E188" t="s">
        <v>3805</v>
      </c>
      <c r="F188" t="s">
        <v>1179</v>
      </c>
      <c r="G188" t="s">
        <v>3805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3868</v>
      </c>
      <c r="C189" t="s">
        <v>3869</v>
      </c>
      <c r="E189" t="s">
        <v>3870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3888</v>
      </c>
      <c r="C190" t="s">
        <v>3889</v>
      </c>
      <c r="E190" t="s">
        <v>3890</v>
      </c>
      <c r="H190" s="194">
        <f>SUMIF(주문_리스트!C:C,거래처!B190,주문_리스트!K:K)+SUMIF(주문_리스트!C:C,거래처!B190,주문_리스트!L:L)</f>
        <v>440000</v>
      </c>
      <c r="I190" s="52" t="s">
        <v>4838</v>
      </c>
    </row>
    <row r="191" spans="1:9" x14ac:dyDescent="0.3">
      <c r="A191" s="47">
        <v>190</v>
      </c>
      <c r="B191" t="s">
        <v>3905</v>
      </c>
      <c r="C191" t="s">
        <v>3906</v>
      </c>
      <c r="E191" t="s">
        <v>3907</v>
      </c>
      <c r="F191" t="s">
        <v>976</v>
      </c>
      <c r="G191" t="s">
        <v>3908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3918</v>
      </c>
      <c r="C192" t="s">
        <v>3919</v>
      </c>
      <c r="E192" t="s">
        <v>3920</v>
      </c>
      <c r="F192" t="s">
        <v>963</v>
      </c>
      <c r="G192" t="s">
        <v>3921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3943</v>
      </c>
      <c r="C193" t="s">
        <v>3944</v>
      </c>
      <c r="E193" t="s">
        <v>3945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3975</v>
      </c>
      <c r="C194" t="s">
        <v>3976</v>
      </c>
      <c r="E194" t="s">
        <v>3977</v>
      </c>
      <c r="F194" t="s">
        <v>3978</v>
      </c>
      <c r="G194" t="s">
        <v>3979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4033</v>
      </c>
      <c r="C195" t="s">
        <v>4034</v>
      </c>
      <c r="E195" t="s">
        <v>4035</v>
      </c>
      <c r="F195" t="s">
        <v>963</v>
      </c>
      <c r="G195" t="s">
        <v>4036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4037</v>
      </c>
      <c r="C196" t="s">
        <v>4038</v>
      </c>
      <c r="E196" t="s">
        <v>4039</v>
      </c>
      <c r="F196" t="s">
        <v>1179</v>
      </c>
      <c r="G196" t="s">
        <v>4040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4062</v>
      </c>
      <c r="C197" t="s">
        <v>4063</v>
      </c>
      <c r="E197" t="s">
        <v>4064</v>
      </c>
      <c r="F197" t="s">
        <v>963</v>
      </c>
      <c r="G197" t="s">
        <v>4065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4081</v>
      </c>
      <c r="C198" t="s">
        <v>4082</v>
      </c>
      <c r="E198" t="s">
        <v>4083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4135</v>
      </c>
      <c r="C199" t="s">
        <v>4136</v>
      </c>
      <c r="E199" t="s">
        <v>4137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4184</v>
      </c>
      <c r="C200" t="s">
        <v>4185</v>
      </c>
      <c r="E200" t="s">
        <v>4186</v>
      </c>
      <c r="F200" t="s">
        <v>963</v>
      </c>
      <c r="G200" t="s">
        <v>4187</v>
      </c>
      <c r="H200" s="194">
        <f>SUMIF(주문_리스트!C:C,거래처!B200,주문_리스트!K:K)+SUMIF(주문_리스트!C:C,거래처!B200,주문_리스트!L:L)</f>
        <v>0</v>
      </c>
      <c r="I200" s="52" t="s">
        <v>4553</v>
      </c>
    </row>
    <row r="201" spans="1:9" x14ac:dyDescent="0.3">
      <c r="A201" s="47">
        <v>201</v>
      </c>
      <c r="B201" t="s">
        <v>4283</v>
      </c>
      <c r="C201" t="s">
        <v>4284</v>
      </c>
      <c r="E201" t="s">
        <v>4285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4343</v>
      </c>
    </row>
    <row r="202" spans="1:9" x14ac:dyDescent="0.3">
      <c r="A202" s="47">
        <v>202</v>
      </c>
      <c r="B202" t="s">
        <v>4345</v>
      </c>
      <c r="C202" t="s">
        <v>4346</v>
      </c>
      <c r="E202" t="s">
        <v>4347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4396</v>
      </c>
      <c r="C203" t="s">
        <v>4397</v>
      </c>
      <c r="E203" t="s">
        <v>4398</v>
      </c>
      <c r="F203" t="s">
        <v>963</v>
      </c>
      <c r="G203" t="s">
        <v>4724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3532</v>
      </c>
      <c r="C204" t="s">
        <v>4400</v>
      </c>
      <c r="D204" t="s">
        <v>4401</v>
      </c>
      <c r="E204" t="s">
        <v>4402</v>
      </c>
      <c r="F204" t="s">
        <v>963</v>
      </c>
      <c r="G204" t="s">
        <v>4403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4421</v>
      </c>
      <c r="C205" t="s">
        <v>1039</v>
      </c>
      <c r="E205" t="s">
        <v>4422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4424</v>
      </c>
      <c r="C206" t="s">
        <v>4425</v>
      </c>
      <c r="E206" t="s">
        <v>4426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4428</v>
      </c>
      <c r="C207" t="s">
        <v>4429</v>
      </c>
      <c r="E207" t="s">
        <v>4430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4454</v>
      </c>
      <c r="C208" t="s">
        <v>4455</v>
      </c>
      <c r="E208" t="s">
        <v>4456</v>
      </c>
      <c r="F208" t="s">
        <v>4457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4477</v>
      </c>
      <c r="C209" t="s">
        <v>4478</v>
      </c>
      <c r="E209" t="s">
        <v>4479</v>
      </c>
      <c r="F209" t="s">
        <v>963</v>
      </c>
      <c r="G209" t="s">
        <v>4484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4485</v>
      </c>
      <c r="C210" t="s">
        <v>4486</v>
      </c>
      <c r="E210" t="s">
        <v>4487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4506</v>
      </c>
      <c r="C211" t="s">
        <v>4507</v>
      </c>
      <c r="E211" t="s">
        <v>4508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4675</v>
      </c>
      <c r="C212" t="s">
        <v>4676</v>
      </c>
      <c r="E212" t="s">
        <v>4677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4784</v>
      </c>
      <c r="C213" t="s">
        <v>4785</v>
      </c>
      <c r="E213" t="s">
        <v>4786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4787</v>
      </c>
      <c r="C214" t="s">
        <v>4788</v>
      </c>
      <c r="E214" t="s">
        <v>4789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8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282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-74</v>
      </c>
      <c r="I8"/>
    </row>
    <row r="9" spans="1:11" x14ac:dyDescent="0.3">
      <c r="A9">
        <v>8</v>
      </c>
      <c r="B9">
        <v>2</v>
      </c>
      <c r="C9" s="288" t="s">
        <v>3829</v>
      </c>
      <c r="D9" s="288" t="s">
        <v>1140</v>
      </c>
      <c r="E9" s="288" t="s">
        <v>3829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3968</v>
      </c>
      <c r="D15" s="288" t="s">
        <v>1648</v>
      </c>
      <c r="E15" s="288" t="s">
        <v>3968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-142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-50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4513</v>
      </c>
      <c r="D44" s="288" t="s">
        <v>4514</v>
      </c>
      <c r="E44" s="288" t="s">
        <v>4513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-64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-39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-21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-71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-71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4452</v>
      </c>
      <c r="D85" s="288" t="s">
        <v>2728</v>
      </c>
      <c r="E85" s="288" t="s">
        <v>4452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-36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4829</v>
      </c>
      <c r="D88" s="288" t="s">
        <v>1717</v>
      </c>
      <c r="E88" s="288" t="s">
        <v>4829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4717</v>
      </c>
      <c r="D89" s="288" t="s">
        <v>1718</v>
      </c>
      <c r="E89" s="288" t="s">
        <v>4717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4010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4011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3353</v>
      </c>
      <c r="E93" s="288" t="s">
        <v>1726</v>
      </c>
      <c r="F93" s="52">
        <v>35000</v>
      </c>
      <c r="G93" s="52">
        <v>16000</v>
      </c>
      <c r="H93">
        <v>-58</v>
      </c>
      <c r="I93" s="52" t="s">
        <v>4839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-4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-142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4129</v>
      </c>
      <c r="D120" s="288" t="s">
        <v>4130</v>
      </c>
      <c r="E120" s="288" t="s">
        <v>4129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4127</v>
      </c>
      <c r="D121" s="288" t="s">
        <v>4128</v>
      </c>
      <c r="E121" s="288" t="s">
        <v>4127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3830</v>
      </c>
      <c r="D139" s="288" t="s">
        <v>2676</v>
      </c>
      <c r="E139" s="288" t="s">
        <v>3830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4660</v>
      </c>
      <c r="D141" s="288" t="s">
        <v>4659</v>
      </c>
      <c r="E141" s="288" t="s">
        <v>4660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3969</v>
      </c>
      <c r="D145" s="288" t="s">
        <v>2204</v>
      </c>
      <c r="E145" s="288" t="s">
        <v>3969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4066</v>
      </c>
      <c r="D162" s="288" t="s">
        <v>2265</v>
      </c>
      <c r="E162" s="288" t="s">
        <v>4066</v>
      </c>
      <c r="F162" s="52">
        <v>80000</v>
      </c>
      <c r="G162" s="52">
        <v>45000</v>
      </c>
      <c r="H162">
        <v>-1</v>
      </c>
      <c r="I162" s="52" t="s">
        <v>4067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4031</v>
      </c>
      <c r="D201" s="288" t="s">
        <v>4032</v>
      </c>
      <c r="E201" s="288" t="s">
        <v>4031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4493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4492</v>
      </c>
      <c r="D229" s="288" t="s">
        <v>4494</v>
      </c>
      <c r="E229" s="288" t="s">
        <v>4492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-10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-10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3810</v>
      </c>
      <c r="D236" s="288" t="s">
        <v>3811</v>
      </c>
      <c r="E236" s="288" t="s">
        <v>3810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3822</v>
      </c>
      <c r="D237" s="288" t="s">
        <v>3822</v>
      </c>
      <c r="E237" s="288" t="s">
        <v>3823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3836</v>
      </c>
      <c r="E238" s="288" t="s">
        <v>3837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3861</v>
      </c>
      <c r="D239" s="288" t="s">
        <v>3862</v>
      </c>
      <c r="E239" s="288" t="s">
        <v>3861</v>
      </c>
    </row>
    <row r="240" spans="1:8" x14ac:dyDescent="0.3">
      <c r="A240">
        <v>243</v>
      </c>
      <c r="B240">
        <v>4</v>
      </c>
      <c r="C240" s="288" t="s">
        <v>3898</v>
      </c>
      <c r="D240" s="288" t="s">
        <v>3899</v>
      </c>
      <c r="E240" s="288" t="s">
        <v>3898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3937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3961</v>
      </c>
      <c r="D245" s="288" t="s">
        <v>3962</v>
      </c>
      <c r="E245" s="288" t="s">
        <v>3961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3984</v>
      </c>
      <c r="D246" s="288" t="s">
        <v>2910</v>
      </c>
      <c r="E246" s="288" t="s">
        <v>3984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3987</v>
      </c>
      <c r="D247" s="288" t="s">
        <v>3988</v>
      </c>
      <c r="E247" s="288" t="s">
        <v>3987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4007</v>
      </c>
      <c r="D248" s="288" t="s">
        <v>4008</v>
      </c>
      <c r="E248" s="288" t="s">
        <v>4007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4025</v>
      </c>
      <c r="D249" s="288" t="s">
        <v>4026</v>
      </c>
      <c r="E249" s="288" t="s">
        <v>4025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4030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4086</v>
      </c>
      <c r="D251" s="288" t="s">
        <v>2910</v>
      </c>
      <c r="E251" s="288" t="s">
        <v>4086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4097</v>
      </c>
      <c r="D252" s="288" t="s">
        <v>4098</v>
      </c>
      <c r="E252" s="288" t="s">
        <v>4097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4153</v>
      </c>
      <c r="D253" s="288" t="s">
        <v>2375</v>
      </c>
      <c r="E253" s="288" t="s">
        <v>4153</v>
      </c>
      <c r="I253" s="52" t="s">
        <v>4154</v>
      </c>
    </row>
    <row r="254" spans="1:9" x14ac:dyDescent="0.3">
      <c r="A254">
        <v>257</v>
      </c>
      <c r="B254">
        <v>3</v>
      </c>
      <c r="C254" s="288" t="s">
        <v>4173</v>
      </c>
      <c r="D254" s="288" t="s">
        <v>3115</v>
      </c>
      <c r="E254" s="288" t="s">
        <v>4173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4237</v>
      </c>
      <c r="D255" s="288" t="s">
        <v>4238</v>
      </c>
      <c r="E255" s="288" t="s">
        <v>4237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4252</v>
      </c>
      <c r="D256" s="288" t="s">
        <v>1203</v>
      </c>
      <c r="E256" s="288" t="s">
        <v>4252</v>
      </c>
      <c r="F256" s="52">
        <v>1200000</v>
      </c>
    </row>
    <row r="257" spans="1:9" x14ac:dyDescent="0.3">
      <c r="A257">
        <v>260</v>
      </c>
      <c r="D257" s="288" t="s">
        <v>4290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4386</v>
      </c>
      <c r="D258" s="288" t="s">
        <v>4387</v>
      </c>
      <c r="E258" s="288" t="s">
        <v>4386</v>
      </c>
    </row>
    <row r="259" spans="1:9" x14ac:dyDescent="0.3">
      <c r="A259">
        <v>262</v>
      </c>
      <c r="B259">
        <v>3</v>
      </c>
      <c r="C259" s="288" t="s">
        <v>4450</v>
      </c>
      <c r="D259" s="288" t="s">
        <v>4451</v>
      </c>
      <c r="E259" s="288" t="s">
        <v>4450</v>
      </c>
    </row>
    <row r="260" spans="1:9" x14ac:dyDescent="0.3">
      <c r="A260">
        <v>263</v>
      </c>
      <c r="B260">
        <v>1</v>
      </c>
      <c r="C260" s="288" t="s">
        <v>4521</v>
      </c>
      <c r="D260" s="288" t="s">
        <v>1201</v>
      </c>
      <c r="E260" s="288" t="s">
        <v>4521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4522</v>
      </c>
      <c r="D261" s="288" t="s">
        <v>4523</v>
      </c>
      <c r="E261" s="288" t="s">
        <v>4522</v>
      </c>
    </row>
    <row r="262" spans="1:9" x14ac:dyDescent="0.3">
      <c r="A262">
        <v>265</v>
      </c>
      <c r="B262">
        <v>2</v>
      </c>
      <c r="D262" s="288" t="s">
        <v>4545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4555</v>
      </c>
      <c r="D263" s="288" t="s">
        <v>4556</v>
      </c>
      <c r="E263" s="288" t="s">
        <v>4555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4572</v>
      </c>
      <c r="D264" s="288" t="s">
        <v>4573</v>
      </c>
      <c r="E264" s="288" t="s">
        <v>4572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4575</v>
      </c>
      <c r="D265" s="288" t="s">
        <v>4576</v>
      </c>
      <c r="E265" s="288" t="s">
        <v>4575</v>
      </c>
      <c r="F265" s="52">
        <v>650000</v>
      </c>
    </row>
    <row r="266" spans="1:9" x14ac:dyDescent="0.3">
      <c r="A266">
        <v>269</v>
      </c>
      <c r="D266" s="288" t="s">
        <v>4637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4663</v>
      </c>
      <c r="D267" s="288" t="s">
        <v>4664</v>
      </c>
      <c r="E267" s="288" t="s">
        <v>4663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3837</v>
      </c>
      <c r="D268" s="288" t="s">
        <v>4665</v>
      </c>
      <c r="E268" s="288" t="s">
        <v>3837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4689</v>
      </c>
      <c r="D270" s="288" t="s">
        <v>3886</v>
      </c>
      <c r="E270" s="288" t="s">
        <v>4689</v>
      </c>
      <c r="F270" s="52">
        <v>70000</v>
      </c>
      <c r="G270" s="52">
        <v>40000</v>
      </c>
      <c r="I270" s="52" t="s">
        <v>4690</v>
      </c>
    </row>
    <row r="271" spans="1:9" x14ac:dyDescent="0.3">
      <c r="A271">
        <v>274</v>
      </c>
      <c r="B271">
        <v>3</v>
      </c>
      <c r="C271" s="288" t="s">
        <v>4706</v>
      </c>
      <c r="D271" s="288" t="s">
        <v>4707</v>
      </c>
      <c r="E271" s="288" t="s">
        <v>4706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4718</v>
      </c>
      <c r="D272" s="288" t="s">
        <v>4719</v>
      </c>
      <c r="E272" s="288" t="s">
        <v>4718</v>
      </c>
    </row>
    <row r="273" spans="1:7" x14ac:dyDescent="0.3">
      <c r="A273">
        <v>276</v>
      </c>
      <c r="B273">
        <v>1</v>
      </c>
      <c r="C273" s="288" t="s">
        <v>4720</v>
      </c>
      <c r="D273" s="288" t="s">
        <v>4721</v>
      </c>
      <c r="E273" s="288" t="s">
        <v>4720</v>
      </c>
    </row>
    <row r="274" spans="1:7" x14ac:dyDescent="0.3">
      <c r="A274">
        <v>277</v>
      </c>
      <c r="B274">
        <v>1</v>
      </c>
      <c r="C274" s="288" t="s">
        <v>1557</v>
      </c>
      <c r="D274" s="288" t="s">
        <v>4802</v>
      </c>
      <c r="E274" s="288" t="s">
        <v>1557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4824</v>
      </c>
      <c r="D275" s="288" t="s">
        <v>4825</v>
      </c>
      <c r="E275" s="288" t="s">
        <v>4824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4830</v>
      </c>
      <c r="D276" s="288" t="s">
        <v>4165</v>
      </c>
      <c r="E276" s="288" t="s">
        <v>4830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4840</v>
      </c>
      <c r="D277" s="288" t="s">
        <v>4841</v>
      </c>
      <c r="E277" s="288" t="s">
        <v>4840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4847</v>
      </c>
      <c r="F278" s="52">
        <v>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4024</v>
      </c>
    </row>
    <row r="16" spans="1:3" x14ac:dyDescent="0.3">
      <c r="A16">
        <v>17</v>
      </c>
      <c r="B16" t="s">
        <v>4554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534"/>
      <c r="B1" s="534"/>
      <c r="C1" s="534"/>
      <c r="D1" s="534"/>
      <c r="E1" s="534"/>
      <c r="F1" s="534"/>
      <c r="G1" s="534"/>
      <c r="H1" s="534"/>
    </row>
    <row r="2" spans="1:8" ht="16.5" customHeight="1" x14ac:dyDescent="0.3">
      <c r="A2" s="534"/>
      <c r="B2" s="534"/>
      <c r="C2" s="534"/>
      <c r="D2" s="534"/>
      <c r="E2" s="534"/>
      <c r="F2" s="534"/>
      <c r="G2" s="534"/>
      <c r="H2" s="534"/>
    </row>
    <row r="3" spans="1:8" ht="16.5" customHeight="1" x14ac:dyDescent="0.3">
      <c r="A3" s="534"/>
      <c r="B3" s="534"/>
      <c r="C3" s="534"/>
      <c r="D3" s="534"/>
      <c r="E3" s="534"/>
      <c r="F3" s="534"/>
      <c r="G3" s="534"/>
      <c r="H3" s="534"/>
    </row>
    <row r="4" spans="1:8" ht="16.5" customHeight="1" x14ac:dyDescent="0.3">
      <c r="A4" s="534"/>
      <c r="B4" s="534"/>
      <c r="C4" s="534"/>
      <c r="D4" s="534"/>
      <c r="E4" s="534"/>
      <c r="F4" s="534"/>
      <c r="G4" s="534"/>
      <c r="H4" s="534"/>
    </row>
    <row r="5" spans="1:8" ht="16.5" customHeight="1" x14ac:dyDescent="0.3">
      <c r="A5" s="534"/>
      <c r="B5" s="534"/>
      <c r="C5" s="534"/>
      <c r="D5" s="534"/>
      <c r="E5" s="534"/>
      <c r="F5" s="534"/>
      <c r="G5" s="534"/>
      <c r="H5" s="534"/>
    </row>
    <row r="6" spans="1:8" ht="16.5" customHeight="1" x14ac:dyDescent="0.3">
      <c r="A6" s="534"/>
      <c r="B6" s="534"/>
      <c r="C6" s="534"/>
      <c r="D6" s="534"/>
      <c r="E6" s="534"/>
      <c r="F6" s="534"/>
      <c r="G6" s="534"/>
      <c r="H6" s="534"/>
    </row>
    <row r="7" spans="1:8" ht="16.5" customHeight="1" x14ac:dyDescent="0.3">
      <c r="A7" s="534"/>
      <c r="B7" s="534"/>
      <c r="C7" s="534"/>
      <c r="D7" s="534"/>
      <c r="E7" s="534"/>
      <c r="F7" s="534"/>
      <c r="G7" s="534"/>
      <c r="H7" s="534"/>
    </row>
    <row r="8" spans="1:8" ht="16.5" customHeight="1" x14ac:dyDescent="0.3">
      <c r="A8" s="534"/>
      <c r="B8" s="534"/>
      <c r="C8" s="534"/>
      <c r="D8" s="534"/>
      <c r="E8" s="534"/>
      <c r="F8" s="534"/>
      <c r="G8" s="534"/>
      <c r="H8" s="534"/>
    </row>
    <row r="9" spans="1:8" ht="16.5" customHeight="1" x14ac:dyDescent="0.3">
      <c r="A9" s="534"/>
      <c r="B9" s="534"/>
      <c r="C9" s="534"/>
      <c r="D9" s="534"/>
      <c r="E9" s="534"/>
      <c r="F9" s="534"/>
      <c r="G9" s="534"/>
      <c r="H9" s="534"/>
    </row>
    <row r="10" spans="1:8" ht="16.5" customHeight="1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ht="16.5" customHeight="1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ht="16.5" customHeight="1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ht="16.5" customHeight="1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ht="16.5" customHeight="1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ht="16.5" customHeight="1" x14ac:dyDescent="0.3">
      <c r="A15" s="535"/>
      <c r="B15" s="536"/>
      <c r="C15" s="536"/>
      <c r="D15" s="536"/>
      <c r="E15" s="536"/>
      <c r="F15" s="536"/>
      <c r="G15" s="536"/>
      <c r="H15" s="536"/>
    </row>
    <row r="16" spans="1:8" ht="16.5" customHeight="1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ht="16.5" customHeight="1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ht="16.5" customHeight="1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ht="16.5" customHeight="1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ht="16.5" customHeight="1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ht="16.5" customHeight="1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ht="16.5" customHeight="1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ht="16.5" customHeight="1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ht="16.5" customHeight="1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ht="16.5" customHeight="1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ht="16.5" customHeight="1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ht="16.5" customHeight="1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ht="16.5" customHeight="1" x14ac:dyDescent="0.3">
      <c r="A28" s="536"/>
      <c r="B28" s="536"/>
      <c r="C28" s="536"/>
      <c r="D28" s="536"/>
      <c r="E28" s="536"/>
      <c r="F28" s="536"/>
      <c r="G28" s="536"/>
      <c r="H28" s="53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4611</v>
      </c>
      <c r="C1" s="307" t="s">
        <v>4584</v>
      </c>
      <c r="D1" s="309"/>
    </row>
    <row r="2" spans="1:4" ht="17.25" x14ac:dyDescent="0.3">
      <c r="A2" s="309"/>
      <c r="B2" s="307" t="s">
        <v>4612</v>
      </c>
      <c r="C2" s="307" t="s">
        <v>4583</v>
      </c>
      <c r="D2" s="309"/>
    </row>
    <row r="3" spans="1:4" ht="17.25" x14ac:dyDescent="0.3">
      <c r="A3" s="309"/>
      <c r="B3" s="307" t="s">
        <v>4613</v>
      </c>
      <c r="C3" s="307" t="s">
        <v>4585</v>
      </c>
      <c r="D3" s="309"/>
    </row>
    <row r="4" spans="1:4" ht="17.25" x14ac:dyDescent="0.3">
      <c r="A4" s="309"/>
      <c r="B4" s="307" t="s">
        <v>4614</v>
      </c>
      <c r="C4" s="307" t="s">
        <v>4586</v>
      </c>
      <c r="D4" s="309"/>
    </row>
    <row r="5" spans="1:4" ht="17.25" x14ac:dyDescent="0.3">
      <c r="A5" s="309"/>
      <c r="B5" s="307" t="s">
        <v>4615</v>
      </c>
      <c r="C5" s="307" t="s">
        <v>4587</v>
      </c>
      <c r="D5" s="309"/>
    </row>
    <row r="6" spans="1:4" ht="17.25" x14ac:dyDescent="0.3">
      <c r="A6" s="309"/>
      <c r="B6" s="307" t="s">
        <v>4616</v>
      </c>
      <c r="C6" s="307" t="s">
        <v>4588</v>
      </c>
      <c r="D6" s="309"/>
    </row>
    <row r="7" spans="1:4" ht="17.25" x14ac:dyDescent="0.3">
      <c r="A7" s="309"/>
      <c r="B7" s="307" t="s">
        <v>4617</v>
      </c>
      <c r="C7" s="307" t="s">
        <v>4589</v>
      </c>
      <c r="D7" s="309"/>
    </row>
    <row r="8" spans="1:4" ht="17.25" x14ac:dyDescent="0.3">
      <c r="A8" s="309"/>
      <c r="B8" s="307" t="s">
        <v>4618</v>
      </c>
      <c r="C8" s="307" t="s">
        <v>4590</v>
      </c>
      <c r="D8" s="309"/>
    </row>
    <row r="9" spans="1:4" ht="17.25" x14ac:dyDescent="0.3">
      <c r="A9" s="309"/>
      <c r="B9" s="307" t="s">
        <v>4619</v>
      </c>
      <c r="C9" s="307" t="s">
        <v>4591</v>
      </c>
      <c r="D9" s="309"/>
    </row>
    <row r="10" spans="1:4" ht="17.25" x14ac:dyDescent="0.3">
      <c r="A10" s="309"/>
      <c r="B10" s="307" t="s">
        <v>4614</v>
      </c>
      <c r="C10" s="307" t="s">
        <v>4592</v>
      </c>
      <c r="D10" s="309"/>
    </row>
    <row r="11" spans="1:4" ht="17.25" x14ac:dyDescent="0.3">
      <c r="A11" s="309"/>
      <c r="B11" s="307" t="s">
        <v>4620</v>
      </c>
      <c r="C11" s="307" t="s">
        <v>4593</v>
      </c>
      <c r="D11" s="309"/>
    </row>
    <row r="12" spans="1:4" ht="17.25" x14ac:dyDescent="0.3">
      <c r="A12" s="309"/>
      <c r="B12" s="307" t="s">
        <v>4621</v>
      </c>
      <c r="C12" s="307" t="s">
        <v>4594</v>
      </c>
      <c r="D12" s="309"/>
    </row>
    <row r="13" spans="1:4" ht="17.25" x14ac:dyDescent="0.3">
      <c r="A13" s="309"/>
      <c r="B13" s="307" t="s">
        <v>4622</v>
      </c>
      <c r="C13" s="307" t="s">
        <v>4595</v>
      </c>
      <c r="D13" s="309"/>
    </row>
    <row r="14" spans="1:4" ht="17.25" x14ac:dyDescent="0.3">
      <c r="A14" s="309"/>
      <c r="B14" s="307" t="s">
        <v>4623</v>
      </c>
      <c r="C14" s="307" t="s">
        <v>4596</v>
      </c>
      <c r="D14" s="309"/>
    </row>
    <row r="15" spans="1:4" ht="17.25" x14ac:dyDescent="0.3">
      <c r="A15" s="309"/>
      <c r="B15" s="307" t="s">
        <v>4624</v>
      </c>
      <c r="C15" s="307" t="s">
        <v>4597</v>
      </c>
      <c r="D15" s="309"/>
    </row>
    <row r="16" spans="1:4" ht="17.25" x14ac:dyDescent="0.3">
      <c r="A16" s="309"/>
      <c r="B16" s="307" t="s">
        <v>4625</v>
      </c>
      <c r="C16" s="307" t="s">
        <v>4598</v>
      </c>
      <c r="D16" s="309"/>
    </row>
    <row r="17" spans="1:4" ht="17.25" x14ac:dyDescent="0.3">
      <c r="A17" s="309"/>
      <c r="B17" s="307" t="s">
        <v>4626</v>
      </c>
      <c r="C17" s="307" t="s">
        <v>4599</v>
      </c>
      <c r="D17" s="309"/>
    </row>
    <row r="18" spans="1:4" ht="17.25" x14ac:dyDescent="0.3">
      <c r="A18" s="309"/>
      <c r="B18" s="307" t="s">
        <v>4627</v>
      </c>
      <c r="C18" s="307" t="s">
        <v>4600</v>
      </c>
      <c r="D18" s="309"/>
    </row>
    <row r="19" spans="1:4" ht="17.25" x14ac:dyDescent="0.3">
      <c r="A19" s="309"/>
      <c r="B19" s="307" t="s">
        <v>4628</v>
      </c>
      <c r="C19" s="307" t="s">
        <v>4601</v>
      </c>
      <c r="D19" s="309"/>
    </row>
    <row r="20" spans="1:4" ht="17.25" x14ac:dyDescent="0.3">
      <c r="A20" s="309"/>
      <c r="B20" s="307" t="s">
        <v>4629</v>
      </c>
      <c r="C20" s="307" t="s">
        <v>4602</v>
      </c>
      <c r="D20" s="309"/>
    </row>
    <row r="21" spans="1:4" ht="17.25" x14ac:dyDescent="0.3">
      <c r="A21" s="309"/>
      <c r="B21" s="307" t="s">
        <v>4630</v>
      </c>
      <c r="C21" s="307" t="s">
        <v>4603</v>
      </c>
      <c r="D21" s="309"/>
    </row>
    <row r="22" spans="1:4" ht="17.25" x14ac:dyDescent="0.3">
      <c r="A22" s="309"/>
      <c r="B22" s="307" t="s">
        <v>4631</v>
      </c>
      <c r="C22" s="307" t="s">
        <v>4604</v>
      </c>
      <c r="D22" s="309"/>
    </row>
    <row r="23" spans="1:4" ht="17.25" x14ac:dyDescent="0.3">
      <c r="A23" s="309"/>
      <c r="B23" s="307" t="s">
        <v>4632</v>
      </c>
      <c r="C23" s="307" t="s">
        <v>4605</v>
      </c>
      <c r="D23" s="309"/>
    </row>
    <row r="24" spans="1:4" ht="17.25" x14ac:dyDescent="0.3">
      <c r="A24" s="309"/>
      <c r="B24" s="307" t="s">
        <v>4633</v>
      </c>
      <c r="C24" s="307" t="s">
        <v>4606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4607</v>
      </c>
      <c r="D26" s="309"/>
    </row>
    <row r="27" spans="1:4" ht="17.25" x14ac:dyDescent="0.3">
      <c r="A27" s="309"/>
      <c r="B27" s="307"/>
      <c r="C27" s="307" t="s">
        <v>4608</v>
      </c>
      <c r="D27" s="309"/>
    </row>
    <row r="28" spans="1:4" ht="17.25" x14ac:dyDescent="0.3">
      <c r="A28" s="309"/>
      <c r="B28" s="307"/>
      <c r="C28" s="307" t="s">
        <v>4609</v>
      </c>
      <c r="D28" s="309"/>
    </row>
    <row r="29" spans="1:4" ht="17.25" x14ac:dyDescent="0.3">
      <c r="A29" s="309"/>
      <c r="B29" s="307"/>
      <c r="C29" s="307" t="s">
        <v>4610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2026-01-08T01:32:01Z</cp:lastPrinted>
  <dcterms:created xsi:type="dcterms:W3CDTF">2020-10-02T11:51:16Z</dcterms:created>
  <dcterms:modified xsi:type="dcterms:W3CDTF">2026-01-08T08:57:35Z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