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1E05E1D-6915-4B04-863D-C876C5FCA9C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주문_리스트!$A$1:$M$3793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35" i="18" l="1"/>
  <c r="E936" i="18"/>
  <c r="E937" i="18"/>
  <c r="E938" i="18"/>
  <c r="E939" i="18"/>
  <c r="E940" i="18"/>
  <c r="E941" i="18"/>
  <c r="E942" i="18"/>
  <c r="E943" i="18"/>
  <c r="E944" i="18"/>
  <c r="E945" i="18"/>
  <c r="E946" i="18"/>
  <c r="E947" i="18"/>
  <c r="E948" i="18"/>
  <c r="E949" i="18"/>
  <c r="E950" i="18"/>
  <c r="E951" i="18"/>
  <c r="E952" i="18"/>
  <c r="E953" i="18"/>
  <c r="E954" i="18"/>
  <c r="E955" i="18"/>
  <c r="E956" i="18"/>
  <c r="E957" i="18"/>
  <c r="E958" i="18"/>
  <c r="E959" i="18"/>
  <c r="E960" i="18"/>
  <c r="E961" i="18"/>
  <c r="E962" i="18"/>
  <c r="E963" i="18"/>
  <c r="E964" i="18"/>
  <c r="E965" i="18"/>
  <c r="E966" i="18"/>
  <c r="E967" i="18"/>
  <c r="E968" i="18"/>
  <c r="E969" i="18"/>
  <c r="E970" i="18"/>
  <c r="E971" i="18"/>
  <c r="E972" i="18"/>
  <c r="E973" i="18"/>
  <c r="E974" i="18"/>
  <c r="E975" i="18"/>
  <c r="E976" i="18"/>
  <c r="E977" i="18"/>
  <c r="E978" i="18"/>
  <c r="E979" i="18"/>
  <c r="E980" i="18"/>
  <c r="E981" i="18"/>
  <c r="E982" i="18"/>
  <c r="E983" i="18"/>
  <c r="E984" i="18"/>
  <c r="E985" i="18"/>
  <c r="E986" i="18"/>
  <c r="E987" i="18"/>
  <c r="E988" i="18"/>
  <c r="E989" i="18"/>
  <c r="E990" i="18"/>
  <c r="E991" i="18"/>
  <c r="E992" i="18"/>
  <c r="E993" i="18"/>
  <c r="E994" i="18"/>
  <c r="E995" i="18"/>
  <c r="E996" i="18"/>
  <c r="E997" i="18"/>
  <c r="E998" i="18"/>
  <c r="E999" i="18"/>
  <c r="E1000" i="18"/>
  <c r="E1001" i="18"/>
  <c r="E1002" i="18"/>
  <c r="E1003" i="18"/>
  <c r="E1004" i="18"/>
  <c r="E1005" i="18"/>
  <c r="E1006" i="18"/>
  <c r="E1007" i="18"/>
  <c r="E1008" i="18"/>
  <c r="E1009" i="18"/>
  <c r="E1010" i="18"/>
  <c r="E1011" i="18"/>
  <c r="E1012" i="18"/>
  <c r="E1013" i="18"/>
  <c r="E1014" i="18"/>
  <c r="E1015" i="18"/>
  <c r="E1016" i="18"/>
  <c r="E1017" i="18"/>
  <c r="E1018" i="18"/>
  <c r="E1019" i="18"/>
  <c r="E1020" i="18"/>
  <c r="E1021" i="18"/>
  <c r="E1022" i="18"/>
  <c r="E1023" i="18"/>
  <c r="E1024" i="18"/>
  <c r="E1025" i="18"/>
  <c r="E1026" i="18"/>
  <c r="E1027" i="18"/>
  <c r="E1028" i="18"/>
  <c r="E1029" i="18"/>
  <c r="E1030" i="18"/>
  <c r="E1031" i="18"/>
  <c r="E1032" i="18"/>
  <c r="E1033" i="18"/>
  <c r="E1034" i="18"/>
  <c r="E1035" i="18"/>
  <c r="E1036" i="18"/>
  <c r="E1037" i="18"/>
  <c r="E1038" i="18"/>
  <c r="E1039" i="18"/>
  <c r="E1040" i="18"/>
  <c r="E1041" i="18"/>
  <c r="E1042" i="18"/>
  <c r="E1043" i="18"/>
  <c r="E1044" i="18"/>
  <c r="E1045" i="18"/>
  <c r="E1046" i="18"/>
  <c r="E1047" i="18"/>
  <c r="E1048" i="18"/>
  <c r="E1049" i="18"/>
  <c r="E1050" i="18"/>
  <c r="E1051" i="18"/>
  <c r="E1052" i="18"/>
  <c r="E1053" i="18"/>
  <c r="E1054" i="18"/>
  <c r="E1055" i="18"/>
  <c r="E1056" i="18"/>
  <c r="E1057" i="18"/>
  <c r="E1058" i="18"/>
  <c r="E1059" i="18"/>
  <c r="E1060" i="18"/>
  <c r="E1061" i="18"/>
  <c r="E1062" i="18"/>
  <c r="E1063" i="18"/>
  <c r="E1064" i="18"/>
  <c r="E1065" i="18"/>
  <c r="E1066" i="18"/>
  <c r="E1067" i="18"/>
  <c r="E1068" i="18"/>
  <c r="E1069" i="18"/>
  <c r="E1070" i="18"/>
  <c r="E1071" i="18"/>
  <c r="E1072" i="18"/>
  <c r="E1073" i="18"/>
  <c r="E1074" i="18"/>
  <c r="E1075" i="18"/>
  <c r="E1076" i="18"/>
  <c r="E1077" i="18"/>
  <c r="E1078" i="18"/>
  <c r="E1079" i="18"/>
  <c r="E1080" i="18"/>
  <c r="E1081" i="18"/>
  <c r="E1082" i="18"/>
  <c r="E1083" i="18"/>
  <c r="E1084" i="18"/>
  <c r="E1085" i="18"/>
  <c r="E1086" i="18"/>
  <c r="E1087" i="18"/>
  <c r="E1088" i="18"/>
  <c r="E1089" i="18"/>
  <c r="E1090" i="18"/>
  <c r="E1091" i="18"/>
  <c r="E1092" i="18"/>
  <c r="E1093" i="18"/>
  <c r="E1094" i="18"/>
  <c r="E1095" i="18"/>
  <c r="E1096" i="18"/>
  <c r="E1097" i="18"/>
  <c r="E1098" i="18"/>
  <c r="E1099" i="18"/>
  <c r="E1100" i="18"/>
  <c r="E1101" i="18"/>
  <c r="E1102" i="18"/>
  <c r="E1103" i="18"/>
  <c r="E1104" i="18"/>
  <c r="E1105" i="18"/>
  <c r="E1106" i="18"/>
  <c r="E1107" i="18"/>
  <c r="E1108" i="18"/>
  <c r="E1109" i="18"/>
  <c r="E1110" i="18"/>
  <c r="E1111" i="18"/>
  <c r="E1112" i="18"/>
  <c r="E1113" i="18"/>
  <c r="E1114" i="18"/>
  <c r="E1115" i="18"/>
  <c r="E1116" i="18"/>
  <c r="E1117" i="18"/>
  <c r="E1118" i="18"/>
  <c r="E1119" i="18"/>
  <c r="E1120" i="18"/>
  <c r="E1121" i="18"/>
  <c r="E1122" i="18"/>
  <c r="E1123" i="18"/>
  <c r="E1124" i="18"/>
  <c r="E1125" i="18"/>
  <c r="E1126" i="18"/>
  <c r="E1127" i="18"/>
  <c r="E1128" i="18"/>
  <c r="E1129" i="18"/>
  <c r="E1130" i="18"/>
  <c r="E1131" i="18"/>
  <c r="E1132" i="18"/>
  <c r="E1133" i="18"/>
  <c r="E1134" i="18"/>
  <c r="E1135" i="18"/>
  <c r="E1136" i="18"/>
  <c r="E1137" i="18"/>
  <c r="E1138" i="18"/>
  <c r="E1139" i="18"/>
  <c r="E1140" i="18"/>
  <c r="E1141" i="18"/>
  <c r="E1142" i="18"/>
  <c r="E1143" i="18"/>
  <c r="E1144" i="18"/>
  <c r="E1145" i="18"/>
  <c r="E1146" i="18"/>
  <c r="E1147" i="18"/>
  <c r="E1148" i="18"/>
  <c r="E1149" i="18"/>
  <c r="E1150" i="18"/>
  <c r="E1151" i="18"/>
  <c r="E1152" i="18"/>
  <c r="E1153" i="18"/>
  <c r="E1154" i="18"/>
  <c r="E1155" i="18"/>
  <c r="E1156" i="18"/>
  <c r="E1157" i="18"/>
  <c r="E1158" i="18"/>
  <c r="E1159" i="18"/>
  <c r="E1160" i="18"/>
  <c r="E1161" i="18"/>
  <c r="E1162" i="18"/>
  <c r="E1163" i="18"/>
  <c r="E1164" i="18"/>
  <c r="E1165" i="18"/>
  <c r="E1166" i="18"/>
  <c r="E1167" i="18"/>
  <c r="E1168" i="18"/>
  <c r="E1169" i="18"/>
  <c r="E1170" i="18"/>
  <c r="E1171" i="18"/>
  <c r="E1172" i="18"/>
  <c r="E1173" i="18"/>
  <c r="E1174" i="18"/>
  <c r="E1175" i="18"/>
  <c r="E1176" i="18"/>
  <c r="E1177" i="18"/>
  <c r="E1178" i="18"/>
  <c r="E1179" i="18"/>
  <c r="E1180" i="18"/>
  <c r="E1181" i="18"/>
  <c r="E1182" i="18"/>
  <c r="E1183" i="18"/>
  <c r="E1184" i="18"/>
  <c r="E1185" i="18"/>
  <c r="E1186" i="18"/>
  <c r="E1187" i="18"/>
  <c r="E1188" i="18"/>
  <c r="E1189" i="18"/>
  <c r="E1190" i="18"/>
  <c r="E1191" i="18"/>
  <c r="E1192" i="18"/>
  <c r="E1193" i="18"/>
  <c r="E1194" i="18"/>
  <c r="E1195" i="18"/>
  <c r="E1196" i="18"/>
  <c r="E1197" i="18"/>
  <c r="E1198" i="18"/>
  <c r="E1199" i="18"/>
  <c r="E1200" i="18"/>
  <c r="E1201" i="18"/>
  <c r="E1202" i="18"/>
  <c r="E1203" i="18"/>
  <c r="E1204" i="18"/>
  <c r="E1205" i="18"/>
  <c r="E1206" i="18"/>
  <c r="E1207" i="18"/>
  <c r="E1208" i="18"/>
  <c r="E1209" i="18"/>
  <c r="E1210" i="18"/>
  <c r="E1211" i="18"/>
  <c r="E1212" i="18"/>
  <c r="E1213" i="18"/>
  <c r="E1214" i="18"/>
  <c r="E1215" i="18"/>
  <c r="E1216" i="18"/>
  <c r="E1217" i="18"/>
  <c r="E1218" i="18"/>
  <c r="E1219" i="18"/>
  <c r="E1220" i="18"/>
  <c r="E1221" i="18"/>
  <c r="E1222" i="18"/>
  <c r="E1223" i="18"/>
  <c r="E1224" i="18"/>
  <c r="E1225" i="18"/>
  <c r="E1226" i="18"/>
  <c r="E1227" i="18"/>
  <c r="E1228" i="18"/>
  <c r="E1229" i="18"/>
  <c r="E1230" i="18"/>
  <c r="E1231" i="18"/>
  <c r="E1232" i="18"/>
  <c r="E1233" i="18"/>
  <c r="E1234" i="18"/>
  <c r="E1235" i="18"/>
  <c r="E1236" i="18"/>
  <c r="E1237" i="18"/>
  <c r="E1238" i="18"/>
  <c r="E1239" i="18"/>
  <c r="E1240" i="18"/>
  <c r="E1241" i="18"/>
  <c r="E1242" i="18"/>
  <c r="E1243" i="18"/>
  <c r="E1244" i="18"/>
  <c r="E1245" i="18"/>
  <c r="E1246" i="18"/>
  <c r="E1247" i="18"/>
  <c r="E1248" i="18"/>
  <c r="E1249" i="18"/>
  <c r="E1250" i="18"/>
  <c r="E1251" i="18"/>
  <c r="E1252" i="18"/>
  <c r="E1253" i="18"/>
  <c r="E1254" i="18"/>
  <c r="E1255" i="18"/>
  <c r="E1256" i="18"/>
  <c r="E1257" i="18"/>
  <c r="E1258" i="18"/>
  <c r="E1259" i="18"/>
  <c r="E1260" i="18"/>
  <c r="E1261" i="18"/>
  <c r="E1262" i="18"/>
  <c r="E1263" i="18"/>
  <c r="E1264" i="18"/>
  <c r="E1265" i="18"/>
  <c r="E1266" i="18"/>
  <c r="E1267" i="18"/>
  <c r="E1268" i="18"/>
  <c r="E1269" i="18"/>
  <c r="E1270" i="18"/>
  <c r="E1271" i="18"/>
  <c r="E1272" i="18"/>
  <c r="E1273" i="18"/>
  <c r="E1274" i="18"/>
  <c r="E1275" i="18"/>
  <c r="E1276" i="18"/>
  <c r="E1277" i="18"/>
  <c r="E1278" i="18"/>
  <c r="E1279" i="18"/>
  <c r="E1280" i="18"/>
  <c r="E1281" i="18"/>
  <c r="E1282" i="18"/>
  <c r="E1283" i="18"/>
  <c r="E1284" i="18"/>
  <c r="E1285" i="18"/>
  <c r="E1286" i="18"/>
  <c r="E1287" i="18"/>
  <c r="E1288" i="18"/>
  <c r="E1289" i="18"/>
  <c r="E1290" i="18"/>
  <c r="E1291" i="18"/>
  <c r="E1292" i="18"/>
  <c r="E1293" i="18"/>
  <c r="E1294" i="18"/>
  <c r="E1295" i="18"/>
  <c r="E1296" i="18"/>
  <c r="E1297" i="18"/>
  <c r="E1298" i="18"/>
  <c r="E1299" i="18"/>
  <c r="E1300" i="18"/>
  <c r="E1301" i="18"/>
  <c r="E1302" i="18"/>
  <c r="E1303" i="18"/>
  <c r="E1304" i="18"/>
  <c r="E1305" i="18"/>
  <c r="E1306" i="18"/>
  <c r="E1307" i="18"/>
  <c r="E1308" i="18"/>
  <c r="E1309" i="18"/>
  <c r="E1310" i="18"/>
  <c r="E1311" i="18"/>
  <c r="E1312" i="18"/>
  <c r="E1313" i="18"/>
  <c r="E1314" i="18"/>
  <c r="E1315" i="18"/>
  <c r="E1316" i="18"/>
  <c r="E1317" i="18"/>
  <c r="E1318" i="18"/>
  <c r="E1319" i="18"/>
  <c r="E1320" i="18"/>
  <c r="E1321" i="18"/>
  <c r="E1322" i="18"/>
  <c r="E1323" i="18"/>
  <c r="E1324" i="18"/>
  <c r="E1325" i="18"/>
  <c r="E1326" i="18"/>
  <c r="E1327" i="18"/>
  <c r="E1328" i="18"/>
  <c r="E1329" i="18"/>
  <c r="E1330" i="18"/>
  <c r="E1331" i="18"/>
  <c r="E1332" i="18"/>
  <c r="E1333" i="18"/>
  <c r="E1334" i="18"/>
  <c r="E1335" i="18"/>
  <c r="E1336" i="18"/>
  <c r="E1337" i="18"/>
  <c r="E1338" i="18"/>
  <c r="E1339" i="18"/>
  <c r="E1340" i="18"/>
  <c r="E1341" i="18"/>
  <c r="E1342" i="18"/>
  <c r="E1343" i="18"/>
  <c r="E1344" i="18"/>
  <c r="E1345" i="18"/>
  <c r="E1346" i="18"/>
  <c r="E1347" i="18"/>
  <c r="E1348" i="18"/>
  <c r="E1349" i="18"/>
  <c r="E1350" i="18"/>
  <c r="E1351" i="18"/>
  <c r="E1352" i="18"/>
  <c r="E1353" i="18"/>
  <c r="E1354" i="18"/>
  <c r="E1355" i="18"/>
  <c r="E1356" i="18"/>
  <c r="E1357" i="18"/>
  <c r="E1358" i="18"/>
  <c r="E1359" i="18"/>
  <c r="E1360" i="18"/>
  <c r="E1361" i="18"/>
  <c r="E1362" i="18"/>
  <c r="E1363" i="18"/>
  <c r="E1364" i="18"/>
  <c r="E1365" i="18"/>
  <c r="E1366" i="18"/>
  <c r="E1367" i="18"/>
  <c r="E1368" i="18"/>
  <c r="E1369" i="18"/>
  <c r="E1370" i="18"/>
  <c r="E1371" i="18"/>
  <c r="E1372" i="18"/>
  <c r="E1373" i="18"/>
  <c r="E1374" i="18"/>
  <c r="E1375" i="18"/>
  <c r="E1376" i="18"/>
  <c r="E1377" i="18"/>
  <c r="E1378" i="18"/>
  <c r="E1379" i="18"/>
  <c r="E1380" i="18"/>
  <c r="E1381" i="18"/>
  <c r="E1382" i="18"/>
  <c r="E1383" i="18"/>
  <c r="E1384" i="18"/>
  <c r="E1385" i="18"/>
  <c r="E1386" i="18"/>
  <c r="E1387" i="18"/>
  <c r="E1388" i="18"/>
  <c r="E1389" i="18"/>
  <c r="E1390" i="18"/>
  <c r="E1391" i="18"/>
  <c r="E1392" i="18"/>
  <c r="E1393" i="18"/>
  <c r="E1394" i="18"/>
  <c r="E1395" i="18"/>
  <c r="E1396" i="18"/>
  <c r="E1397" i="18"/>
  <c r="E1398" i="18"/>
  <c r="E1399" i="18"/>
  <c r="E1400" i="18"/>
  <c r="E1401" i="18"/>
  <c r="E1402" i="18"/>
  <c r="E1403" i="18"/>
  <c r="E1404" i="18"/>
  <c r="E1405" i="18"/>
  <c r="E1406" i="18"/>
  <c r="E1407" i="18"/>
  <c r="E1408" i="18"/>
  <c r="E1409" i="18"/>
  <c r="E1410" i="18"/>
  <c r="E1411" i="18"/>
  <c r="E1412" i="18"/>
  <c r="E1413" i="18"/>
  <c r="E1414" i="18"/>
  <c r="E1415" i="18"/>
  <c r="E1416" i="18"/>
  <c r="E1417" i="18"/>
  <c r="E1418" i="18"/>
  <c r="E1419" i="18"/>
  <c r="E1420" i="18"/>
  <c r="E1421" i="18"/>
  <c r="E1422" i="18"/>
  <c r="E1423" i="18"/>
  <c r="E1424" i="18"/>
  <c r="E1425" i="18"/>
  <c r="E1426" i="18"/>
  <c r="E1427" i="18"/>
  <c r="E1428" i="18"/>
  <c r="E1429" i="18"/>
  <c r="E1430" i="18"/>
  <c r="E1431" i="18"/>
  <c r="E1432" i="18"/>
  <c r="E1433" i="18"/>
  <c r="E1434" i="18"/>
  <c r="E1435" i="18"/>
  <c r="E1436" i="18"/>
  <c r="E1437" i="18"/>
  <c r="E1438" i="18"/>
  <c r="E1439" i="18"/>
  <c r="E1440" i="18"/>
  <c r="E1441" i="18"/>
  <c r="E1442" i="18"/>
  <c r="E1443" i="18"/>
  <c r="E1444" i="18"/>
  <c r="E1445" i="18"/>
  <c r="E1446" i="18"/>
  <c r="E1447" i="18"/>
  <c r="E1448" i="18"/>
  <c r="E1449" i="18"/>
  <c r="E1450" i="18"/>
  <c r="E1451" i="18"/>
  <c r="E1452" i="18"/>
  <c r="E1453" i="18"/>
  <c r="E1454" i="18"/>
  <c r="E1455" i="18"/>
  <c r="E1456" i="18"/>
  <c r="E1457" i="18"/>
  <c r="E1458" i="18"/>
  <c r="E1459" i="18"/>
  <c r="E1460" i="18"/>
  <c r="E1461" i="18"/>
  <c r="E1462" i="18"/>
  <c r="E1463" i="18"/>
  <c r="E1464" i="18"/>
  <c r="E1465" i="18"/>
  <c r="E1466" i="18"/>
  <c r="E1467" i="18"/>
  <c r="E1468" i="18"/>
  <c r="E1469" i="18"/>
  <c r="E1470" i="18"/>
  <c r="E1471" i="18"/>
  <c r="E1472" i="18"/>
  <c r="E1473" i="18"/>
  <c r="E1474" i="18"/>
  <c r="E1475" i="18"/>
  <c r="E1476" i="18"/>
  <c r="E1477" i="18"/>
  <c r="E1478" i="18"/>
  <c r="E1479" i="18"/>
  <c r="E1480" i="18"/>
  <c r="E1481" i="18"/>
  <c r="E1482" i="18"/>
  <c r="E1483" i="18"/>
  <c r="E1484" i="18"/>
  <c r="E1485" i="18"/>
  <c r="E1486" i="18"/>
  <c r="E1487" i="18"/>
  <c r="E1488" i="18"/>
  <c r="E1489" i="18"/>
  <c r="E1490" i="18"/>
  <c r="E1491" i="18"/>
  <c r="E1492" i="18"/>
  <c r="E1493" i="18"/>
  <c r="E1494" i="18"/>
  <c r="E1495" i="18"/>
  <c r="E1496" i="18"/>
  <c r="E1497" i="18"/>
  <c r="E1498" i="18"/>
  <c r="E1499" i="18"/>
  <c r="E1500" i="18"/>
  <c r="E1501" i="18"/>
  <c r="E1502" i="18"/>
  <c r="E1503" i="18"/>
  <c r="E1504" i="18"/>
  <c r="E1505" i="18"/>
  <c r="E1506" i="18"/>
  <c r="E1507" i="18"/>
  <c r="E1508" i="18"/>
  <c r="E1509" i="18"/>
  <c r="E1510" i="18"/>
  <c r="E1511" i="18"/>
  <c r="E1512" i="18"/>
  <c r="E1513" i="18"/>
  <c r="E1514" i="18"/>
  <c r="E1515" i="18"/>
  <c r="E1516" i="18"/>
  <c r="E1517" i="18"/>
  <c r="E1518" i="18"/>
  <c r="E1519" i="18"/>
  <c r="E1520" i="18"/>
  <c r="E1521" i="18"/>
  <c r="E1522" i="18"/>
  <c r="E1523" i="18"/>
  <c r="E1524" i="18"/>
  <c r="E1525" i="18"/>
  <c r="E1526" i="18"/>
  <c r="E1527" i="18"/>
  <c r="E1528" i="18"/>
  <c r="E1529" i="18"/>
  <c r="E1530" i="18"/>
  <c r="E1531" i="18"/>
  <c r="E1532" i="18"/>
  <c r="E1533" i="18"/>
  <c r="E1534" i="18"/>
  <c r="E1535" i="18"/>
  <c r="E1536" i="18"/>
  <c r="E1537" i="18"/>
  <c r="E1538" i="18"/>
  <c r="E1539" i="18"/>
  <c r="E1540" i="18"/>
  <c r="E1541" i="18"/>
  <c r="E1542" i="18"/>
  <c r="E1543" i="18"/>
  <c r="E1544" i="18"/>
  <c r="E1545" i="18"/>
  <c r="E1546" i="18"/>
  <c r="E1547" i="18"/>
  <c r="E1548" i="18"/>
  <c r="E1549" i="18"/>
  <c r="E1550" i="18"/>
  <c r="E1551" i="18"/>
  <c r="E1552" i="18"/>
  <c r="E1553" i="18"/>
  <c r="E1554" i="18"/>
  <c r="E1555" i="18"/>
  <c r="E1556" i="18"/>
  <c r="E1557" i="18"/>
  <c r="E1558" i="18"/>
  <c r="E1559" i="18"/>
  <c r="E1560" i="18"/>
  <c r="E1561" i="18"/>
  <c r="E1562" i="18"/>
  <c r="E1563" i="18"/>
  <c r="E1564" i="18"/>
  <c r="E1565" i="18"/>
  <c r="E1566" i="18"/>
  <c r="E1567" i="18"/>
  <c r="E1568" i="18"/>
  <c r="E1569" i="18"/>
  <c r="E1570" i="18"/>
  <c r="E1571" i="18"/>
  <c r="E1572" i="18"/>
  <c r="E1573" i="18"/>
  <c r="E1574" i="18"/>
  <c r="E1575" i="18"/>
  <c r="E1576" i="18"/>
  <c r="E1577" i="18"/>
  <c r="E1578" i="18"/>
  <c r="E1579" i="18"/>
  <c r="E1580" i="18"/>
  <c r="E1581" i="18"/>
  <c r="E1582" i="18"/>
  <c r="E1583" i="18"/>
  <c r="E1584" i="18"/>
  <c r="E1585" i="18"/>
  <c r="E1586" i="18"/>
  <c r="E1587" i="18"/>
  <c r="E1588" i="18"/>
  <c r="E1589" i="18"/>
  <c r="E1590" i="18"/>
  <c r="E1591" i="18"/>
  <c r="E1592" i="18"/>
  <c r="E1593" i="18"/>
  <c r="E1594" i="18"/>
  <c r="E1595" i="18"/>
  <c r="E1596" i="18"/>
  <c r="E1597" i="18"/>
  <c r="E1598" i="18"/>
  <c r="E1599" i="18"/>
  <c r="E1600" i="18"/>
  <c r="E1601" i="18"/>
  <c r="E1602" i="18"/>
  <c r="E1603" i="18"/>
  <c r="E1604" i="18"/>
  <c r="E1605" i="18"/>
  <c r="E1606" i="18"/>
  <c r="E1607" i="18"/>
  <c r="E1608" i="18"/>
  <c r="E1609" i="18"/>
  <c r="E1610" i="18"/>
  <c r="E1611" i="18"/>
  <c r="E1612" i="18"/>
  <c r="E1613" i="18"/>
  <c r="E1614" i="18"/>
  <c r="E1615" i="18"/>
  <c r="E1616" i="18"/>
  <c r="E1617" i="18"/>
  <c r="E1618" i="18"/>
  <c r="E1619" i="18"/>
  <c r="E1620" i="18"/>
  <c r="E1621" i="18"/>
  <c r="E1622" i="18"/>
  <c r="E1623" i="18"/>
  <c r="E1624" i="18"/>
  <c r="E1625" i="18"/>
  <c r="E1626" i="18"/>
  <c r="E1627" i="18"/>
  <c r="E1628" i="18"/>
  <c r="E1629" i="18"/>
  <c r="E1630" i="18"/>
  <c r="E1631" i="18"/>
  <c r="E1632" i="18"/>
  <c r="E1633" i="18"/>
  <c r="E1634" i="18"/>
  <c r="E1635" i="18"/>
  <c r="E1636" i="18"/>
  <c r="E1637" i="18"/>
  <c r="E1638" i="18"/>
  <c r="E1639" i="18"/>
  <c r="E1640" i="18"/>
  <c r="E1641" i="18"/>
  <c r="E1642" i="18"/>
  <c r="E1643" i="18"/>
  <c r="E1644" i="18"/>
  <c r="E1645" i="18"/>
  <c r="E1646" i="18"/>
  <c r="E1647" i="18"/>
  <c r="E1648" i="18"/>
  <c r="E1649" i="18"/>
  <c r="E1650" i="18"/>
  <c r="E1651" i="18"/>
  <c r="E1652" i="18"/>
  <c r="E1653" i="18"/>
  <c r="E1654" i="18"/>
  <c r="E1655" i="18"/>
  <c r="E1656" i="18"/>
  <c r="E1657" i="18"/>
  <c r="E1658" i="18"/>
  <c r="E1659" i="18"/>
  <c r="E1660" i="18"/>
  <c r="E1661" i="18"/>
  <c r="E1662" i="18"/>
  <c r="E1663" i="18"/>
  <c r="E1664" i="18"/>
  <c r="E1665" i="18"/>
  <c r="E1666" i="18"/>
  <c r="E1667" i="18"/>
  <c r="E1668" i="18"/>
  <c r="E1669" i="18"/>
  <c r="E1670" i="18"/>
  <c r="E1671" i="18"/>
  <c r="E1672" i="18"/>
  <c r="E1673" i="18"/>
  <c r="E1674" i="18"/>
  <c r="E1675" i="18"/>
  <c r="E1676" i="18"/>
  <c r="E1677" i="18"/>
  <c r="E1678" i="18"/>
  <c r="E1679" i="18"/>
  <c r="E1680" i="18"/>
  <c r="E1681" i="18"/>
  <c r="E1682" i="18"/>
  <c r="E1683" i="18"/>
  <c r="E1684" i="18"/>
  <c r="E1685" i="18"/>
  <c r="E1686" i="18"/>
  <c r="E1687" i="18"/>
  <c r="E1688" i="18"/>
  <c r="E1689" i="18"/>
  <c r="E1690" i="18"/>
  <c r="E1691" i="18"/>
  <c r="E1692" i="18"/>
  <c r="E1693" i="18"/>
  <c r="E1694" i="18"/>
  <c r="E1695" i="18"/>
  <c r="E1696" i="18"/>
  <c r="E1697" i="18"/>
  <c r="E1698" i="18"/>
  <c r="E1699" i="18"/>
  <c r="E1700" i="18"/>
  <c r="E1701" i="18"/>
  <c r="E1702" i="18"/>
  <c r="E1703" i="18"/>
  <c r="E1704" i="18"/>
  <c r="E1705" i="18"/>
  <c r="E1706" i="18"/>
  <c r="E1707" i="18"/>
  <c r="E1708" i="18"/>
  <c r="E1709" i="18"/>
  <c r="E1710" i="18"/>
  <c r="E1711" i="18"/>
  <c r="E1712" i="18"/>
  <c r="E1713" i="18"/>
  <c r="E1714" i="18"/>
  <c r="E1715" i="18"/>
  <c r="E1716" i="18"/>
  <c r="E1717" i="18"/>
  <c r="E1718" i="18"/>
  <c r="E1719" i="18"/>
  <c r="E1720" i="18"/>
  <c r="E1721" i="18"/>
  <c r="E1722" i="18"/>
  <c r="E1723" i="18"/>
  <c r="E1724" i="18"/>
  <c r="E1725" i="18"/>
  <c r="E1726" i="18"/>
  <c r="E1727" i="18"/>
  <c r="E1728" i="18"/>
  <c r="E1729" i="18"/>
  <c r="E1730" i="18"/>
  <c r="E1731" i="18"/>
  <c r="E1732" i="18"/>
  <c r="E1733" i="18"/>
  <c r="E1734" i="18"/>
  <c r="E1735" i="18"/>
  <c r="E1736" i="18"/>
  <c r="E1737" i="18"/>
  <c r="E1738" i="18"/>
  <c r="E1739" i="18"/>
  <c r="E1740" i="18"/>
  <c r="E1741" i="18"/>
  <c r="E1742" i="18"/>
  <c r="E1743" i="18"/>
  <c r="E1744" i="18"/>
  <c r="E1745" i="18"/>
  <c r="E1746" i="18"/>
  <c r="E1747" i="18"/>
  <c r="E1748" i="18"/>
  <c r="E1749" i="18"/>
  <c r="E1750" i="18"/>
  <c r="E1751" i="18"/>
  <c r="E1752" i="18"/>
  <c r="E1753" i="18"/>
  <c r="E1754" i="18"/>
  <c r="E1755" i="18"/>
  <c r="E1756" i="18"/>
  <c r="E1757" i="18"/>
  <c r="E1758" i="18"/>
  <c r="E1759" i="18"/>
  <c r="E1760" i="18"/>
  <c r="E1761" i="18"/>
  <c r="E1762" i="18"/>
  <c r="E1763" i="18"/>
  <c r="E1764" i="18"/>
  <c r="E1765" i="18"/>
  <c r="E1766" i="18"/>
  <c r="E1767" i="18"/>
  <c r="E1768" i="18"/>
  <c r="E1769" i="18"/>
  <c r="E1770" i="18"/>
  <c r="E1771" i="18"/>
  <c r="E1772" i="18"/>
  <c r="E1773" i="18"/>
  <c r="E1774" i="18"/>
  <c r="E1775" i="18"/>
  <c r="E1776" i="18"/>
  <c r="E1777" i="18"/>
  <c r="E1778" i="18"/>
  <c r="E1779" i="18"/>
  <c r="E1780" i="18"/>
  <c r="E1781" i="18"/>
  <c r="E1782" i="18"/>
  <c r="E1783" i="18"/>
  <c r="E1784" i="18"/>
  <c r="E1785" i="18"/>
  <c r="E1786" i="18"/>
  <c r="E1787" i="18"/>
  <c r="E1788" i="18"/>
  <c r="E1789" i="18"/>
  <c r="E1790" i="18"/>
  <c r="E1791" i="18"/>
  <c r="E1792" i="18"/>
  <c r="E1793" i="18"/>
  <c r="E1794" i="18"/>
  <c r="E1795" i="18"/>
  <c r="E1796" i="18"/>
  <c r="E1797" i="18"/>
  <c r="E1798" i="18"/>
  <c r="E1799" i="18"/>
  <c r="E1800" i="18"/>
  <c r="E1801" i="18"/>
  <c r="E1802" i="18"/>
  <c r="E1803" i="18"/>
  <c r="E1804" i="18"/>
  <c r="E1805" i="18"/>
  <c r="E1806" i="18"/>
  <c r="E1807" i="18"/>
  <c r="E1808" i="18"/>
  <c r="E1809" i="18"/>
  <c r="E1810" i="18"/>
  <c r="E1811" i="18"/>
  <c r="E1812" i="18"/>
  <c r="E1813" i="18"/>
  <c r="E1814" i="18"/>
  <c r="E1815" i="18"/>
  <c r="E1816" i="18"/>
  <c r="E1817" i="18"/>
  <c r="E1818" i="18"/>
  <c r="E1819" i="18"/>
  <c r="E1820" i="18"/>
  <c r="E1821" i="18"/>
  <c r="E1822" i="18"/>
  <c r="E1823" i="18"/>
  <c r="E1824" i="18"/>
  <c r="E1825" i="18"/>
  <c r="E1826" i="18"/>
  <c r="E1827" i="18"/>
  <c r="E1828" i="18"/>
  <c r="E1829" i="18"/>
  <c r="E1830" i="18"/>
  <c r="E1831" i="18"/>
  <c r="E1832" i="18"/>
  <c r="E1833" i="18"/>
  <c r="E1834" i="18"/>
  <c r="E1835" i="18"/>
  <c r="E1836" i="18"/>
  <c r="E1837" i="18"/>
  <c r="E1838" i="18"/>
  <c r="E1839" i="18"/>
  <c r="E1840" i="18"/>
  <c r="E1841" i="18"/>
  <c r="E1842" i="18"/>
  <c r="E1843" i="18"/>
  <c r="E1844" i="18"/>
  <c r="E1845" i="18"/>
  <c r="E1846" i="18"/>
  <c r="E1847" i="18"/>
  <c r="E1848" i="18"/>
  <c r="E1849" i="18"/>
  <c r="E1850" i="18"/>
  <c r="E1851" i="18"/>
  <c r="E1852" i="18"/>
  <c r="E1853" i="18"/>
  <c r="E1854" i="18"/>
  <c r="E1855" i="18"/>
  <c r="E1856" i="18"/>
  <c r="E1857" i="18"/>
  <c r="E1858" i="18"/>
  <c r="E1859" i="18"/>
  <c r="E1860" i="18"/>
  <c r="E1861" i="18"/>
  <c r="E1862" i="18"/>
  <c r="E1863" i="18"/>
  <c r="E1864" i="18"/>
  <c r="E1865" i="18"/>
  <c r="E1866" i="18"/>
  <c r="E1867" i="18"/>
  <c r="E1868" i="18"/>
  <c r="E1869" i="18"/>
  <c r="E1870" i="18"/>
  <c r="E1871" i="18"/>
  <c r="E1872" i="18"/>
  <c r="E1873" i="18"/>
  <c r="E1874" i="18"/>
  <c r="E1875" i="18"/>
  <c r="E1876" i="18"/>
  <c r="E1877" i="18"/>
  <c r="E1878" i="18"/>
  <c r="E1879" i="18"/>
  <c r="E1880" i="18"/>
  <c r="E1881" i="18"/>
  <c r="E1882" i="18"/>
  <c r="E1883" i="18"/>
  <c r="E1884" i="18"/>
  <c r="E1885" i="18"/>
  <c r="E1886" i="18"/>
  <c r="E1887" i="18"/>
  <c r="E1888" i="18"/>
  <c r="E1889" i="18"/>
  <c r="E1890" i="18"/>
  <c r="E1891" i="18"/>
  <c r="E1892" i="18"/>
  <c r="E1893" i="18"/>
  <c r="E1894" i="18"/>
  <c r="E1895" i="18"/>
  <c r="E1896" i="18"/>
  <c r="E1897" i="18"/>
  <c r="E1898" i="18"/>
  <c r="E1899" i="18"/>
  <c r="E1900" i="18"/>
  <c r="E1901" i="18"/>
  <c r="E1902" i="18"/>
  <c r="E1903" i="18"/>
  <c r="E1904" i="18"/>
  <c r="E1905" i="18"/>
  <c r="E1906" i="18"/>
  <c r="E1907" i="18"/>
  <c r="E1908" i="18"/>
  <c r="E1909" i="18"/>
  <c r="E1910" i="18"/>
  <c r="E1911" i="18"/>
  <c r="E1912" i="18"/>
  <c r="E1913" i="18"/>
  <c r="E1914" i="18"/>
  <c r="E1915" i="18"/>
  <c r="E1916" i="18"/>
  <c r="E1917" i="18"/>
  <c r="E1918" i="18"/>
  <c r="E1919" i="18"/>
  <c r="E1920" i="18"/>
  <c r="E1921" i="18"/>
  <c r="E1922" i="18"/>
  <c r="E1923" i="18"/>
  <c r="E1924" i="18"/>
  <c r="E1925" i="18"/>
  <c r="E1926" i="18"/>
  <c r="E1927" i="18"/>
  <c r="E1928" i="18"/>
  <c r="E1929" i="18"/>
  <c r="E1930" i="18"/>
  <c r="E1931" i="18"/>
  <c r="E1932" i="18"/>
  <c r="E1933" i="18"/>
  <c r="E1934" i="18"/>
  <c r="E1935" i="18"/>
  <c r="E1936" i="18"/>
  <c r="E1937" i="18"/>
  <c r="E1938" i="18"/>
  <c r="E1939" i="18"/>
  <c r="E1940" i="18"/>
  <c r="E1941" i="18"/>
  <c r="E1942" i="18"/>
  <c r="E1943" i="18"/>
  <c r="E1944" i="18"/>
  <c r="E1945" i="18"/>
  <c r="E1946" i="18"/>
  <c r="E1947" i="18"/>
  <c r="E1948" i="18"/>
  <c r="E1949" i="18"/>
  <c r="E1950" i="18"/>
  <c r="E1951" i="18"/>
  <c r="E1952" i="18"/>
  <c r="E1953" i="18"/>
  <c r="E1954" i="18"/>
  <c r="E1955" i="18"/>
  <c r="E1956" i="18"/>
  <c r="E1957" i="18"/>
  <c r="E1958" i="18"/>
  <c r="E1959" i="18"/>
  <c r="E1960" i="18"/>
  <c r="E1961" i="18"/>
  <c r="E1962" i="18"/>
  <c r="E1963" i="18"/>
  <c r="E1964" i="18"/>
  <c r="E1965" i="18"/>
  <c r="E1966" i="18"/>
  <c r="E1967" i="18"/>
  <c r="E1968" i="18"/>
  <c r="E1969" i="18"/>
  <c r="E1970" i="18"/>
  <c r="E1971" i="18"/>
  <c r="E1972" i="18"/>
  <c r="E1973" i="18"/>
  <c r="E1974" i="18"/>
  <c r="E1975" i="18"/>
  <c r="E1976" i="18"/>
  <c r="E1977" i="18"/>
  <c r="E1978" i="18"/>
  <c r="E1979" i="18"/>
  <c r="E1980" i="18"/>
  <c r="E1981" i="18"/>
  <c r="E1982" i="18"/>
  <c r="E1983" i="18"/>
  <c r="E1984" i="18"/>
  <c r="E1985" i="18"/>
  <c r="E1986" i="18"/>
  <c r="E1987" i="18"/>
  <c r="E1988" i="18"/>
  <c r="E1989" i="18"/>
  <c r="E1990" i="18"/>
  <c r="E1991" i="18"/>
  <c r="E1992" i="18"/>
  <c r="E1993" i="18"/>
  <c r="E1994" i="18"/>
  <c r="E1995" i="18"/>
  <c r="E1996" i="18"/>
  <c r="E1997" i="18"/>
  <c r="E1998" i="18"/>
  <c r="E1999" i="18"/>
  <c r="E2000" i="18"/>
  <c r="E2001" i="18"/>
  <c r="E2002" i="18"/>
  <c r="E2003" i="18"/>
  <c r="E2004" i="18"/>
  <c r="E2005" i="18"/>
  <c r="E2006" i="18"/>
  <c r="E2007" i="18"/>
  <c r="E2008" i="18"/>
  <c r="E2009" i="18"/>
  <c r="E2010" i="18"/>
  <c r="E2011" i="18"/>
  <c r="E2012" i="18"/>
  <c r="E2013" i="18"/>
  <c r="E2014" i="18"/>
  <c r="E2015" i="18"/>
  <c r="E2016" i="18"/>
  <c r="E2017" i="18"/>
  <c r="E2018" i="18"/>
  <c r="E2019" i="18"/>
  <c r="E2020" i="18"/>
  <c r="E2021" i="18"/>
  <c r="E2022" i="18"/>
  <c r="E2023" i="18"/>
  <c r="E2024" i="18"/>
  <c r="E2025" i="18"/>
  <c r="E2026" i="18"/>
  <c r="E2027" i="18"/>
  <c r="E2028" i="18"/>
  <c r="E2029" i="18"/>
  <c r="E2030" i="18"/>
  <c r="E2031" i="18"/>
  <c r="E2032" i="18"/>
  <c r="E2033" i="18"/>
  <c r="E2034" i="18"/>
  <c r="E2035" i="18"/>
  <c r="E2036" i="18"/>
  <c r="E2037" i="18"/>
  <c r="E2038" i="18"/>
  <c r="E2039" i="18"/>
  <c r="E2040" i="18"/>
  <c r="E2041" i="18"/>
  <c r="E2042" i="18"/>
  <c r="E2043" i="18"/>
  <c r="E2044" i="18"/>
  <c r="E2045" i="18"/>
  <c r="E2046" i="18"/>
  <c r="E2047" i="18"/>
  <c r="E2048" i="18"/>
  <c r="E2049" i="18"/>
  <c r="E2050" i="18"/>
  <c r="E2051" i="18"/>
  <c r="E2052" i="18"/>
  <c r="E2053" i="18"/>
  <c r="E2054" i="18"/>
  <c r="E2055" i="18"/>
  <c r="E2056" i="18"/>
  <c r="E2057" i="18"/>
  <c r="E2058" i="18"/>
  <c r="E2059" i="18"/>
  <c r="E2060" i="18"/>
  <c r="E2061" i="18"/>
  <c r="E2062" i="18"/>
  <c r="E2063" i="18"/>
  <c r="E2064" i="18"/>
  <c r="E2065" i="18"/>
  <c r="E2066" i="18"/>
  <c r="E2067" i="18"/>
  <c r="E2068" i="18"/>
  <c r="E2069" i="18"/>
  <c r="E2070" i="18"/>
  <c r="E2071" i="18"/>
  <c r="E2072" i="18"/>
  <c r="E2073" i="18"/>
  <c r="E2074" i="18"/>
  <c r="E2075" i="18"/>
  <c r="E2076" i="18"/>
  <c r="E2077" i="18"/>
  <c r="E2078" i="18"/>
  <c r="E2079" i="18"/>
  <c r="E2080" i="18"/>
  <c r="E2081" i="18"/>
  <c r="E2082" i="18"/>
  <c r="E2083" i="18"/>
  <c r="E2084" i="18"/>
  <c r="E2085" i="18"/>
  <c r="E2086" i="18"/>
  <c r="E2087" i="18"/>
  <c r="E2088" i="18"/>
  <c r="E2089" i="18"/>
  <c r="E2090" i="18"/>
  <c r="E2091" i="18"/>
  <c r="E2092" i="18"/>
  <c r="E2093" i="18"/>
  <c r="E2094" i="18"/>
  <c r="E2095" i="18"/>
  <c r="E2096" i="18"/>
  <c r="E2097" i="18"/>
  <c r="E2098" i="18"/>
  <c r="E2099" i="18"/>
  <c r="E2100" i="18"/>
  <c r="E2101" i="18"/>
  <c r="E2102" i="18"/>
  <c r="E2103" i="18"/>
  <c r="E2104" i="18"/>
  <c r="E2105" i="18"/>
  <c r="E2106" i="18"/>
  <c r="E2107" i="18"/>
  <c r="E2108" i="18"/>
  <c r="E2109" i="18"/>
  <c r="E2110" i="18"/>
  <c r="E2111" i="18"/>
  <c r="E2112" i="18"/>
  <c r="E2113" i="18"/>
  <c r="E2114" i="18"/>
  <c r="E2115" i="18"/>
  <c r="E2116" i="18"/>
  <c r="E2117" i="18"/>
  <c r="E2118" i="18"/>
  <c r="E2119" i="18"/>
  <c r="E2120" i="18"/>
  <c r="E2121" i="18"/>
  <c r="E2122" i="18"/>
  <c r="E2123" i="18"/>
  <c r="E2124" i="18"/>
  <c r="E2125" i="18"/>
  <c r="E2126" i="18"/>
  <c r="E2127" i="18"/>
  <c r="E2128" i="18"/>
  <c r="E2129" i="18"/>
  <c r="E2130" i="18"/>
  <c r="E2131" i="18"/>
  <c r="E2132" i="18"/>
  <c r="E2133" i="18"/>
  <c r="E2134" i="18"/>
  <c r="E2135" i="18"/>
  <c r="E2136" i="18"/>
  <c r="E2137" i="18"/>
  <c r="E2138" i="18"/>
  <c r="E2139" i="18"/>
  <c r="E2140" i="18"/>
  <c r="E2141" i="18"/>
  <c r="E2142" i="18"/>
  <c r="E2143" i="18"/>
  <c r="E2144" i="18"/>
  <c r="E2145" i="18"/>
  <c r="E2146" i="18"/>
  <c r="E2147" i="18"/>
  <c r="E2148" i="18"/>
  <c r="E2149" i="18"/>
  <c r="E2150" i="18"/>
  <c r="E2151" i="18"/>
  <c r="E2152" i="18"/>
  <c r="E2153" i="18"/>
  <c r="E2154" i="18"/>
  <c r="E2155" i="18"/>
  <c r="E2156" i="18"/>
  <c r="E2157" i="18"/>
  <c r="E2158" i="18"/>
  <c r="E2159" i="18"/>
  <c r="E2160" i="18"/>
  <c r="E2161" i="18"/>
  <c r="E2162" i="18"/>
  <c r="E2163" i="18"/>
  <c r="E2164" i="18"/>
  <c r="E2165" i="18"/>
  <c r="E2166" i="18"/>
  <c r="E2167" i="18"/>
  <c r="E2168" i="18"/>
  <c r="E2169" i="18"/>
  <c r="E2170" i="18"/>
  <c r="E2171" i="18"/>
  <c r="E2172" i="18"/>
  <c r="E2173" i="18"/>
  <c r="E2174" i="18"/>
  <c r="E2175" i="18"/>
  <c r="E2176" i="18"/>
  <c r="E2177" i="18"/>
  <c r="E2178" i="18"/>
  <c r="E2179" i="18"/>
  <c r="E2180" i="18"/>
  <c r="E2181" i="18"/>
  <c r="E2182" i="18"/>
  <c r="E2183" i="18"/>
  <c r="E2184" i="18"/>
  <c r="E2185" i="18"/>
  <c r="E2186" i="18"/>
  <c r="E2187" i="18"/>
  <c r="E2188" i="18"/>
  <c r="E2189" i="18"/>
  <c r="E2190" i="18"/>
  <c r="E2191" i="18"/>
  <c r="E2192" i="18"/>
  <c r="E2193" i="18"/>
  <c r="E2194" i="18"/>
  <c r="E2195" i="18"/>
  <c r="E2196" i="18"/>
  <c r="E2197" i="18"/>
  <c r="E2198" i="18"/>
  <c r="E2199" i="18"/>
  <c r="E2200" i="18"/>
  <c r="E2201" i="18"/>
  <c r="E2202" i="18"/>
  <c r="E2203" i="18"/>
  <c r="E2204" i="18"/>
  <c r="E2205" i="18"/>
  <c r="E2206" i="18"/>
  <c r="E2207" i="18"/>
  <c r="E2208" i="18"/>
  <c r="E2209" i="18"/>
  <c r="E2210" i="18"/>
  <c r="E2211" i="18"/>
  <c r="E2212" i="18"/>
  <c r="E2213" i="18"/>
  <c r="E2214" i="18"/>
  <c r="E2215" i="18"/>
  <c r="E2216" i="18"/>
  <c r="E2217" i="18"/>
  <c r="E2218" i="18"/>
  <c r="E2219" i="18"/>
  <c r="E2220" i="18"/>
  <c r="E2221" i="18"/>
  <c r="E2222" i="18"/>
  <c r="E2223" i="18"/>
  <c r="E2224" i="18"/>
  <c r="E2225" i="18"/>
  <c r="E2226" i="18"/>
  <c r="E2227" i="18"/>
  <c r="E2228" i="18"/>
  <c r="E2229" i="18"/>
  <c r="E2230" i="18"/>
  <c r="E2231" i="18"/>
  <c r="E2232" i="18"/>
  <c r="E2233" i="18"/>
  <c r="E2234" i="18"/>
  <c r="E2235" i="18"/>
  <c r="E2236" i="18"/>
  <c r="E2237" i="18"/>
  <c r="E2238" i="18"/>
  <c r="E2239" i="18"/>
  <c r="E2240" i="18"/>
  <c r="E2241" i="18"/>
  <c r="E2242" i="18"/>
  <c r="E2243" i="18"/>
  <c r="E2244" i="18"/>
  <c r="E2245" i="18"/>
  <c r="E2246" i="18"/>
  <c r="E2247" i="18"/>
  <c r="E2248" i="18"/>
  <c r="E2249" i="18"/>
  <c r="E2250" i="18"/>
  <c r="E2251" i="18"/>
  <c r="E2252" i="18"/>
  <c r="E2253" i="18"/>
  <c r="E2254" i="18"/>
  <c r="E2255" i="18"/>
  <c r="E2256" i="18"/>
  <c r="E2257" i="18"/>
  <c r="E2258" i="18"/>
  <c r="E2259" i="18"/>
  <c r="E2260" i="18"/>
  <c r="E2261" i="18"/>
  <c r="E2262" i="18"/>
  <c r="E2263" i="18"/>
  <c r="E2264" i="18"/>
  <c r="E2265" i="18"/>
  <c r="E2266" i="18"/>
  <c r="E2267" i="18"/>
  <c r="E2268" i="18"/>
  <c r="E2269" i="18"/>
  <c r="E2270" i="18"/>
  <c r="E2271" i="18"/>
  <c r="E2272" i="18"/>
  <c r="E2273" i="18"/>
  <c r="E2274" i="18"/>
  <c r="E2275" i="18"/>
  <c r="E2276" i="18"/>
  <c r="E2277" i="18"/>
  <c r="E2278" i="18"/>
  <c r="E2279" i="18"/>
  <c r="E2280" i="18"/>
  <c r="E2281" i="18"/>
  <c r="E2282" i="18"/>
  <c r="E2283" i="18"/>
  <c r="E2284" i="18"/>
  <c r="E2285" i="18"/>
  <c r="E2286" i="18"/>
  <c r="E2287" i="18"/>
  <c r="E2288" i="18"/>
  <c r="E2289" i="18"/>
  <c r="E2290" i="18"/>
  <c r="E2291" i="18"/>
  <c r="E2292" i="18"/>
  <c r="E2293" i="18"/>
  <c r="E2294" i="18"/>
  <c r="E2295" i="18"/>
  <c r="E2296" i="18"/>
  <c r="E2297" i="18"/>
  <c r="E2298" i="18"/>
  <c r="E2299" i="18"/>
  <c r="E2300" i="18"/>
  <c r="E2301" i="18"/>
  <c r="E2302" i="18"/>
  <c r="E2303" i="18"/>
  <c r="E2304" i="18"/>
  <c r="E2305" i="18"/>
  <c r="E2306" i="18"/>
  <c r="E2307" i="18"/>
  <c r="E2308" i="18"/>
  <c r="E2309" i="18"/>
  <c r="E2310" i="18"/>
  <c r="E2311" i="18"/>
  <c r="E2312" i="18"/>
  <c r="E2313" i="18"/>
  <c r="E2314" i="18"/>
  <c r="E2315" i="18"/>
  <c r="E2316" i="18"/>
  <c r="E2317" i="18"/>
  <c r="E2318" i="18"/>
  <c r="E2319" i="18"/>
  <c r="E2320" i="18"/>
  <c r="E2321" i="18"/>
  <c r="E2322" i="18"/>
  <c r="E2323" i="18"/>
  <c r="E2324" i="18"/>
  <c r="E2325" i="18"/>
  <c r="E2326" i="18"/>
  <c r="E2327" i="18"/>
  <c r="E2328" i="18"/>
  <c r="E2329" i="18"/>
  <c r="E2330" i="18"/>
  <c r="E2331" i="18"/>
  <c r="E2332" i="18"/>
  <c r="E2333" i="18"/>
  <c r="E2334" i="18"/>
  <c r="E2335" i="18"/>
  <c r="E2336" i="18"/>
  <c r="E2337" i="18"/>
  <c r="E2338" i="18"/>
  <c r="E2339" i="18"/>
  <c r="E2340" i="18"/>
  <c r="E2341" i="18"/>
  <c r="E2342" i="18"/>
  <c r="E2343" i="18"/>
  <c r="E2344" i="18"/>
  <c r="E2345" i="18"/>
  <c r="E2346" i="18"/>
  <c r="E2347" i="18"/>
  <c r="E2348" i="18"/>
  <c r="E2349" i="18"/>
  <c r="E2350" i="18"/>
  <c r="E2351" i="18"/>
  <c r="E2352" i="18"/>
  <c r="E2353" i="18"/>
  <c r="E2354" i="18"/>
  <c r="E2355" i="18"/>
  <c r="E2356" i="18"/>
  <c r="E2357" i="18"/>
  <c r="E2358" i="18"/>
  <c r="E2359" i="18"/>
  <c r="E2360" i="18"/>
  <c r="E2361" i="18"/>
  <c r="E2362" i="18"/>
  <c r="E2363" i="18"/>
  <c r="E2364" i="18"/>
  <c r="E2365" i="18"/>
  <c r="E2366" i="18"/>
  <c r="E2367" i="18"/>
  <c r="E2368" i="18"/>
  <c r="E2369" i="18"/>
  <c r="E2370" i="18"/>
  <c r="E2371" i="18"/>
  <c r="E2372" i="18"/>
  <c r="E2373" i="18"/>
  <c r="E2374" i="18"/>
  <c r="E2375" i="18"/>
  <c r="E2376" i="18"/>
  <c r="E2377" i="18"/>
  <c r="E2378" i="18"/>
  <c r="E2379" i="18"/>
  <c r="E2380" i="18"/>
  <c r="E2381" i="18"/>
  <c r="E2382" i="18"/>
  <c r="E2383" i="18"/>
  <c r="E2384" i="18"/>
  <c r="E2385" i="18"/>
  <c r="E2386" i="18"/>
  <c r="E2387" i="18"/>
  <c r="E2388" i="18"/>
  <c r="E2389" i="18"/>
  <c r="E2390" i="18"/>
  <c r="E2391" i="18"/>
  <c r="E2392" i="18"/>
  <c r="E2393" i="18"/>
  <c r="E2394" i="18"/>
  <c r="E2395" i="18"/>
  <c r="E2396" i="18"/>
  <c r="E2397" i="18"/>
  <c r="E2398" i="18"/>
  <c r="E2399" i="18"/>
  <c r="E2400" i="18"/>
  <c r="E2401" i="18"/>
  <c r="E2402" i="18"/>
  <c r="E2403" i="18"/>
  <c r="E2404" i="18"/>
  <c r="E2405" i="18"/>
  <c r="E2406" i="18"/>
  <c r="E2407" i="18"/>
  <c r="E2408" i="18"/>
  <c r="E2409" i="18"/>
  <c r="E2410" i="18"/>
  <c r="E2411" i="18"/>
  <c r="E2412" i="18"/>
  <c r="E2413" i="18"/>
  <c r="E2414" i="18"/>
  <c r="E2415" i="18"/>
  <c r="E2416" i="18"/>
  <c r="E2417" i="18"/>
  <c r="E2418" i="18"/>
  <c r="E2419" i="18"/>
  <c r="E2420" i="18"/>
  <c r="E2421" i="18"/>
  <c r="E2422" i="18"/>
  <c r="E2423" i="18"/>
  <c r="E2424" i="18"/>
  <c r="E2425" i="18"/>
  <c r="E2426" i="18"/>
  <c r="E2427" i="18"/>
  <c r="E2428" i="18"/>
  <c r="E2429" i="18"/>
  <c r="E2430" i="18"/>
  <c r="E2431" i="18"/>
  <c r="E2432" i="18"/>
  <c r="E2433" i="18"/>
  <c r="E2434" i="18"/>
  <c r="E2435" i="18"/>
  <c r="E2436" i="18"/>
  <c r="E2437" i="18"/>
  <c r="E2438" i="18"/>
  <c r="E2439" i="18"/>
  <c r="E2440" i="18"/>
  <c r="E2441" i="18"/>
  <c r="E2442" i="18"/>
  <c r="E2443" i="18"/>
  <c r="E2444" i="18"/>
  <c r="E2445" i="18"/>
  <c r="E2446" i="18"/>
  <c r="E2447" i="18"/>
  <c r="E2448" i="18"/>
  <c r="E2449" i="18"/>
  <c r="E2450" i="18"/>
  <c r="E2451" i="18"/>
  <c r="E2452" i="18"/>
  <c r="E2453" i="18"/>
  <c r="E2454" i="18"/>
  <c r="E2455" i="18"/>
  <c r="E2456" i="18"/>
  <c r="E2457" i="18"/>
  <c r="E2458" i="18"/>
  <c r="E2459" i="18"/>
  <c r="E2460" i="18"/>
  <c r="E2461" i="18"/>
  <c r="E2462" i="18"/>
  <c r="E2463" i="18"/>
  <c r="E2464" i="18"/>
  <c r="E2465" i="18"/>
  <c r="E2466" i="18"/>
  <c r="E2467" i="18"/>
  <c r="E2468" i="18"/>
  <c r="E2469" i="18"/>
  <c r="E2470" i="18"/>
  <c r="E2471" i="18"/>
  <c r="E2472" i="18"/>
  <c r="E2473" i="18"/>
  <c r="E2474" i="18"/>
  <c r="E2475" i="18"/>
  <c r="E2476" i="18"/>
  <c r="E2477" i="18"/>
  <c r="E2478" i="18"/>
  <c r="E2479" i="18"/>
  <c r="E2480" i="18"/>
  <c r="E2481" i="18"/>
  <c r="E2482" i="18"/>
  <c r="E2483" i="18"/>
  <c r="E2484" i="18"/>
  <c r="E2485" i="18"/>
  <c r="E2486" i="18"/>
  <c r="E2487" i="18"/>
  <c r="E2488" i="18"/>
  <c r="E2489" i="18"/>
  <c r="E2490" i="18"/>
  <c r="E2491" i="18"/>
  <c r="E2492" i="18"/>
  <c r="E2493" i="18"/>
  <c r="E2494" i="18"/>
  <c r="E2495" i="18"/>
  <c r="E2496" i="18"/>
  <c r="E2497" i="18"/>
  <c r="E2498" i="18"/>
  <c r="E2499" i="18"/>
  <c r="E2500" i="18"/>
  <c r="E2501" i="18"/>
  <c r="E2502" i="18"/>
  <c r="E2503" i="18"/>
  <c r="E2504" i="18"/>
  <c r="E2505" i="18"/>
  <c r="E2506" i="18"/>
  <c r="E2507" i="18"/>
  <c r="E2508" i="18"/>
  <c r="E2509" i="18"/>
  <c r="E2510" i="18"/>
  <c r="E2511" i="18"/>
  <c r="E2512" i="18"/>
  <c r="E2513" i="18"/>
  <c r="E2514" i="18"/>
  <c r="E2515" i="18"/>
  <c r="E2516" i="18"/>
  <c r="E2517" i="18"/>
  <c r="E2518" i="18"/>
  <c r="E2519" i="18"/>
  <c r="E2520" i="18"/>
  <c r="E2521" i="18"/>
  <c r="E2522" i="18"/>
  <c r="E2523" i="18"/>
  <c r="E2524" i="18"/>
  <c r="E2525" i="18"/>
  <c r="E2526" i="18"/>
  <c r="E2527" i="18"/>
  <c r="E2528" i="18"/>
  <c r="E2529" i="18"/>
  <c r="E2530" i="18"/>
  <c r="E2531" i="18"/>
  <c r="E2532" i="18"/>
  <c r="E2533" i="18"/>
  <c r="E2534" i="18"/>
  <c r="E2535" i="18"/>
  <c r="E2536" i="18"/>
  <c r="E2537" i="18"/>
  <c r="E2538" i="18"/>
  <c r="E2539" i="18"/>
  <c r="E2540" i="18"/>
  <c r="E2541" i="18"/>
  <c r="E2542" i="18"/>
  <c r="E2543" i="18"/>
  <c r="E2544" i="18"/>
  <c r="E2545" i="18"/>
  <c r="E2546" i="18"/>
  <c r="E2547" i="18"/>
  <c r="E2548" i="18"/>
  <c r="E2549" i="18"/>
  <c r="E2550" i="18"/>
  <c r="E2551" i="18"/>
  <c r="E2552" i="18"/>
  <c r="E2553" i="18"/>
  <c r="E2554" i="18"/>
  <c r="E2555" i="18"/>
  <c r="E2556" i="18"/>
  <c r="E2557" i="18"/>
  <c r="E2558" i="18"/>
  <c r="E2559" i="18"/>
  <c r="E2560" i="18"/>
  <c r="E2561" i="18"/>
  <c r="E2562" i="18"/>
  <c r="E2563" i="18"/>
  <c r="E2564" i="18"/>
  <c r="E2565" i="18"/>
  <c r="E2566" i="18"/>
  <c r="E2567" i="18"/>
  <c r="E2568" i="18"/>
  <c r="E2569" i="18"/>
  <c r="E2570" i="18"/>
  <c r="E2571" i="18"/>
  <c r="E2572" i="18"/>
  <c r="E2573" i="18"/>
  <c r="E2574" i="18"/>
  <c r="E2575" i="18"/>
  <c r="E2576" i="18"/>
  <c r="E2577" i="18"/>
  <c r="E2578" i="18"/>
  <c r="E2579" i="18"/>
  <c r="E2580" i="18"/>
  <c r="E2581" i="18"/>
  <c r="E2582" i="18"/>
  <c r="E2583" i="18"/>
  <c r="E2584" i="18"/>
  <c r="E2585" i="18"/>
  <c r="E2586" i="18"/>
  <c r="E2587" i="18"/>
  <c r="E2588" i="18"/>
  <c r="E2589" i="18"/>
  <c r="E2590" i="18"/>
  <c r="E2591" i="18"/>
  <c r="E2592" i="18"/>
  <c r="E2593" i="18"/>
  <c r="E2594" i="18"/>
  <c r="E2595" i="18"/>
  <c r="E2596" i="18"/>
  <c r="E2597" i="18"/>
  <c r="E2598" i="18"/>
  <c r="E2599" i="18"/>
  <c r="E2600" i="18"/>
  <c r="E2601" i="18"/>
  <c r="E2602" i="18"/>
  <c r="E2603" i="18"/>
  <c r="E2604" i="18"/>
  <c r="E2605" i="18"/>
  <c r="E2606" i="18"/>
  <c r="E2607" i="18"/>
  <c r="E2608" i="18"/>
  <c r="E2609" i="18"/>
  <c r="E2610" i="18"/>
  <c r="E2611" i="18"/>
  <c r="E2612" i="18"/>
  <c r="E2613" i="18"/>
  <c r="E2614" i="18"/>
  <c r="E2615" i="18"/>
  <c r="E2616" i="18"/>
  <c r="E2617" i="18"/>
  <c r="E2618" i="18"/>
  <c r="E2619" i="18"/>
  <c r="E2620" i="18"/>
  <c r="E2621" i="18"/>
  <c r="E2622" i="18"/>
  <c r="E2623" i="18"/>
  <c r="E2624" i="18"/>
  <c r="E2625" i="18"/>
  <c r="E2626" i="18"/>
  <c r="E2627" i="18"/>
  <c r="E2628" i="18"/>
  <c r="E2629" i="18"/>
  <c r="E2630" i="18"/>
  <c r="E2631" i="18"/>
  <c r="E2632" i="18"/>
  <c r="E2633" i="18"/>
  <c r="E2634" i="18"/>
  <c r="E2635" i="18"/>
  <c r="E2636" i="18"/>
  <c r="E2637" i="18"/>
  <c r="E2638" i="18"/>
  <c r="E2639" i="18"/>
  <c r="E2640" i="18"/>
  <c r="E2641" i="18"/>
  <c r="E2642" i="18"/>
  <c r="E2643" i="18"/>
  <c r="E2644" i="18"/>
  <c r="E2645" i="18"/>
  <c r="E2646" i="18"/>
  <c r="E2647" i="18"/>
  <c r="E2648" i="18"/>
  <c r="E2649" i="18"/>
  <c r="E2650" i="18"/>
  <c r="E2651" i="18"/>
  <c r="E2652" i="18"/>
  <c r="E2653" i="18"/>
  <c r="E2654" i="18"/>
  <c r="E2655" i="18"/>
  <c r="E2656" i="18"/>
  <c r="E2657" i="18"/>
  <c r="E2658" i="18"/>
  <c r="E2659" i="18"/>
  <c r="E2660" i="18"/>
  <c r="E2661" i="18"/>
  <c r="E2662" i="18"/>
  <c r="E2663" i="18"/>
  <c r="E2664" i="18"/>
  <c r="E2665" i="18"/>
  <c r="E2666" i="18"/>
  <c r="E2667" i="18"/>
  <c r="E2668" i="18"/>
  <c r="E2669" i="18"/>
  <c r="E2670" i="18"/>
  <c r="E2671" i="18"/>
  <c r="E2672" i="18"/>
  <c r="E2673" i="18"/>
  <c r="E2674" i="18"/>
  <c r="E2675" i="18"/>
  <c r="E2676" i="18"/>
  <c r="E2677" i="18"/>
  <c r="E2678" i="18"/>
  <c r="E2679" i="18"/>
  <c r="E2680" i="18"/>
  <c r="E2681" i="18"/>
  <c r="E2682" i="18"/>
  <c r="E2683" i="18"/>
  <c r="E2684" i="18"/>
  <c r="E2685" i="18"/>
  <c r="E2686" i="18"/>
  <c r="E2687" i="18"/>
  <c r="E2688" i="18"/>
  <c r="E2689" i="18"/>
  <c r="E2690" i="18"/>
  <c r="E2691" i="18"/>
  <c r="E2692" i="18"/>
  <c r="E2693" i="18"/>
  <c r="E2694" i="18"/>
  <c r="E2695" i="18"/>
  <c r="E2696" i="18"/>
  <c r="E2697" i="18"/>
  <c r="E2698" i="18"/>
  <c r="E2699" i="18"/>
  <c r="E2700" i="18"/>
  <c r="E2701" i="18"/>
  <c r="E2702" i="18"/>
  <c r="E2703" i="18"/>
  <c r="E2704" i="18"/>
  <c r="E2705" i="18"/>
  <c r="E2706" i="18"/>
  <c r="E2707" i="18"/>
  <c r="E2708" i="18"/>
  <c r="E2709" i="18"/>
  <c r="E2710" i="18"/>
  <c r="E2711" i="18"/>
  <c r="E2712" i="18"/>
  <c r="E2713" i="18"/>
  <c r="E2714" i="18"/>
  <c r="E2715" i="18"/>
  <c r="E2716" i="18"/>
  <c r="E2717" i="18"/>
  <c r="E2718" i="18"/>
  <c r="E2719" i="18"/>
  <c r="E2720" i="18"/>
  <c r="E2721" i="18"/>
  <c r="E2722" i="18"/>
  <c r="E2723" i="18"/>
  <c r="E2724" i="18"/>
  <c r="E2725" i="18"/>
  <c r="E2726" i="18"/>
  <c r="E2727" i="18"/>
  <c r="E2728" i="18"/>
  <c r="E2729" i="18"/>
  <c r="E2730" i="18"/>
  <c r="E2731" i="18"/>
  <c r="E2732" i="18"/>
  <c r="E2733" i="18"/>
  <c r="E2734" i="18"/>
  <c r="E2735" i="18"/>
  <c r="E2736" i="18"/>
  <c r="E2737" i="18"/>
  <c r="E2738" i="18"/>
  <c r="E2739" i="18"/>
  <c r="E2740" i="18"/>
  <c r="E2741" i="18"/>
  <c r="E2742" i="18"/>
  <c r="E2743" i="18"/>
  <c r="E2744" i="18"/>
  <c r="E2745" i="18"/>
  <c r="E2746" i="18"/>
  <c r="E2747" i="18"/>
  <c r="E2748" i="18"/>
  <c r="E2749" i="18"/>
  <c r="E2750" i="18"/>
  <c r="E2751" i="18"/>
  <c r="E2752" i="18"/>
  <c r="E2753" i="18"/>
  <c r="E2754" i="18"/>
  <c r="E2755" i="18"/>
  <c r="E2756" i="18"/>
  <c r="E2757" i="18"/>
  <c r="E2758" i="18"/>
  <c r="E2759" i="18"/>
  <c r="E2760" i="18"/>
  <c r="E2761" i="18"/>
  <c r="E2762" i="18"/>
  <c r="E2763" i="18"/>
  <c r="E2764" i="18"/>
  <c r="E2765" i="18"/>
  <c r="E2766" i="18"/>
  <c r="E2767" i="18"/>
  <c r="E2768" i="18"/>
  <c r="E2769" i="18"/>
  <c r="E2770" i="18"/>
  <c r="E2771" i="18"/>
  <c r="E2772" i="18"/>
  <c r="E2773" i="18"/>
  <c r="E2774" i="18"/>
  <c r="E2775" i="18"/>
  <c r="E2776" i="18"/>
  <c r="E2777" i="18"/>
  <c r="E2778" i="18"/>
  <c r="E2779" i="18"/>
  <c r="E2780" i="18"/>
  <c r="E2781" i="18"/>
  <c r="E2782" i="18"/>
  <c r="E2783" i="18"/>
  <c r="E2784" i="18"/>
  <c r="E2785" i="18"/>
  <c r="E2786" i="18"/>
  <c r="E2787" i="18"/>
  <c r="E2788" i="18"/>
  <c r="E2789" i="18"/>
  <c r="E2790" i="18"/>
  <c r="E2791" i="18"/>
  <c r="E2792" i="18"/>
  <c r="E2793" i="18"/>
  <c r="E2794" i="18"/>
  <c r="E2795" i="18"/>
  <c r="E2796" i="18"/>
  <c r="E2797" i="18"/>
  <c r="E2798" i="18"/>
  <c r="E2799" i="18"/>
  <c r="E2800" i="18"/>
  <c r="E2801" i="18"/>
  <c r="E2802" i="18"/>
  <c r="E2803" i="18"/>
  <c r="E2804" i="18"/>
  <c r="E2805" i="18"/>
  <c r="E2806" i="18"/>
  <c r="E2807" i="18"/>
  <c r="E2808" i="18"/>
  <c r="E2809" i="18"/>
  <c r="E2810" i="18"/>
  <c r="E2811" i="18"/>
  <c r="E2812" i="18"/>
  <c r="E2813" i="18"/>
  <c r="E2814" i="18"/>
  <c r="E2815" i="18"/>
  <c r="E2816" i="18"/>
  <c r="E2817" i="18"/>
  <c r="E2818" i="18"/>
  <c r="E2819" i="18"/>
  <c r="E2820" i="18"/>
  <c r="E2821" i="18"/>
  <c r="E2822" i="18"/>
  <c r="E2823" i="18"/>
  <c r="E2824" i="18"/>
  <c r="E2825" i="18"/>
  <c r="E2826" i="18"/>
  <c r="E2827" i="18"/>
  <c r="E2828" i="18"/>
  <c r="E2829" i="18"/>
  <c r="E2830" i="18"/>
  <c r="E2831" i="18"/>
  <c r="E2832" i="18"/>
  <c r="E2833" i="18"/>
  <c r="E2834" i="18"/>
  <c r="E2835" i="18"/>
  <c r="E2836" i="18"/>
  <c r="E2837" i="18"/>
  <c r="E2838" i="18"/>
  <c r="E2839" i="18"/>
  <c r="E2840" i="18"/>
  <c r="E2841" i="18"/>
  <c r="E2842" i="18"/>
  <c r="E2843" i="18"/>
  <c r="E2844" i="18"/>
  <c r="E2845" i="18"/>
  <c r="E2846" i="18"/>
  <c r="E2847" i="18"/>
  <c r="E2848" i="18"/>
  <c r="E2849" i="18"/>
  <c r="E2850" i="18"/>
  <c r="E2851" i="18"/>
  <c r="E2852" i="18"/>
  <c r="E2853" i="18"/>
  <c r="E2854" i="18"/>
  <c r="E2855" i="18"/>
  <c r="E2856" i="18"/>
  <c r="E2857" i="18"/>
  <c r="E2858" i="18"/>
  <c r="E2859" i="18"/>
  <c r="E2860" i="18"/>
  <c r="E2861" i="18"/>
  <c r="E2862" i="18"/>
  <c r="E2863" i="18"/>
  <c r="E2864" i="18"/>
  <c r="E2865" i="18"/>
  <c r="E2866" i="18"/>
  <c r="E2867" i="18"/>
  <c r="E2868" i="18"/>
  <c r="E2869" i="18"/>
  <c r="E2870" i="18"/>
  <c r="E2871" i="18"/>
  <c r="E2872" i="18"/>
  <c r="E2873" i="18"/>
  <c r="E2874" i="18"/>
  <c r="E2875" i="18"/>
  <c r="E2876" i="18"/>
  <c r="E2877" i="18"/>
  <c r="E2878" i="18"/>
  <c r="E2879" i="18"/>
  <c r="E2880" i="18"/>
  <c r="E2881" i="18"/>
  <c r="E2882" i="18"/>
  <c r="E2883" i="18"/>
  <c r="E2884" i="18"/>
  <c r="E2885" i="18"/>
  <c r="E2886" i="18"/>
  <c r="E2887" i="18"/>
  <c r="E2888" i="18"/>
  <c r="E2889" i="18"/>
  <c r="E2890" i="18"/>
  <c r="E2891" i="18"/>
  <c r="E2892" i="18"/>
  <c r="E2893" i="18"/>
  <c r="E2894" i="18"/>
  <c r="E2895" i="18"/>
  <c r="E2896" i="18"/>
  <c r="E2897" i="18"/>
  <c r="E2898" i="18"/>
  <c r="E2899" i="18"/>
  <c r="E2900" i="18"/>
  <c r="E2901" i="18"/>
  <c r="E2902" i="18"/>
  <c r="E2903" i="18"/>
  <c r="E2904" i="18"/>
  <c r="E2905" i="18"/>
  <c r="E2906" i="18"/>
  <c r="E2907" i="18"/>
  <c r="E2908" i="18"/>
  <c r="E2909" i="18"/>
  <c r="E2910" i="18"/>
  <c r="E2911" i="18"/>
  <c r="E2912" i="18"/>
  <c r="E2913" i="18"/>
  <c r="E2914" i="18"/>
  <c r="E2915" i="18"/>
  <c r="E2916" i="18"/>
  <c r="E2917" i="18"/>
  <c r="E2918" i="18"/>
  <c r="E2919" i="18"/>
  <c r="E2920" i="18"/>
  <c r="E2921" i="18"/>
  <c r="E2922" i="18"/>
  <c r="E2923" i="18"/>
  <c r="E2924" i="18"/>
  <c r="E2925" i="18"/>
  <c r="E2926" i="18"/>
  <c r="E2927" i="18"/>
  <c r="E2928" i="18"/>
  <c r="E2929" i="18"/>
  <c r="E2930" i="18"/>
  <c r="E2931" i="18"/>
  <c r="E2932" i="18"/>
  <c r="E2933" i="18"/>
  <c r="E2934" i="18"/>
  <c r="E2935" i="18"/>
  <c r="E2936" i="18"/>
  <c r="E2937" i="18"/>
  <c r="E2938" i="18"/>
  <c r="E2939" i="18"/>
  <c r="E2940" i="18"/>
  <c r="E2941" i="18"/>
  <c r="E2942" i="18"/>
  <c r="E2943" i="18"/>
  <c r="E2944" i="18"/>
  <c r="E2945" i="18"/>
  <c r="E2946" i="18"/>
  <c r="E2947" i="18"/>
  <c r="E2948" i="18"/>
  <c r="E2949" i="18"/>
  <c r="E2950" i="18"/>
  <c r="E2951" i="18"/>
  <c r="E2952" i="18"/>
  <c r="E2953" i="18"/>
  <c r="E2954" i="18"/>
  <c r="E2955" i="18"/>
  <c r="E2956" i="18"/>
  <c r="E2957" i="18"/>
  <c r="E2958" i="18"/>
  <c r="E2959" i="18"/>
  <c r="E2960" i="18"/>
  <c r="E2961" i="18"/>
  <c r="E2962" i="18"/>
  <c r="E2963" i="18"/>
  <c r="E2964" i="18"/>
  <c r="E2965" i="18"/>
  <c r="E2966" i="18"/>
  <c r="E2967" i="18"/>
  <c r="E2968" i="18"/>
  <c r="E2969" i="18"/>
  <c r="E2970" i="18"/>
  <c r="E2971" i="18"/>
  <c r="E2972" i="18"/>
  <c r="E2973" i="18"/>
  <c r="E2974" i="18"/>
  <c r="E2975" i="18"/>
  <c r="E2976" i="18"/>
  <c r="E2977" i="18"/>
  <c r="E2978" i="18"/>
  <c r="E2979" i="18"/>
  <c r="E2980" i="18"/>
  <c r="E2981" i="18"/>
  <c r="E2982" i="18"/>
  <c r="E2983" i="18"/>
  <c r="E2984" i="18"/>
  <c r="E2985" i="18"/>
  <c r="E2986" i="18"/>
  <c r="E2987" i="18"/>
  <c r="E2988" i="18"/>
  <c r="E2989" i="18"/>
  <c r="E2990" i="18"/>
  <c r="E2991" i="18"/>
  <c r="E2992" i="18"/>
  <c r="E2993" i="18"/>
  <c r="E2994" i="18"/>
  <c r="E2995" i="18"/>
  <c r="E2996" i="18"/>
  <c r="E2997" i="18"/>
  <c r="E2998" i="18"/>
  <c r="E2999" i="18"/>
  <c r="E3000" i="18"/>
  <c r="E3001" i="18"/>
  <c r="E3002" i="18"/>
  <c r="E3003" i="18"/>
  <c r="E3004" i="18"/>
  <c r="E3005" i="18"/>
  <c r="E3006" i="18"/>
  <c r="E3007" i="18"/>
  <c r="E3008" i="18"/>
  <c r="E3009" i="18"/>
  <c r="E3010" i="18"/>
  <c r="E3011" i="18"/>
  <c r="E3012" i="18"/>
  <c r="E3013" i="18"/>
  <c r="E3014" i="18"/>
  <c r="E3015" i="18"/>
  <c r="E3016" i="18"/>
  <c r="E3017" i="18"/>
  <c r="E3018" i="18"/>
  <c r="E3019" i="18"/>
  <c r="E3020" i="18"/>
  <c r="E3021" i="18"/>
  <c r="E3022" i="18"/>
  <c r="E3023" i="18"/>
  <c r="E3024" i="18"/>
  <c r="E3025" i="18"/>
  <c r="E3026" i="18"/>
  <c r="E3027" i="18"/>
  <c r="E3028" i="18"/>
  <c r="E3029" i="18"/>
  <c r="E3030" i="18"/>
  <c r="E3031" i="18"/>
  <c r="E3032" i="18"/>
  <c r="E3033" i="18"/>
  <c r="E3034" i="18"/>
  <c r="E3035" i="18"/>
  <c r="E3036" i="18"/>
  <c r="E3037" i="18"/>
  <c r="E3038" i="18"/>
  <c r="E3039" i="18"/>
  <c r="E3040" i="18"/>
  <c r="E3041" i="18"/>
  <c r="E3042" i="18"/>
  <c r="E3043" i="18"/>
  <c r="E3044" i="18"/>
  <c r="E3045" i="18"/>
  <c r="E3046" i="18"/>
  <c r="E3047" i="18"/>
  <c r="E3048" i="18"/>
  <c r="E3049" i="18"/>
  <c r="E3050" i="18"/>
  <c r="E3051" i="18"/>
  <c r="E3052" i="18"/>
  <c r="E3053" i="18"/>
  <c r="E3054" i="18"/>
  <c r="E3055" i="18"/>
  <c r="E3056" i="18"/>
  <c r="E3057" i="18"/>
  <c r="E3058" i="18"/>
  <c r="E3059" i="18"/>
  <c r="E3060" i="18"/>
  <c r="E3061" i="18"/>
  <c r="E3062" i="18"/>
  <c r="E3063" i="18"/>
  <c r="E3064" i="18"/>
  <c r="E3065" i="18"/>
  <c r="E3066" i="18"/>
  <c r="E3067" i="18"/>
  <c r="E3068" i="18"/>
  <c r="E3069" i="18"/>
  <c r="E3070" i="18"/>
  <c r="E3071" i="18"/>
  <c r="E3072" i="18"/>
  <c r="E3073" i="18"/>
  <c r="E3074" i="18"/>
  <c r="E3075" i="18"/>
  <c r="E3076" i="18"/>
  <c r="E3077" i="18"/>
  <c r="E3078" i="18"/>
  <c r="E3079" i="18"/>
  <c r="E3080" i="18"/>
  <c r="E3081" i="18"/>
  <c r="E3082" i="18"/>
  <c r="E3083" i="18"/>
  <c r="E3084" i="18"/>
  <c r="E3085" i="18"/>
  <c r="E3086" i="18"/>
  <c r="E3087" i="18"/>
  <c r="E3088" i="18"/>
  <c r="E3089" i="18"/>
  <c r="E3090" i="18"/>
  <c r="E3091" i="18"/>
  <c r="E3092" i="18"/>
  <c r="E3093" i="18"/>
  <c r="E3094" i="18"/>
  <c r="E3095" i="18"/>
  <c r="E3096" i="18"/>
  <c r="E3097" i="18"/>
  <c r="E3098" i="18"/>
  <c r="E3099" i="18"/>
  <c r="E3100" i="18"/>
  <c r="E3101" i="18"/>
  <c r="E3102" i="18"/>
  <c r="E3103" i="18"/>
  <c r="E3104" i="18"/>
  <c r="E3105" i="18"/>
  <c r="E3106" i="18"/>
  <c r="E3107" i="18"/>
  <c r="E3108" i="18"/>
  <c r="E3109" i="18"/>
  <c r="E3110" i="18"/>
  <c r="E3111" i="18"/>
  <c r="E3112" i="18"/>
  <c r="E3113" i="18"/>
  <c r="E3114" i="18"/>
  <c r="E3115" i="18"/>
  <c r="E3116" i="18"/>
  <c r="E3117" i="18"/>
  <c r="E3118" i="18"/>
  <c r="E3119" i="18"/>
  <c r="E3120" i="18"/>
  <c r="E3121" i="18"/>
  <c r="E3122" i="18"/>
  <c r="E3123" i="18"/>
  <c r="E3124" i="18"/>
  <c r="E3125" i="18"/>
  <c r="E3126" i="18"/>
  <c r="E3127" i="18"/>
  <c r="E3128" i="18"/>
  <c r="E3129" i="18"/>
  <c r="E3130" i="18"/>
  <c r="E3131" i="18"/>
  <c r="E3132" i="18"/>
  <c r="E3133" i="18"/>
  <c r="E3134" i="18"/>
  <c r="E3135" i="18"/>
  <c r="E3136" i="18"/>
  <c r="E3137" i="18"/>
  <c r="E3138" i="18"/>
  <c r="E3139" i="18"/>
  <c r="E3140" i="18"/>
  <c r="E3141" i="18"/>
  <c r="E3142" i="18"/>
  <c r="E3143" i="18"/>
  <c r="E3144" i="18"/>
  <c r="E3145" i="18"/>
  <c r="E3146" i="18"/>
  <c r="E3147" i="18"/>
  <c r="E3148" i="18"/>
  <c r="E3149" i="18"/>
  <c r="E3150" i="18"/>
  <c r="E3151" i="18"/>
  <c r="E3152" i="18"/>
  <c r="E3153" i="18"/>
  <c r="E3154" i="18"/>
  <c r="E3155" i="18"/>
  <c r="E3156" i="18"/>
  <c r="E3157" i="18"/>
  <c r="E3158" i="18"/>
  <c r="E3159" i="18"/>
  <c r="E3160" i="18"/>
  <c r="E3161" i="18"/>
  <c r="E3162" i="18"/>
  <c r="E3163" i="18"/>
  <c r="E3164" i="18"/>
  <c r="E3165" i="18"/>
  <c r="E3166" i="18"/>
  <c r="E3167" i="18"/>
  <c r="E3168" i="18"/>
  <c r="E3169" i="18"/>
  <c r="E3170" i="18"/>
  <c r="E3171" i="18"/>
  <c r="E3172" i="18"/>
  <c r="E3173" i="18"/>
  <c r="E3174" i="18"/>
  <c r="E3175" i="18"/>
  <c r="E3176" i="18"/>
  <c r="E3177" i="18"/>
  <c r="E3178" i="18"/>
  <c r="E3179" i="18"/>
  <c r="E3180" i="18"/>
  <c r="E3181" i="18"/>
  <c r="E3182" i="18"/>
  <c r="E3183" i="18"/>
  <c r="E3184" i="18"/>
  <c r="E3185" i="18"/>
  <c r="E3186" i="18"/>
  <c r="E3187" i="18"/>
  <c r="E3188" i="18"/>
  <c r="E3189" i="18"/>
  <c r="E3190" i="18"/>
  <c r="E3191" i="18"/>
  <c r="E3192" i="18"/>
  <c r="E3193" i="18"/>
  <c r="E3194" i="18"/>
  <c r="E3195" i="18"/>
  <c r="E3196" i="18"/>
  <c r="E3197" i="18"/>
  <c r="E3198" i="18"/>
  <c r="E3199" i="18"/>
  <c r="E3200" i="18"/>
  <c r="E3201" i="18"/>
  <c r="E3202" i="18"/>
  <c r="E3203" i="18"/>
  <c r="E3204" i="18"/>
  <c r="E3205" i="18"/>
  <c r="E3206" i="18"/>
  <c r="E3207" i="18"/>
  <c r="E3208" i="18"/>
  <c r="E3209" i="18"/>
  <c r="E3210" i="18"/>
  <c r="E3211" i="18"/>
  <c r="E3212" i="18"/>
  <c r="E3213" i="18"/>
  <c r="E3214" i="18"/>
  <c r="E3215" i="18"/>
  <c r="E3216" i="18"/>
  <c r="E3217" i="18"/>
  <c r="E3218" i="18"/>
  <c r="E3219" i="18"/>
  <c r="E3220" i="18"/>
  <c r="E3221" i="18"/>
  <c r="E3222" i="18"/>
  <c r="E3223" i="18"/>
  <c r="E3224" i="18"/>
  <c r="E3225" i="18"/>
  <c r="E3226" i="18"/>
  <c r="E3227" i="18"/>
  <c r="E3228" i="18"/>
  <c r="E3229" i="18"/>
  <c r="E3230" i="18"/>
  <c r="E3231" i="18"/>
  <c r="E3232" i="18"/>
  <c r="E3233" i="18"/>
  <c r="E3234" i="18"/>
  <c r="E3235" i="18"/>
  <c r="E3236" i="18"/>
  <c r="E3237" i="18"/>
  <c r="E3238" i="18"/>
  <c r="E3239" i="18"/>
  <c r="E3240" i="18"/>
  <c r="E3241" i="18"/>
  <c r="E3242" i="18"/>
  <c r="E3243" i="18"/>
  <c r="E3244" i="18"/>
  <c r="E3245" i="18"/>
  <c r="E3246" i="18"/>
  <c r="E3247" i="18"/>
  <c r="E3248" i="18"/>
  <c r="E3249" i="18"/>
  <c r="E3250" i="18"/>
  <c r="E3251" i="18"/>
  <c r="E3252" i="18"/>
  <c r="E3253" i="18"/>
  <c r="E3254" i="18"/>
  <c r="E3255" i="18"/>
  <c r="E3256" i="18"/>
  <c r="E3257" i="18"/>
  <c r="E3258" i="18"/>
  <c r="E3259" i="18"/>
  <c r="E3260" i="18"/>
  <c r="E3261" i="18"/>
  <c r="E3262" i="18"/>
  <c r="E3263" i="18"/>
  <c r="E3264" i="18"/>
  <c r="E3265" i="18"/>
  <c r="E3266" i="18"/>
  <c r="E3267" i="18"/>
  <c r="E3268" i="18"/>
  <c r="E3269" i="18"/>
  <c r="E3270" i="18"/>
  <c r="E3271" i="18"/>
  <c r="E3272" i="18"/>
  <c r="E3273" i="18"/>
  <c r="E3274" i="18"/>
  <c r="E3275" i="18"/>
  <c r="E3276" i="18"/>
  <c r="E3277" i="18"/>
  <c r="E3278" i="18"/>
  <c r="E3279" i="18"/>
  <c r="E3280" i="18"/>
  <c r="E3281" i="18"/>
  <c r="E3282" i="18"/>
  <c r="E3283" i="18"/>
  <c r="E3284" i="18"/>
  <c r="E3285" i="18"/>
  <c r="E3286" i="18"/>
  <c r="E3287" i="18"/>
  <c r="E3288" i="18"/>
  <c r="E3289" i="18"/>
  <c r="E3290" i="18"/>
  <c r="E3291" i="18"/>
  <c r="E3292" i="18"/>
  <c r="E3293" i="18"/>
  <c r="E3294" i="18"/>
  <c r="E3295" i="18"/>
  <c r="E3296" i="18"/>
  <c r="E3297" i="18"/>
  <c r="E3298" i="18"/>
  <c r="E3299" i="18"/>
  <c r="E3300" i="18"/>
  <c r="E3301" i="18"/>
  <c r="E3302" i="18"/>
  <c r="E3303" i="18"/>
  <c r="E3304" i="18"/>
  <c r="E3305" i="18"/>
  <c r="E3306" i="18"/>
  <c r="E3307" i="18"/>
  <c r="E3308" i="18"/>
  <c r="E3309" i="18"/>
  <c r="E3310" i="18"/>
  <c r="E3311" i="18"/>
  <c r="E3312" i="18"/>
  <c r="E3313" i="18"/>
  <c r="E3314" i="18"/>
  <c r="E3315" i="18"/>
  <c r="E3316" i="18"/>
  <c r="E3317" i="18"/>
  <c r="E3318" i="18"/>
  <c r="E3319" i="18"/>
  <c r="E3320" i="18"/>
  <c r="E3321" i="18"/>
  <c r="E3322" i="18"/>
  <c r="E3323" i="18"/>
  <c r="E3324" i="18"/>
  <c r="E3325" i="18"/>
  <c r="E3326" i="18"/>
  <c r="E3327" i="18"/>
  <c r="E3328" i="18"/>
  <c r="E3329" i="18"/>
  <c r="E3330" i="18"/>
  <c r="E3331" i="18"/>
  <c r="E3332" i="18"/>
  <c r="E3333" i="18"/>
  <c r="E3334" i="18"/>
  <c r="E3335" i="18"/>
  <c r="E3336" i="18"/>
  <c r="E3337" i="18"/>
  <c r="E3338" i="18"/>
  <c r="E3339" i="18"/>
  <c r="E3340" i="18"/>
  <c r="E3341" i="18"/>
  <c r="E3342" i="18"/>
  <c r="E3343" i="18"/>
  <c r="E3344" i="18"/>
  <c r="E3345" i="18"/>
  <c r="E3346" i="18"/>
  <c r="E3347" i="18"/>
  <c r="E3348" i="18"/>
  <c r="E3349" i="18"/>
  <c r="E3350" i="18"/>
  <c r="E3351" i="18"/>
  <c r="E3352" i="18"/>
  <c r="E3353" i="18"/>
  <c r="E3354" i="18"/>
  <c r="E3355" i="18"/>
  <c r="E3356" i="18"/>
  <c r="E3357" i="18"/>
  <c r="E3358" i="18"/>
  <c r="E3359" i="18"/>
  <c r="E3360" i="18"/>
  <c r="E3361" i="18"/>
  <c r="E3362" i="18"/>
  <c r="E3363" i="18"/>
  <c r="E3364" i="18"/>
  <c r="E3365" i="18"/>
  <c r="E3366" i="18"/>
  <c r="E3367" i="18"/>
  <c r="E3368" i="18"/>
  <c r="E3369" i="18"/>
  <c r="E3370" i="18"/>
  <c r="E3371" i="18"/>
  <c r="E3372" i="18"/>
  <c r="E3373" i="18"/>
  <c r="E3374" i="18"/>
  <c r="E3375" i="18"/>
  <c r="E3376" i="18"/>
  <c r="E3377" i="18"/>
  <c r="E3378" i="18"/>
  <c r="E3379" i="18"/>
  <c r="E3380" i="18"/>
  <c r="E3381" i="18"/>
  <c r="E3382" i="18"/>
  <c r="E3383" i="18"/>
  <c r="E3384" i="18"/>
  <c r="E3385" i="18"/>
  <c r="E3386" i="18"/>
  <c r="E3387" i="18"/>
  <c r="E3388" i="18"/>
  <c r="E3389" i="18"/>
  <c r="E3390" i="18"/>
  <c r="E3391" i="18"/>
  <c r="E3392" i="18"/>
  <c r="E3393" i="18"/>
  <c r="E3394" i="18"/>
  <c r="E3395" i="18"/>
  <c r="E3396" i="18"/>
  <c r="E3397" i="18"/>
  <c r="E3398" i="18"/>
  <c r="E3399" i="18"/>
  <c r="E3400" i="18"/>
  <c r="E3401" i="18"/>
  <c r="E3402" i="18"/>
  <c r="E3403" i="18"/>
  <c r="E3404" i="18"/>
  <c r="E3405" i="18"/>
  <c r="E3406" i="18"/>
  <c r="E3407" i="18"/>
  <c r="E3408" i="18"/>
  <c r="E3409" i="18"/>
  <c r="E3410" i="18"/>
  <c r="E3411" i="18"/>
  <c r="E3412" i="18"/>
  <c r="E3413" i="18"/>
  <c r="E3414" i="18"/>
  <c r="E3415" i="18"/>
  <c r="E3416" i="18"/>
  <c r="E3417" i="18"/>
  <c r="E3418" i="18"/>
  <c r="E3419" i="18"/>
  <c r="E3420" i="18"/>
  <c r="E3421" i="18"/>
  <c r="E3422" i="18"/>
  <c r="E3423" i="18"/>
  <c r="E3424" i="18"/>
  <c r="E3425" i="18"/>
  <c r="E3426" i="18"/>
  <c r="E3427" i="18"/>
  <c r="E3428" i="18"/>
  <c r="E3429" i="18"/>
  <c r="E3430" i="18"/>
  <c r="E3431" i="18"/>
  <c r="E3432" i="18"/>
  <c r="E3433" i="18"/>
  <c r="E3434" i="18"/>
  <c r="E3435" i="18"/>
  <c r="E3436" i="18"/>
  <c r="E3437" i="18"/>
  <c r="E3438" i="18"/>
  <c r="E3439" i="18"/>
  <c r="E3440" i="18"/>
  <c r="E3441" i="18"/>
  <c r="E3442" i="18"/>
  <c r="E3443" i="18"/>
  <c r="E3444" i="18"/>
  <c r="E3445" i="18"/>
  <c r="E3446" i="18"/>
  <c r="E3447" i="18"/>
  <c r="E3448" i="18"/>
  <c r="E3449" i="18"/>
  <c r="E3450" i="18"/>
  <c r="E3451" i="18"/>
  <c r="E3452" i="18"/>
  <c r="E3453" i="18"/>
  <c r="E3454" i="18"/>
  <c r="E3455" i="18"/>
  <c r="E3456" i="18"/>
  <c r="E3457" i="18"/>
  <c r="E3458" i="18"/>
  <c r="E3459" i="18"/>
  <c r="E3460" i="18"/>
  <c r="E3461" i="18"/>
  <c r="E3462" i="18"/>
  <c r="E3463" i="18"/>
  <c r="E3464" i="18"/>
  <c r="E3465" i="18"/>
  <c r="E3466" i="18"/>
  <c r="E3467" i="18"/>
  <c r="E3468" i="18"/>
  <c r="E3469" i="18"/>
  <c r="E3470" i="18"/>
  <c r="E3471" i="18"/>
  <c r="E3472" i="18"/>
  <c r="E3473" i="18"/>
  <c r="E3474" i="18"/>
  <c r="E3475" i="18"/>
  <c r="E3476" i="18"/>
  <c r="E3477" i="18"/>
  <c r="E3478" i="18"/>
  <c r="E3479" i="18"/>
  <c r="E3480" i="18"/>
  <c r="E3481" i="18"/>
  <c r="E3482" i="18"/>
  <c r="E3483" i="18"/>
  <c r="E3484" i="18"/>
  <c r="E3485" i="18"/>
  <c r="E3486" i="18"/>
  <c r="E3487" i="18"/>
  <c r="E3488" i="18"/>
  <c r="E3489" i="18"/>
  <c r="E3490" i="18"/>
  <c r="E3491" i="18"/>
  <c r="E3492" i="18"/>
  <c r="E3493" i="18"/>
  <c r="E3494" i="18"/>
  <c r="E3495" i="18"/>
  <c r="E3496" i="18"/>
  <c r="E3497" i="18"/>
  <c r="E3498" i="18"/>
  <c r="E3499" i="18"/>
  <c r="E3500" i="18"/>
  <c r="E3501" i="18"/>
  <c r="E3502" i="18"/>
  <c r="E3503" i="18"/>
  <c r="E3504" i="18"/>
  <c r="E3505" i="18"/>
  <c r="E3506" i="18"/>
  <c r="E3507" i="18"/>
  <c r="E3508" i="18"/>
  <c r="E3509" i="18"/>
  <c r="E3510" i="18"/>
  <c r="E3511" i="18"/>
  <c r="E3512" i="18"/>
  <c r="E3513" i="18"/>
  <c r="E3514" i="18"/>
  <c r="E3515" i="18"/>
  <c r="E3516" i="18"/>
  <c r="E3517" i="18"/>
  <c r="E3518" i="18"/>
  <c r="E3519" i="18"/>
  <c r="E3520" i="18"/>
  <c r="E3521" i="18"/>
  <c r="E3522" i="18"/>
  <c r="E3523" i="18"/>
  <c r="E3524" i="18"/>
  <c r="E3525" i="18"/>
  <c r="E3526" i="18"/>
  <c r="E3527" i="18"/>
  <c r="E3528" i="18"/>
  <c r="E3529" i="18"/>
  <c r="E3530" i="18"/>
  <c r="E3531" i="18"/>
  <c r="E3532" i="18"/>
  <c r="E3533" i="18"/>
  <c r="E3534" i="18"/>
  <c r="E3535" i="18"/>
  <c r="E3536" i="18"/>
  <c r="E3537" i="18"/>
  <c r="E3538" i="18"/>
  <c r="E3539" i="18"/>
  <c r="E3540" i="18"/>
  <c r="E3541" i="18"/>
  <c r="E3542" i="18"/>
  <c r="E3543" i="18"/>
  <c r="E3544" i="18"/>
  <c r="E3545" i="18"/>
  <c r="E3546" i="18"/>
  <c r="E3547" i="18"/>
  <c r="E3548" i="18"/>
  <c r="E3549" i="18"/>
  <c r="E3550" i="18"/>
  <c r="E3551" i="18"/>
  <c r="E3552" i="18"/>
  <c r="E3553" i="18"/>
  <c r="E3554" i="18"/>
  <c r="E3555" i="18"/>
  <c r="E3556" i="18"/>
  <c r="E3557" i="18"/>
  <c r="E3558" i="18"/>
  <c r="E3559" i="18"/>
  <c r="E3560" i="18"/>
  <c r="E3561" i="18"/>
  <c r="E3562" i="18"/>
  <c r="E3563" i="18"/>
  <c r="E3564" i="18"/>
  <c r="E3565" i="18"/>
  <c r="E3566" i="18"/>
  <c r="E3567" i="18"/>
  <c r="E3568" i="18"/>
  <c r="E3569" i="18"/>
  <c r="E3570" i="18"/>
  <c r="E3571" i="18"/>
  <c r="E3572" i="18"/>
  <c r="E3573" i="18"/>
  <c r="E3574" i="18"/>
  <c r="E3575" i="18"/>
  <c r="E3576" i="18"/>
  <c r="E3577" i="18"/>
  <c r="E3578" i="18"/>
  <c r="E3579" i="18"/>
  <c r="E3580" i="18"/>
  <c r="E3581" i="18"/>
  <c r="E3582" i="18"/>
  <c r="E3583" i="18"/>
  <c r="E3584" i="18"/>
  <c r="E3585" i="18"/>
  <c r="E3586" i="18"/>
  <c r="E3587" i="18"/>
  <c r="E3588" i="18"/>
  <c r="E3589" i="18"/>
  <c r="E3590" i="18"/>
  <c r="E3591" i="18"/>
  <c r="E3592" i="18"/>
  <c r="E3593" i="18"/>
  <c r="E3594" i="18"/>
  <c r="E3595" i="18"/>
  <c r="E3596" i="18"/>
  <c r="E3597" i="18"/>
  <c r="E3598" i="18"/>
  <c r="E3599" i="18"/>
  <c r="E3600" i="18"/>
  <c r="E3601" i="18"/>
  <c r="E3602" i="18"/>
  <c r="E3603" i="18"/>
  <c r="E3604" i="18"/>
  <c r="E3605" i="18"/>
  <c r="E3606" i="18"/>
  <c r="E3607" i="18"/>
  <c r="E3608" i="18"/>
  <c r="E3609" i="18"/>
  <c r="E3610" i="18"/>
  <c r="E3611" i="18"/>
  <c r="E3612" i="18"/>
  <c r="E3613" i="18"/>
  <c r="E3614" i="18"/>
  <c r="E3615" i="18"/>
  <c r="E3616" i="18"/>
  <c r="E3617" i="18"/>
  <c r="E3618" i="18"/>
  <c r="E3619" i="18"/>
  <c r="E3620" i="18"/>
  <c r="E3621" i="18"/>
  <c r="E3622" i="18"/>
  <c r="E3623" i="18"/>
  <c r="E3624" i="18"/>
  <c r="E3625" i="18"/>
  <c r="E3626" i="18"/>
  <c r="E3627" i="18"/>
  <c r="E3628" i="18"/>
  <c r="E3629" i="18"/>
  <c r="E3630" i="18"/>
  <c r="E3631" i="18"/>
  <c r="E3632" i="18"/>
  <c r="E3633" i="18"/>
  <c r="E3634" i="18"/>
  <c r="E3635" i="18"/>
  <c r="E3636" i="18"/>
  <c r="E3637" i="18"/>
  <c r="E3638" i="18"/>
  <c r="E3639" i="18"/>
  <c r="E3640" i="18"/>
  <c r="E3641" i="18"/>
  <c r="E3642" i="18"/>
  <c r="E3643" i="18"/>
  <c r="E3644" i="18"/>
  <c r="E3645" i="18"/>
  <c r="E3646" i="18"/>
  <c r="E3647" i="18"/>
  <c r="E3648" i="18"/>
  <c r="E3649" i="18"/>
  <c r="E3650" i="18"/>
  <c r="E3651" i="18"/>
  <c r="E3652" i="18"/>
  <c r="E3653" i="18"/>
  <c r="E3654" i="18"/>
  <c r="E3655" i="18"/>
  <c r="E3656" i="18"/>
  <c r="E3657" i="18"/>
  <c r="E3658" i="18"/>
  <c r="E3659" i="18"/>
  <c r="E3660" i="18"/>
  <c r="E3661" i="18"/>
  <c r="E3662" i="18"/>
  <c r="E3663" i="18"/>
  <c r="E3664" i="18"/>
  <c r="E3665" i="18"/>
  <c r="E3666" i="18"/>
  <c r="E3667" i="18"/>
  <c r="E3668" i="18"/>
  <c r="E3669" i="18"/>
  <c r="E3670" i="18"/>
  <c r="E3671" i="18"/>
  <c r="E3672" i="18"/>
  <c r="E3673" i="18"/>
  <c r="E3674" i="18"/>
  <c r="E3675" i="18"/>
  <c r="E3676" i="18"/>
  <c r="E3677" i="18"/>
  <c r="E3678" i="18"/>
  <c r="E3679" i="18"/>
  <c r="E3680" i="18"/>
  <c r="E3681" i="18"/>
  <c r="E3682" i="18"/>
  <c r="E3683" i="18"/>
  <c r="E3684" i="18"/>
  <c r="E3685" i="18"/>
  <c r="E3686" i="18"/>
  <c r="E3687" i="18"/>
  <c r="E3688" i="18"/>
  <c r="E3689" i="18"/>
  <c r="E3690" i="18"/>
  <c r="E3691" i="18"/>
  <c r="E3692" i="18"/>
  <c r="E3693" i="18"/>
  <c r="E3694" i="18"/>
  <c r="E3695" i="18"/>
  <c r="E3696" i="18"/>
  <c r="E3697" i="18"/>
  <c r="E3698" i="18"/>
  <c r="E3699" i="18"/>
  <c r="E3700" i="18"/>
  <c r="E3701" i="18"/>
  <c r="E3702" i="18"/>
  <c r="E3703" i="18"/>
  <c r="E3704" i="18"/>
  <c r="E3705" i="18"/>
  <c r="E3706" i="18"/>
  <c r="E3707" i="18"/>
  <c r="E3708" i="18"/>
  <c r="E3709" i="18"/>
  <c r="E3710" i="18"/>
  <c r="E3711" i="18"/>
  <c r="E3712" i="18"/>
  <c r="E3713" i="18"/>
  <c r="E3714" i="18"/>
  <c r="E3715" i="18"/>
  <c r="E3716" i="18"/>
  <c r="E3717" i="18"/>
  <c r="E3718" i="18"/>
  <c r="E3719" i="18"/>
  <c r="E3720" i="18"/>
  <c r="E3721" i="18"/>
  <c r="E3722" i="18"/>
  <c r="E3723" i="18"/>
  <c r="E3724" i="18"/>
  <c r="E3725" i="18"/>
  <c r="E3726" i="18"/>
  <c r="E3727" i="18"/>
  <c r="E3728" i="18"/>
  <c r="E3729" i="18"/>
  <c r="E3730" i="18"/>
  <c r="E3731" i="18"/>
  <c r="E3732" i="18"/>
  <c r="E3733" i="18"/>
  <c r="E3734" i="18"/>
  <c r="E3735" i="18"/>
  <c r="E3736" i="18"/>
  <c r="E3737" i="18"/>
  <c r="E3738" i="18"/>
  <c r="E3739" i="18"/>
  <c r="E3740" i="18"/>
  <c r="E3741" i="18"/>
  <c r="E3742" i="18"/>
  <c r="E3743" i="18"/>
  <c r="E3744" i="18"/>
  <c r="E3745" i="18"/>
  <c r="E3746" i="18"/>
  <c r="E3747" i="18"/>
  <c r="E3748" i="18"/>
  <c r="E3749" i="18"/>
  <c r="E3750" i="18"/>
  <c r="E3751" i="18"/>
  <c r="E3752" i="18"/>
  <c r="E3753" i="18"/>
  <c r="E3754" i="18"/>
  <c r="E3755" i="18"/>
  <c r="E3756" i="18"/>
  <c r="E3757" i="18"/>
  <c r="E3758" i="18"/>
  <c r="E3759" i="18"/>
  <c r="E3760" i="18"/>
  <c r="E3761" i="18"/>
  <c r="E3762" i="18"/>
  <c r="E3763" i="18"/>
  <c r="E3764" i="18"/>
  <c r="E3765" i="18"/>
  <c r="E3766" i="18"/>
  <c r="E3767" i="18"/>
  <c r="E3768" i="18"/>
  <c r="E3769" i="18"/>
  <c r="E3770" i="18"/>
  <c r="E3771" i="18"/>
  <c r="E3772" i="18"/>
  <c r="E3773" i="18"/>
  <c r="E3774" i="18"/>
  <c r="E3775" i="18"/>
  <c r="E3776" i="18"/>
  <c r="E3777" i="18"/>
  <c r="E3778" i="18"/>
  <c r="E3779" i="18"/>
  <c r="E3780" i="18"/>
  <c r="E3781" i="18"/>
  <c r="E3782" i="18"/>
  <c r="E3783" i="18"/>
  <c r="E3784" i="18"/>
  <c r="E3785" i="18"/>
  <c r="E3786" i="18"/>
  <c r="E3787" i="18"/>
  <c r="E3788" i="18"/>
  <c r="E3789" i="18"/>
  <c r="E3790" i="18"/>
  <c r="E3792" i="18"/>
  <c r="E3793" i="18"/>
  <c r="E682" i="18"/>
  <c r="E683" i="18"/>
  <c r="E684" i="18"/>
  <c r="E685" i="18"/>
  <c r="E686" i="18"/>
  <c r="E687" i="18"/>
  <c r="E688" i="18"/>
  <c r="E689" i="18"/>
  <c r="E690" i="18"/>
  <c r="E691" i="18"/>
  <c r="E692" i="18"/>
  <c r="E693" i="18"/>
  <c r="E694" i="18"/>
  <c r="E695" i="18"/>
  <c r="E696" i="18"/>
  <c r="E697" i="18"/>
  <c r="E698" i="18"/>
  <c r="E699" i="18"/>
  <c r="E700" i="18"/>
  <c r="E701" i="18"/>
  <c r="E702" i="18"/>
  <c r="E703" i="18"/>
  <c r="E704" i="18"/>
  <c r="E705" i="18"/>
  <c r="E706" i="18"/>
  <c r="E707" i="18"/>
  <c r="E708" i="18"/>
  <c r="E709" i="18"/>
  <c r="E710" i="18"/>
  <c r="E711" i="18"/>
  <c r="E712" i="18"/>
  <c r="E713" i="18"/>
  <c r="E714" i="18"/>
  <c r="E715" i="18"/>
  <c r="E716" i="18"/>
  <c r="E717" i="18"/>
  <c r="E718" i="18"/>
  <c r="E719" i="18"/>
  <c r="E720" i="18"/>
  <c r="E721" i="18"/>
  <c r="E722" i="18"/>
  <c r="E723" i="18"/>
  <c r="E724" i="18"/>
  <c r="E725" i="18"/>
  <c r="E726" i="18"/>
  <c r="E727" i="18"/>
  <c r="E728" i="18"/>
  <c r="E729" i="18"/>
  <c r="E730" i="18"/>
  <c r="E731" i="18"/>
  <c r="E732" i="18"/>
  <c r="E733" i="18"/>
  <c r="E734" i="18"/>
  <c r="E735" i="18"/>
  <c r="E736" i="18"/>
  <c r="E737" i="18"/>
  <c r="E738" i="18"/>
  <c r="E739" i="18"/>
  <c r="E740" i="18"/>
  <c r="E741" i="18"/>
  <c r="E742" i="18"/>
  <c r="E743" i="18"/>
  <c r="E744" i="18"/>
  <c r="E745" i="18"/>
  <c r="E746" i="18"/>
  <c r="E747" i="18"/>
  <c r="E748" i="18"/>
  <c r="E749" i="18"/>
  <c r="E750" i="18"/>
  <c r="E751" i="18"/>
  <c r="E752" i="18"/>
  <c r="E753" i="18"/>
  <c r="E754" i="18"/>
  <c r="E755" i="18"/>
  <c r="E756" i="18"/>
  <c r="E757" i="18"/>
  <c r="E758" i="18"/>
  <c r="E759" i="18"/>
  <c r="E760" i="18"/>
  <c r="E761" i="18"/>
  <c r="E762" i="18"/>
  <c r="E763" i="18"/>
  <c r="E764" i="18"/>
  <c r="E765" i="18"/>
  <c r="E766" i="18"/>
  <c r="E767" i="18"/>
  <c r="E768" i="18"/>
  <c r="E769" i="18"/>
  <c r="E770" i="18"/>
  <c r="E771" i="18"/>
  <c r="E772" i="18"/>
  <c r="E773" i="18"/>
  <c r="E774" i="18"/>
  <c r="E775" i="18"/>
  <c r="E776" i="18"/>
  <c r="E777" i="18"/>
  <c r="E778" i="18"/>
  <c r="E779" i="18"/>
  <c r="E780" i="18"/>
  <c r="E781" i="18"/>
  <c r="E782" i="18"/>
  <c r="E783" i="18"/>
  <c r="E784" i="18"/>
  <c r="E785" i="18"/>
  <c r="E786" i="18"/>
  <c r="E787" i="18"/>
  <c r="E788" i="18"/>
  <c r="E789" i="18"/>
  <c r="E790" i="18"/>
  <c r="E791" i="18"/>
  <c r="E792" i="18"/>
  <c r="E793" i="18"/>
  <c r="E794" i="18"/>
  <c r="E795" i="18"/>
  <c r="E796" i="18"/>
  <c r="E797" i="18"/>
  <c r="E798" i="18"/>
  <c r="E799" i="18"/>
  <c r="E800" i="18"/>
  <c r="E801" i="18"/>
  <c r="E802" i="18"/>
  <c r="E803" i="18"/>
  <c r="E804" i="18"/>
  <c r="E805" i="18"/>
  <c r="E806" i="18"/>
  <c r="E807" i="18"/>
  <c r="E808" i="18"/>
  <c r="E809" i="18"/>
  <c r="E810" i="18"/>
  <c r="E811" i="18"/>
  <c r="E812" i="18"/>
  <c r="E813" i="18"/>
  <c r="E814" i="18"/>
  <c r="E815" i="18"/>
  <c r="E816" i="18"/>
  <c r="E817" i="18"/>
  <c r="E818" i="18"/>
  <c r="E819" i="18"/>
  <c r="E820" i="18"/>
  <c r="E821" i="18"/>
  <c r="E822" i="18"/>
  <c r="E823" i="18"/>
  <c r="E824" i="18"/>
  <c r="E825" i="18"/>
  <c r="E826" i="18"/>
  <c r="E827" i="18"/>
  <c r="E828" i="18"/>
  <c r="E829" i="18"/>
  <c r="E830" i="18"/>
  <c r="E831" i="18"/>
  <c r="E832" i="18"/>
  <c r="E833" i="18"/>
  <c r="E834" i="18"/>
  <c r="E835" i="18"/>
  <c r="E836" i="18"/>
  <c r="E837" i="18"/>
  <c r="E838" i="18"/>
  <c r="E839" i="18"/>
  <c r="E840" i="18"/>
  <c r="E841" i="18"/>
  <c r="E842" i="18"/>
  <c r="E843" i="18"/>
  <c r="E844" i="18"/>
  <c r="E845" i="18"/>
  <c r="E846" i="18"/>
  <c r="E847" i="18"/>
  <c r="E848" i="18"/>
  <c r="E849" i="18"/>
  <c r="E850" i="18"/>
  <c r="E851" i="18"/>
  <c r="E852" i="18"/>
  <c r="E853" i="18"/>
  <c r="E854" i="18"/>
  <c r="E855" i="18"/>
  <c r="E856" i="18"/>
  <c r="E857" i="18"/>
  <c r="E858" i="18"/>
  <c r="E859" i="18"/>
  <c r="E860" i="18"/>
  <c r="E861" i="18"/>
  <c r="E862" i="18"/>
  <c r="E863" i="18"/>
  <c r="E864" i="18"/>
  <c r="E865" i="18"/>
  <c r="E866" i="18"/>
  <c r="E867" i="18"/>
  <c r="E868" i="18"/>
  <c r="E869" i="18"/>
  <c r="E870" i="18"/>
  <c r="E871" i="18"/>
  <c r="E872" i="18"/>
  <c r="E873" i="18"/>
  <c r="E874" i="18"/>
  <c r="E875" i="18"/>
  <c r="E876" i="18"/>
  <c r="E877" i="18"/>
  <c r="E878" i="18"/>
  <c r="E879" i="18"/>
  <c r="E880" i="18"/>
  <c r="E881" i="18"/>
  <c r="E882" i="18"/>
  <c r="E883" i="18"/>
  <c r="E884" i="18"/>
  <c r="E885" i="18"/>
  <c r="E886" i="18"/>
  <c r="E887" i="18"/>
  <c r="E888" i="18"/>
  <c r="E889" i="18"/>
  <c r="E890" i="18"/>
  <c r="E891" i="18"/>
  <c r="E892" i="18"/>
  <c r="E893" i="18"/>
  <c r="E894" i="18"/>
  <c r="E895" i="18"/>
  <c r="E896" i="18"/>
  <c r="E897" i="18"/>
  <c r="E898" i="18"/>
  <c r="E899" i="18"/>
  <c r="E900" i="18"/>
  <c r="E901" i="18"/>
  <c r="E902" i="18"/>
  <c r="E903" i="18"/>
  <c r="E904" i="18"/>
  <c r="E905" i="18"/>
  <c r="E906" i="18"/>
  <c r="E907" i="18"/>
  <c r="E908" i="18"/>
  <c r="E909" i="18"/>
  <c r="E910" i="18"/>
  <c r="E911" i="18"/>
  <c r="E912" i="18"/>
  <c r="E913" i="18"/>
  <c r="E914" i="18"/>
  <c r="E915" i="18"/>
  <c r="E916" i="18"/>
  <c r="E917" i="18"/>
  <c r="E918" i="18"/>
  <c r="E919" i="18"/>
  <c r="E920" i="18"/>
  <c r="E921" i="18"/>
  <c r="E922" i="18"/>
  <c r="E923" i="18"/>
  <c r="E924" i="18"/>
  <c r="E925" i="18"/>
  <c r="E926" i="18"/>
  <c r="E927" i="18"/>
  <c r="E928" i="18"/>
  <c r="E929" i="18"/>
  <c r="E930" i="18"/>
  <c r="E931" i="18"/>
  <c r="E932" i="18"/>
  <c r="E933" i="18"/>
  <c r="E934" i="18"/>
  <c r="E642" i="18"/>
  <c r="E643" i="18"/>
  <c r="E644" i="18"/>
  <c r="E645" i="18"/>
  <c r="E646" i="18"/>
  <c r="E647" i="18"/>
  <c r="E648" i="18"/>
  <c r="E649" i="18"/>
  <c r="E650" i="18"/>
  <c r="E651" i="18"/>
  <c r="E652" i="18"/>
  <c r="E653" i="18"/>
  <c r="E654" i="18"/>
  <c r="E655" i="18"/>
  <c r="E656" i="18"/>
  <c r="E657" i="18"/>
  <c r="E658" i="18"/>
  <c r="E659" i="18"/>
  <c r="E660" i="18"/>
  <c r="E661" i="18"/>
  <c r="E662" i="18"/>
  <c r="E663" i="18"/>
  <c r="E664" i="18"/>
  <c r="E665" i="18"/>
  <c r="E666" i="18"/>
  <c r="E667" i="18"/>
  <c r="E668" i="18"/>
  <c r="E669" i="18"/>
  <c r="E670" i="18"/>
  <c r="E671" i="18"/>
  <c r="E672" i="18"/>
  <c r="E673" i="18"/>
  <c r="E674" i="18"/>
  <c r="E675" i="18"/>
  <c r="E676" i="18"/>
  <c r="E677" i="18"/>
  <c r="E678" i="18"/>
  <c r="E679" i="18"/>
  <c r="E680" i="18"/>
  <c r="E681" i="18"/>
  <c r="E638" i="18"/>
  <c r="E639" i="18"/>
  <c r="E640" i="18"/>
  <c r="E641" i="18"/>
  <c r="E633" i="18"/>
  <c r="E634" i="18"/>
  <c r="E635" i="18"/>
  <c r="E636" i="18"/>
  <c r="E637" i="18"/>
  <c r="E632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E360" i="18"/>
  <c r="E361" i="18"/>
  <c r="E362" i="18"/>
  <c r="E363" i="18"/>
  <c r="E364" i="18"/>
  <c r="E365" i="18"/>
  <c r="E366" i="18"/>
  <c r="E367" i="18"/>
  <c r="E368" i="18"/>
  <c r="E369" i="18"/>
  <c r="E370" i="18"/>
  <c r="E371" i="18"/>
  <c r="E372" i="18"/>
  <c r="E373" i="18"/>
  <c r="E374" i="18"/>
  <c r="E375" i="18"/>
  <c r="E376" i="18"/>
  <c r="E377" i="18"/>
  <c r="E378" i="18"/>
  <c r="E379" i="18"/>
  <c r="E380" i="18"/>
  <c r="E381" i="18"/>
  <c r="E382" i="18"/>
  <c r="E383" i="18"/>
  <c r="E384" i="18"/>
  <c r="E385" i="18"/>
  <c r="E386" i="18"/>
  <c r="E387" i="18"/>
  <c r="E388" i="18"/>
  <c r="E389" i="18"/>
  <c r="E390" i="18"/>
  <c r="E391" i="18"/>
  <c r="E392" i="18"/>
  <c r="E393" i="18"/>
  <c r="E394" i="18"/>
  <c r="E395" i="18"/>
  <c r="E396" i="18"/>
  <c r="E397" i="18"/>
  <c r="E398" i="18"/>
  <c r="E399" i="18"/>
  <c r="E400" i="18"/>
  <c r="E401" i="18"/>
  <c r="E402" i="18"/>
  <c r="E403" i="18"/>
  <c r="E404" i="18"/>
  <c r="E405" i="18"/>
  <c r="E406" i="18"/>
  <c r="E407" i="18"/>
  <c r="E408" i="18"/>
  <c r="E409" i="18"/>
  <c r="E410" i="18"/>
  <c r="E411" i="18"/>
  <c r="E412" i="18"/>
  <c r="E413" i="18"/>
  <c r="E414" i="18"/>
  <c r="E415" i="18"/>
  <c r="E416" i="18"/>
  <c r="E417" i="18"/>
  <c r="E418" i="18"/>
  <c r="E419" i="18"/>
  <c r="E420" i="18"/>
  <c r="E421" i="18"/>
  <c r="E422" i="18"/>
  <c r="E423" i="18"/>
  <c r="E424" i="18"/>
  <c r="E425" i="18"/>
  <c r="E426" i="18"/>
  <c r="E427" i="18"/>
  <c r="E428" i="18"/>
  <c r="E429" i="18"/>
  <c r="E430" i="18"/>
  <c r="E431" i="18"/>
  <c r="E432" i="18"/>
  <c r="E433" i="18"/>
  <c r="E434" i="18"/>
  <c r="E435" i="18"/>
  <c r="E436" i="18"/>
  <c r="E437" i="18"/>
  <c r="E438" i="18"/>
  <c r="E439" i="18"/>
  <c r="E440" i="18"/>
  <c r="E441" i="18"/>
  <c r="E442" i="18"/>
  <c r="E443" i="18"/>
  <c r="E444" i="18"/>
  <c r="E445" i="18"/>
  <c r="E446" i="18"/>
  <c r="E447" i="18"/>
  <c r="E448" i="18"/>
  <c r="E449" i="18"/>
  <c r="E450" i="18"/>
  <c r="E451" i="18"/>
  <c r="E452" i="18"/>
  <c r="E453" i="18"/>
  <c r="E454" i="18"/>
  <c r="E455" i="18"/>
  <c r="E456" i="18"/>
  <c r="E457" i="18"/>
  <c r="E458" i="18"/>
  <c r="E459" i="18"/>
  <c r="E460" i="18"/>
  <c r="E461" i="18"/>
  <c r="E462" i="18"/>
  <c r="E463" i="18"/>
  <c r="E464" i="18"/>
  <c r="E465" i="18"/>
  <c r="E466" i="18"/>
  <c r="E467" i="18"/>
  <c r="E468" i="18"/>
  <c r="E469" i="18"/>
  <c r="E470" i="18"/>
  <c r="E471" i="18"/>
  <c r="E472" i="18"/>
  <c r="E473" i="18"/>
  <c r="E474" i="18"/>
  <c r="E475" i="18"/>
  <c r="E476" i="18"/>
  <c r="E477" i="18"/>
  <c r="E478" i="18"/>
  <c r="E479" i="18"/>
  <c r="E480" i="18"/>
  <c r="E481" i="18"/>
  <c r="E482" i="18"/>
  <c r="E483" i="18"/>
  <c r="E484" i="18"/>
  <c r="E485" i="18"/>
  <c r="E486" i="18"/>
  <c r="E487" i="18"/>
  <c r="E488" i="18"/>
  <c r="E489" i="18"/>
  <c r="E490" i="18"/>
  <c r="E491" i="18"/>
  <c r="E492" i="18"/>
  <c r="E493" i="18"/>
  <c r="E494" i="18"/>
  <c r="E495" i="18"/>
  <c r="E496" i="18"/>
  <c r="E497" i="18"/>
  <c r="E498" i="18"/>
  <c r="E499" i="18"/>
  <c r="E500" i="18"/>
  <c r="E501" i="18"/>
  <c r="E502" i="18"/>
  <c r="E503" i="18"/>
  <c r="E504" i="18"/>
  <c r="E505" i="18"/>
  <c r="E506" i="18"/>
  <c r="E507" i="18"/>
  <c r="E508" i="18"/>
  <c r="E509" i="18"/>
  <c r="E510" i="18"/>
  <c r="E511" i="18"/>
  <c r="E512" i="18"/>
  <c r="E513" i="18"/>
  <c r="E514" i="18"/>
  <c r="E515" i="18"/>
  <c r="E516" i="18"/>
  <c r="E517" i="18"/>
  <c r="E518" i="18"/>
  <c r="E519" i="18"/>
  <c r="E520" i="18"/>
  <c r="E521" i="18"/>
  <c r="E522" i="18"/>
  <c r="E523" i="18"/>
  <c r="E524" i="18"/>
  <c r="E525" i="18"/>
  <c r="E526" i="18"/>
  <c r="E527" i="18"/>
  <c r="E528" i="18"/>
  <c r="E529" i="18"/>
  <c r="E530" i="18"/>
  <c r="E531" i="18"/>
  <c r="E532" i="18"/>
  <c r="E533" i="18"/>
  <c r="E534" i="18"/>
  <c r="E535" i="18"/>
  <c r="E536" i="18"/>
  <c r="E537" i="18"/>
  <c r="E538" i="18"/>
  <c r="E539" i="18"/>
  <c r="E540" i="18"/>
  <c r="E541" i="18"/>
  <c r="E542" i="18"/>
  <c r="E543" i="18"/>
  <c r="E544" i="18"/>
  <c r="E545" i="18"/>
  <c r="E546" i="18"/>
  <c r="E547" i="18"/>
  <c r="E548" i="18"/>
  <c r="E549" i="18"/>
  <c r="E550" i="18"/>
  <c r="E551" i="18"/>
  <c r="E552" i="18"/>
  <c r="E553" i="18"/>
  <c r="E554" i="18"/>
  <c r="E555" i="18"/>
  <c r="E556" i="18"/>
  <c r="E557" i="18"/>
  <c r="E558" i="18"/>
  <c r="E559" i="18"/>
  <c r="E560" i="18"/>
  <c r="E561" i="18"/>
  <c r="E562" i="18"/>
  <c r="E563" i="18"/>
  <c r="E564" i="18"/>
  <c r="E565" i="18"/>
  <c r="E566" i="18"/>
  <c r="E567" i="18"/>
  <c r="E568" i="18"/>
  <c r="E569" i="18"/>
  <c r="E570" i="18"/>
  <c r="E571" i="18"/>
  <c r="E572" i="18"/>
  <c r="E573" i="18"/>
  <c r="E574" i="18"/>
  <c r="E575" i="18"/>
  <c r="E576" i="18"/>
  <c r="E577" i="18"/>
  <c r="E578" i="18"/>
  <c r="E579" i="18"/>
  <c r="E580" i="18"/>
  <c r="E581" i="18"/>
  <c r="E582" i="18"/>
  <c r="E583" i="18"/>
  <c r="E584" i="18"/>
  <c r="E585" i="18"/>
  <c r="E586" i="18"/>
  <c r="E587" i="18"/>
  <c r="E588" i="18"/>
  <c r="E589" i="18"/>
  <c r="E590" i="18"/>
  <c r="E591" i="18"/>
  <c r="E592" i="18"/>
  <c r="E593" i="18"/>
  <c r="E594" i="18"/>
  <c r="E595" i="18"/>
  <c r="E596" i="18"/>
  <c r="E597" i="18"/>
  <c r="E598" i="18"/>
  <c r="E599" i="18"/>
  <c r="E600" i="18"/>
  <c r="E601" i="18"/>
  <c r="E602" i="18"/>
  <c r="E603" i="18"/>
  <c r="E604" i="18"/>
  <c r="E605" i="18"/>
  <c r="E606" i="18"/>
  <c r="E607" i="18"/>
  <c r="E608" i="18"/>
  <c r="E609" i="18"/>
  <c r="E610" i="18"/>
  <c r="E611" i="18"/>
  <c r="E612" i="18"/>
  <c r="E613" i="18"/>
  <c r="E614" i="18"/>
  <c r="E615" i="18"/>
  <c r="E616" i="18"/>
  <c r="E617" i="18"/>
  <c r="E618" i="18"/>
  <c r="E619" i="18"/>
  <c r="E620" i="18"/>
  <c r="E621" i="18"/>
  <c r="E622" i="18"/>
  <c r="E623" i="18"/>
  <c r="E624" i="18"/>
  <c r="E625" i="18"/>
  <c r="E626" i="18"/>
  <c r="E627" i="18"/>
  <c r="E628" i="18"/>
  <c r="E629" i="18"/>
  <c r="E630" i="18"/>
  <c r="E631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3" i="18"/>
  <c r="E4" i="18"/>
  <c r="E5" i="18"/>
  <c r="E6" i="18"/>
  <c r="E7" i="18"/>
  <c r="E8" i="18"/>
  <c r="E2" i="18"/>
  <c r="H162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<sst xmlns="http://schemas.openxmlformats.org/spreadsheetml/2006/main" count="18372" uniqueCount="5262">
  <si>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</si>
  <si>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</si>
  <si>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</si>
  <si>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</si>
  <si>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</si>
  <si>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</si>
  <si>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</si>
  <si>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</si>
  <si>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</si>
  <si>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</si>
  <si>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</si>
  <si>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</si>
  <si>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</si>
  <si>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</si>
  <si>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</si>
  <si>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</si>
  <si>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</si>
  <si>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</si>
  <si>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</si>
  <si>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</si>
  <si>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</si>
  <si>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</si>
  <si>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</si>
  <si>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</si>
  <si>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</si>
  <si>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</si>
  <si>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</si>
  <si>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</si>
  <si>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</si>
  <si>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</si>
  <si>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</si>
  <si>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</si>
  <si>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</si>
  <si>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</si>
  <si>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</si>
  <si>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</si>
  <si>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</si>
  <si>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</si>
  <si>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</si>
  <si>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</si>
  <si>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</si>
  <si>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</si>
  <si>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</si>
  <si>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</si>
  <si>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</si>
  <si>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</si>
  <si>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</si>
  <si>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</si>
  <si>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</si>
  <si>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</si>
  <si>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</si>
  <si>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</si>
  <si>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</si>
  <si>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</si>
  <si>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</si>
  <si>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</si>
  <si>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</si>
  <si>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</si>
  <si>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</si>
  <si>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</si>
  <si>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</si>
  <si>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</si>
  <si>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</si>
  <si>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</si>
  <si>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</si>
  <si>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</si>
  <si>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</si>
  <si>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</si>
  <si>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</si>
  <si>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</si>
  <si>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</si>
  <si>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</si>
  <si>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</si>
  <si>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</si>
  <si>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</si>
  <si>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</si>
  <si>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</si>
  <si>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</si>
  <si>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</si>
  <si>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</si>
  <si>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</si>
  <si>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</si>
  <si>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</si>
  <si>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</si>
  <si>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</si>
  <si>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</si>
  <si>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</si>
  <si>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</si>
  <si>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</si>
  <si>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</si>
  <si>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</si>
  <si>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</si>
  <si>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</si>
  <si>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</si>
  <si>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</si>
  <si>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</si>
  <si>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</si>
  <si>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</si>
  <si>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</si>
  <si>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</si>
  <si>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</si>
  <si>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</si>
  <si>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</si>
  <si>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</si>
  <si>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</si>
  <si>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</si>
  <si>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</si>
  <si>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</si>
  <si>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</si>
  <si>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</si>
  <si>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</si>
  <si>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</si>
  <si>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</si>
  <si>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</si>
  <si>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</si>
  <si>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</si>
  <si>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</si>
  <si>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</si>
  <si>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</si>
  <si>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</si>
  <si>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</si>
  <si>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</si>
  <si>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</si>
  <si>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</si>
  <si>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</si>
  <si>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</si>
  <si>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</si>
  <si>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</si>
  <si>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</si>
  <si>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</si>
  <si>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</si>
  <si>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</si>
  <si>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</si>
  <si>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</si>
  <si>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</si>
  <si>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</si>
  <si>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</si>
  <si>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</si>
  <si>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</si>
  <si>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</si>
  <si>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</si>
  <si>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</si>
  <si>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</si>
  <si>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</si>
  <si>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</si>
  <si>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</si>
  <si>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</si>
  <si>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</si>
  <si>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</si>
  <si>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</si>
  <si>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</si>
  <si>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</si>
  <si>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</si>
  <si>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</si>
  <si>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</si>
  <si>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</si>
  <si>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</si>
  <si>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</si>
  <si>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</si>
  <si>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</si>
  <si>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</si>
  <si>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</si>
  <si>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</si>
  <si>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</si>
  <si>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</si>
  <si>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</si>
  <si>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</si>
  <si>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</si>
  <si>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</si>
  <si>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</si>
  <si>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</si>
  <si>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</si>
  <si>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</si>
  <si>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</si>
  <si>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</si>
  <si>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</si>
  <si>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</si>
  <si>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</si>
  <si>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</si>
  <si>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</si>
  <si>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</si>
  <si>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</si>
  <si>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</si>
  <si>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</si>
  <si>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</si>
  <si>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</si>
  <si>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</si>
  <si>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</si>
  <si>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</si>
  <si>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</si>
  <si>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</si>
  <si>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</si>
  <si>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</si>
  <si>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</si>
  <si>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</si>
  <si>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</si>
  <si>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</si>
  <si>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</si>
  <si>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</si>
  <si>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</si>
  <si>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</si>
  <si>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</si>
  <si>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</si>
  <si>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</si>
  <si>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</si>
  <si>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</si>
  <si>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</si>
  <si>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</si>
  <si>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</si>
  <si>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</si>
  <si>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</si>
  <si>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</si>
  <si>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</si>
  <si>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</si>
  <si>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</si>
  <si>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</si>
  <si>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</si>
  <si>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</si>
  <si>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</si>
  <si>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</si>
  <si>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</si>
  <si>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</si>
  <si>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</si>
  <si>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</si>
  <si>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</si>
  <si>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</si>
  <si>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</si>
  <si>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</si>
  <si>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</si>
  <si>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</si>
  <si>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</si>
  <si>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</si>
  <si>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</si>
  <si>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</si>
  <si>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</si>
  <si>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</si>
  <si>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</si>
  <si>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</si>
  <si>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</si>
  <si>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</si>
  <si>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</si>
  <si>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</si>
  <si>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</si>
  <si>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</si>
  <si>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</si>
  <si>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</si>
  <si>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</si>
  <si>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</si>
  <si>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</si>
  <si>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</si>
  <si>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</si>
  <si>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</si>
  <si>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</si>
  <si>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</si>
  <si>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</si>
  <si>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</si>
  <si>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</si>
  <si>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</si>
  <si>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</si>
  <si>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</si>
  <si>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</si>
  <si>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</si>
  <si>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</si>
  <si>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</si>
  <si>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</si>
  <si>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</si>
  <si>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</si>
  <si>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</si>
  <si>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</si>
  <si>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</si>
  <si>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</si>
  <si>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</si>
  <si>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</si>
  <si>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</si>
  <si>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</si>
  <si>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</si>
  <si>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</si>
  <si>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</si>
  <si>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</si>
  <si>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</si>
  <si>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</si>
  <si>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</si>
  <si>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</si>
  <si>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</si>
  <si>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</si>
  <si>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</si>
  <si>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</si>
  <si>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</si>
  <si>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</si>
  <si>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</si>
  <si>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</si>
  <si>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</si>
  <si>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</si>
  <si>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</si>
  <si>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</si>
  <si>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</si>
  <si>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</si>
  <si>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</si>
  <si>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</si>
  <si>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</si>
  <si>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</si>
  <si>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</si>
  <si>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</si>
  <si>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</si>
  <si>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</si>
  <si>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</si>
  <si>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</si>
  <si>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</si>
  <si>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</si>
  <si>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</si>
  <si>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</si>
  <si>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</si>
  <si>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</si>
  <si>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</si>
  <si>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</si>
  <si>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</si>
  <si>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</si>
  <si>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</si>
  <si>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</si>
  <si>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</si>
  <si>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</si>
  <si>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</si>
  <si>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</si>
  <si>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</si>
  <si>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</si>
  <si>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</si>
  <si>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</si>
  <si>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</si>
  <si>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</si>
  <si>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</si>
  <si>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</si>
  <si>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</si>
  <si>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</si>
  <si>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</si>
  <si>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</si>
  <si>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</si>
  <si>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</si>
  <si>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</si>
  <si>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</si>
  <si>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</si>
  <si>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</si>
  <si>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</si>
  <si>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</si>
  <si>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</si>
  <si>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</si>
  <si>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</si>
  <si>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</si>
  <si>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</si>
  <si>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</si>
  <si>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</si>
  <si>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</si>
  <si>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</si>
  <si>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</si>
  <si>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</si>
  <si>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</si>
  <si>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</si>
  <si>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</si>
  <si>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</si>
  <si>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</si>
  <si>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</si>
  <si>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</si>
  <si>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</si>
  <si>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</si>
  <si>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</si>
  <si>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</si>
  <si>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</si>
  <si>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</si>
  <si>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</si>
  <si>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</si>
  <si>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</si>
  <si>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</si>
  <si>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</si>
  <si>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</si>
  <si>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</si>
  <si>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</si>
  <si>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</si>
  <si>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</si>
  <si>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</si>
  <si>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</si>
  <si>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</si>
  <si>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</si>
  <si>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</si>
  <si>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</si>
  <si>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</si>
  <si>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</si>
  <si>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</si>
  <si>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</si>
  <si>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</si>
  <si>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</si>
  <si>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</si>
  <si>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</si>
  <si>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</si>
  <si>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</si>
  <si>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</si>
  <si>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</si>
  <si>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</si>
  <si>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</si>
  <si>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</si>
  <si>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</si>
  <si>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</si>
  <si>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</si>
  <si>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</si>
  <si>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</si>
  <si>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</si>
  <si>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</si>
  <si>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</si>
  <si>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</si>
  <si>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</si>
  <si>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</si>
  <si>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</si>
  <si>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</si>
  <si>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</si>
  <si>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</si>
  <si>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</si>
  <si>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</si>
  <si>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</si>
  <si>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</si>
  <si>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</si>
  <si>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</si>
  <si>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</si>
  <si>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</si>
  <si>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</si>
  <si>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</si>
  <si>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</si>
  <si>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</si>
  <si>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</si>
  <si>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</si>
  <si>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</si>
  <si>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</si>
  <si>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</si>
  <si>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</si>
  <si>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</si>
  <si>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</si>
  <si>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</si>
  <si>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</si>
  <si>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</si>
  <si>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</si>
  <si>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</si>
  <si>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</si>
  <si>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</si>
  <si>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</si>
  <si>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</si>
  <si>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</si>
  <si>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</si>
  <si>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</si>
  <si>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</si>
  <si>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</si>
  <si>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</si>
  <si>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</si>
  <si>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</si>
  <si>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</si>
  <si>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</si>
  <si>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</si>
  <si>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</si>
  <si>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</si>
  <si>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</si>
  <si>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</si>
  <si>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</si>
  <si>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</si>
  <si>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</si>
  <si>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</si>
  <si>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</si>
  <si>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</si>
  <si>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</si>
  <si>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</si>
  <si>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</si>
  <si>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</si>
  <si>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</si>
  <si>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</si>
  <si>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</si>
  <si>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</si>
  <si>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</si>
  <si>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</si>
  <si>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</si>
  <si>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</si>
  <si>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</si>
  <si>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</si>
  <si>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</si>
  <si>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</si>
  <si>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</si>
  <si>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</si>
  <si>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</si>
  <si>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</si>
  <si>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</si>
  <si>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</si>
  <si>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</si>
  <si>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</si>
  <si>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</si>
  <si>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</si>
  <si>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</si>
  <si>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</si>
  <si>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</si>
  <si>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</si>
  <si>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</si>
  <si>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</si>
  <si>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</si>
  <si>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</si>
  <si>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</si>
  <si>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</si>
  <si>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</si>
  <si>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</si>
  <si>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</si>
  <si>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</si>
  <si>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</si>
  <si>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</si>
  <si>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</si>
  <si>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</si>
  <si>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</si>
  <si>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</si>
  <si>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</si>
  <si>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</si>
  <si>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</si>
  <si>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</si>
  <si>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</si>
  <si>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</si>
  <si>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</si>
  <si>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</si>
  <si>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</si>
  <si>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</si>
  <si>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</si>
  <si>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</si>
  <si>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</si>
  <si>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</si>
  <si>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</si>
  <si>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</si>
  <si>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</si>
  <si>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</si>
  <si>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</si>
  <si>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</si>
  <si>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</si>
  <si>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</si>
  <si>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</si>
  <si>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</si>
  <si>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</si>
  <si>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</si>
  <si>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</si>
  <si>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</si>
  <si>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</si>
  <si>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</si>
  <si>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</si>
  <si>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</si>
  <si>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</si>
  <si>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</si>
  <si>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</si>
  <si>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</si>
  <si>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</si>
  <si>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</si>
  <si>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</si>
  <si>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</si>
  <si>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</si>
  <si>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</si>
  <si>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</si>
  <si>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</si>
  <si>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</si>
  <si>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</si>
  <si>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</si>
  <si>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</si>
  <si>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</si>
  <si>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</si>
  <si>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</si>
  <si>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</si>
  <si>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</si>
  <si>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</si>
  <si>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</si>
  <si>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</si>
  <si>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</si>
  <si>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</si>
  <si>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</si>
  <si>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</si>
  <si>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</si>
  <si>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</si>
  <si>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</si>
  <si>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</si>
  <si>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</si>
  <si>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</si>
  <si>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</si>
  <si>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</si>
  <si>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</si>
  <si>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</si>
  <si>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</si>
  <si>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</si>
  <si>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</si>
  <si>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</si>
  <si>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</si>
  <si>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</si>
  <si>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</si>
  <si>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</si>
  <si>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</si>
  <si>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</si>
  <si>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</si>
  <si>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</si>
  <si>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</si>
  <si>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</si>
  <si>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</si>
  <si>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</si>
  <si>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</si>
  <si>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</si>
  <si>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</si>
  <si>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</si>
  <si>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</si>
  <si>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</si>
  <si>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</si>
  <si>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</si>
  <si>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</si>
  <si>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</si>
  <si>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</si>
  <si>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</si>
  <si>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</si>
  <si>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</si>
  <si>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</si>
  <si>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</si>
  <si>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</si>
  <si>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</si>
  <si>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</si>
  <si>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</si>
  <si>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</si>
  <si>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</si>
  <si>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</si>
  <si>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</si>
  <si>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</si>
  <si>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</si>
  <si>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</si>
  <si>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</si>
  <si>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</si>
  <si>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</si>
  <si>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</si>
  <si>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</si>
  <si>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</si>
  <si>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</si>
  <si>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</si>
  <si>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</si>
  <si>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</si>
  <si>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</si>
  <si>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</si>
  <si>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</si>
  <si>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</si>
  <si>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</si>
  <si>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</si>
  <si>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</si>
  <si>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</si>
  <si>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</si>
  <si>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</si>
  <si>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</si>
  <si>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</si>
  <si>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</si>
  <si>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</si>
  <si>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</si>
  <si>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</si>
  <si>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</si>
  <si>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</si>
  <si>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</si>
  <si>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</si>
  <si>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</si>
  <si>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</si>
  <si>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</si>
  <si>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</si>
  <si>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</si>
  <si>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</si>
  <si>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</si>
  <si>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</si>
  <si>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</si>
  <si>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</si>
  <si>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</si>
  <si>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</si>
  <si>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</si>
  <si>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</si>
  <si>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</si>
  <si>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</si>
  <si>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</si>
  <si>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</si>
  <si>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</si>
  <si>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</si>
  <si>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</si>
  <si>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</si>
  <si>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</si>
  <si>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</si>
  <si>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</si>
  <si>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</si>
  <si>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</si>
  <si>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</si>
  <si>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</si>
  <si>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</si>
  <si>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</si>
  <si>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</si>
  <si>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</si>
  <si>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</si>
  <si>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</si>
  <si>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</si>
  <si>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</si>
  <si>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</si>
  <si>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</si>
  <si>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</si>
  <si>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</si>
  <si>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</si>
  <si>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</si>
  <si>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</si>
  <si>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</si>
  <si>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</si>
  <si>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</si>
  <si>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</si>
  <si>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</si>
  <si>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</si>
  <si>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</si>
  <si>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</si>
  <si>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</si>
  <si>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</si>
  <si>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</si>
  <si>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</si>
  <si>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</si>
  <si>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</si>
  <si>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</si>
  <si>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</si>
  <si>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</si>
  <si>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</si>
  <si>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</si>
  <si>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</si>
  <si>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</si>
  <si>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</si>
  <si>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</si>
  <si>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</si>
  <si>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</si>
  <si>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</si>
  <si>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</si>
  <si>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</si>
  <si>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</si>
  <si>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</si>
  <si>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</si>
  <si>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</si>
  <si>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</si>
  <si>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</si>
  <si>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</si>
  <si>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</si>
  <si>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</si>
  <si>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</si>
  <si>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</si>
  <si>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</si>
  <si>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</si>
  <si>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</si>
  <si>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</si>
  <si>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</si>
  <si>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</si>
  <si>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</si>
  <si>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</si>
  <si>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</si>
  <si>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</si>
  <si>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</si>
  <si>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</si>
  <si>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</si>
  <si>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</si>
  <si>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</si>
  <si>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</si>
  <si>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</si>
  <si>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</si>
  <si>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</si>
  <si>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</si>
  <si>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</si>
  <si>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</si>
  <si>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</si>
  <si>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</si>
  <si>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</si>
  <si>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</si>
  <si>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</si>
  <si>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</si>
  <si>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</si>
  <si>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</si>
  <si>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</si>
  <si>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</si>
  <si>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</si>
  <si>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</si>
  <si>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</si>
  <si>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</si>
  <si>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</si>
  <si>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</si>
  <si>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</si>
  <si>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</si>
  <si>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</si>
  <si>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</si>
  <si>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</si>
  <si>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</si>
  <si>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</si>
  <si>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</si>
  <si>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</si>
  <si>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</si>
  <si>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</si>
  <si>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</si>
  <si>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</si>
  <si>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</si>
  <si>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</si>
  <si>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</si>
  <si>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</si>
  <si>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</si>
  <si>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</si>
  <si>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</si>
  <si>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</si>
  <si>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</si>
  <si>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</si>
  <si>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</si>
  <si>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</si>
  <si>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</si>
  <si>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</si>
  <si>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</si>
  <si>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</si>
  <si>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</si>
  <si>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</si>
  <si>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</si>
  <si>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</si>
  <si>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</si>
  <si>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</si>
  <si>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</si>
  <si>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</si>
  <si>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</si>
  <si>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</si>
  <si>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</si>
  <si>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</si>
  <si>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</si>
  <si>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</si>
  <si>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</si>
  <si>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</si>
  <si>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</si>
  <si>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</si>
  <si>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</si>
  <si>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</si>
  <si>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</si>
  <si>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</si>
  <si>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</si>
  <si>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</si>
  <si>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</si>
  <si>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</si>
  <si>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</si>
  <si>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</si>
  <si>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</si>
  <si>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</si>
  <si>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</si>
  <si>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</si>
  <si>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</si>
  <si>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</si>
  <si>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</si>
  <si>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</si>
  <si>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</si>
  <si>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</si>
  <si>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</si>
  <si>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</si>
  <si>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</si>
  <si>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</si>
  <si>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</si>
  <si>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</si>
  <si>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</si>
  <si>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</si>
  <si>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</si>
  <si>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</si>
  <si>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</si>
  <si>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</si>
  <si>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</si>
  <si>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</si>
  <si>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</si>
  <si>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</si>
  <si>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</si>
  <si>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</si>
  <si>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</si>
  <si>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</si>
  <si>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</si>
  <si>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</si>
  <si>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</si>
  <si>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</si>
  <si>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</si>
  <si>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</si>
  <si>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</si>
  <si>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</si>
  <si>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</si>
  <si>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</si>
  <si>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</si>
  <si>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</si>
  <si>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</si>
  <si>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</si>
  <si>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</si>
  <si>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</si>
  <si>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</si>
  <si>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</si>
  <si>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</si>
  <si>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</si>
  <si>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</si>
  <si>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</si>
  <si>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</si>
  <si>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</si>
  <si>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</si>
  <si>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</si>
  <si>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</si>
  <si>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</si>
  <si>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</si>
  <si>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</si>
  <si>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</si>
  <si>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</si>
  <si>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</si>
  <si>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</si>
  <si>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</si>
  <si>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</si>
  <si>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</si>
  <si>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</si>
  <si>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</si>
  <si>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</si>
  <si>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</si>
  <si>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</si>
  <si>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</si>
  <si>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</si>
  <si>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</si>
  <si>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</si>
  <si>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</si>
  <si>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</si>
  <si>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</si>
  <si>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</si>
  <si>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</si>
  <si>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</si>
  <si>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</si>
  <si>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</si>
  <si>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</si>
  <si>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</si>
  <si>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</si>
  <si>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</si>
  <si>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</si>
  <si>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</si>
  <si>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</si>
  <si>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</si>
  <si>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</si>
  <si>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</si>
  <si>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</si>
  <si>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</si>
  <si>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</si>
  <si>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</si>
  <si>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</si>
  <si>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</si>
  <si>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</si>
  <si>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</si>
  <si>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</si>
  <si>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</si>
  <si>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</si>
  <si>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</si>
  <si>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</si>
  <si>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</si>
  <si>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</si>
  <si>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</si>
  <si>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</si>
  <si>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</si>
  <si>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</si>
  <si>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</si>
  <si>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</si>
  <si>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</si>
  <si>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</si>
  <si>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</si>
  <si>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</si>
  <si>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</si>
  <si>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</si>
  <si>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</si>
  <si>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</si>
  <si>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</si>
  <si>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</si>
  <si>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</si>
  <si>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</si>
  <si>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</si>
  <si>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</si>
  <si>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</si>
  <si>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</si>
  <si>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</si>
  <si>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</si>
  <si>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</si>
  <si>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</si>
  <si>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</si>
  <si>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</si>
  <si>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</si>
  <si>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</si>
  <si>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</si>
  <si>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</si>
  <si>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</si>
  <si>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</si>
  <si>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</si>
  <si>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</si>
  <si>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</si>
  <si>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</si>
  <si>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</si>
  <si>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</si>
  <si>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</si>
  <si>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</si>
  <si>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</si>
  <si>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</si>
  <si>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</si>
  <si>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</si>
  <si>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</si>
  <si>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</si>
  <si>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</si>
  <si>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</si>
  <si>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</si>
  <si>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</si>
  <si>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</si>
  <si>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</si>
  <si>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</si>
  <si>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</si>
  <si>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</si>
  <si>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</si>
  <si>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</si>
  <si>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</si>
  <si>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</si>
  <si>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</si>
  <si>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</si>
  <si>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</si>
  <si>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</si>
  <si>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</si>
  <si>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</si>
  <si>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</si>
  <si>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</si>
  <si>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</si>
  <si>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</si>
  <si>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</si>
  <si>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</si>
  <si>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</si>
  <si>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</si>
  <si>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</si>
  <si>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</si>
  <si>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</si>
  <si>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</si>
  <si>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</si>
  <si>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</si>
  <si>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</si>
  <si>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</si>
  <si>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</si>
  <si>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</si>
  <si>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</si>
  <si>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</si>
  <si>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</si>
  <si>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</si>
  <si>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</si>
  <si>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</si>
  <si>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</si>
  <si>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</si>
  <si>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</si>
  <si>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</si>
  <si>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</si>
  <si>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</si>
  <si>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</si>
  <si>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</si>
  <si>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</si>
  <si>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</si>
  <si>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</si>
  <si>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</si>
  <si>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</si>
  <si>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</si>
  <si>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</si>
  <si>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</si>
  <si>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</si>
  <si>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</si>
  <si>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</si>
  <si>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</si>
  <si>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</si>
  <si>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</si>
  <si>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</si>
  <si>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</si>
  <si>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</si>
  <si>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</si>
  <si>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</si>
  <si>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</si>
  <si>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</si>
  <si>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</si>
  <si>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</si>
  <si>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</si>
  <si>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</si>
  <si>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</si>
  <si>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</si>
  <si>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</si>
  <si>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</si>
  <si>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</si>
  <si>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</si>
  <si>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</si>
  <si>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</si>
  <si>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</si>
  <si>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</si>
  <si>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</si>
  <si>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</si>
  <si>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</si>
  <si>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</si>
  <si>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</si>
  <si>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</si>
  <si>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</si>
  <si>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</si>
  <si>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</si>
  <si>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</si>
  <si>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</si>
  <si>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</si>
  <si>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</si>
  <si>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</si>
  <si>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</si>
  <si>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</si>
  <si>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</si>
  <si>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</si>
  <si>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</si>
  <si>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</si>
  <si>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</si>
  <si>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</si>
  <si>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</si>
  <si>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</si>
  <si>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</si>
  <si>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</si>
  <si>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</si>
  <si>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</si>
  <si>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</si>
  <si>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</si>
  <si>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</si>
  <si>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</si>
  <si>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</si>
  <si>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</si>
  <si>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</si>
  <si>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</si>
  <si>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</si>
  <si>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</si>
  <si>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</si>
  <si>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</si>
  <si>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</si>
  <si>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</si>
  <si>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</si>
  <si>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</si>
  <si>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</si>
  <si>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</si>
  <si>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</si>
  <si>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</si>
  <si>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</si>
  <si>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</si>
  <si>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</si>
  <si>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</si>
  <si>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</si>
  <si>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</si>
  <si>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</si>
  <si>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</si>
  <si>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</si>
  <si>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</si>
  <si>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</si>
  <si>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</si>
  <si>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</si>
  <si>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</si>
  <si>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</si>
  <si>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</si>
  <si>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</si>
  <si>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</si>
  <si>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</si>
  <si>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</si>
  <si>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</si>
  <si>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</si>
  <si>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</si>
  <si>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</si>
  <si>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</si>
  <si>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</si>
  <si>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</si>
  <si>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</si>
  <si>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</si>
  <si>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</si>
  <si>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</si>
  <si>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</si>
  <si>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</si>
  <si>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</si>
  <si>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</si>
  <si>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</si>
  <si>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</si>
  <si>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</si>
  <si>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</si>
  <si>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</si>
  <si>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</si>
  <si>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</si>
  <si>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</si>
  <si>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</si>
  <si>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</si>
  <si>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</si>
  <si>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</si>
  <si>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</si>
  <si>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</si>
  <si>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</si>
  <si>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</si>
  <si>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</si>
  <si>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</si>
  <si>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</si>
  <si>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</si>
  <si>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</si>
  <si>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</si>
  <si>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</si>
  <si>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</si>
  <si>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</si>
  <si>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</si>
  <si>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</si>
  <si>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</si>
  <si>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</si>
  <si>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</si>
  <si>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</si>
  <si>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</si>
  <si>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</si>
  <si>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</si>
  <si>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</si>
  <si>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</si>
  <si>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</si>
  <si>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</si>
  <si>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</si>
  <si>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</si>
  <si>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</si>
  <si>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</si>
  <si>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</si>
  <si>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</si>
  <si>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</si>
  <si>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</si>
  <si>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</si>
  <si>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</si>
  <si>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</si>
  <si>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</si>
  <si>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</si>
  <si>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</si>
  <si>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</si>
  <si>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</si>
  <si>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</si>
  <si>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</si>
  <si>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</si>
  <si>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</si>
  <si>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</si>
  <si>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</si>
  <si>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</si>
  <si>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</si>
  <si>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</si>
  <si>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</si>
  <si>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</si>
  <si>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</si>
  <si>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</si>
  <si>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</si>
  <si>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</si>
  <si>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</si>
  <si>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</si>
  <si>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</si>
  <si>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</si>
  <si>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</si>
  <si>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</si>
  <si>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</si>
  <si>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</si>
  <si>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</si>
  <si>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</si>
  <si>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</si>
  <si>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</si>
  <si>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</si>
  <si>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</si>
  <si>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</si>
  <si>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</si>
  <si>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</si>
  <si>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</si>
  <si>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</si>
  <si>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</si>
  <si>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</si>
  <si>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</si>
  <si>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</si>
  <si>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</si>
  <si>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</si>
  <si>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</si>
  <si>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</si>
  <si>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</si>
  <si>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</si>
  <si>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</si>
  <si>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</si>
  <si>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</si>
  <si>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</si>
  <si>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</si>
  <si>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</si>
  <si>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</si>
  <si>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</si>
  <si>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</si>
  <si>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</si>
  <si>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</si>
  <si>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</si>
  <si>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</si>
  <si>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</si>
  <si>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</si>
  <si>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</si>
  <si>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</si>
  <si>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</si>
  <si>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</si>
  <si>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</si>
  <si>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</si>
  <si>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</si>
  <si>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</si>
  <si>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</si>
  <si>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</si>
  <si>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</si>
  <si>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</si>
  <si>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</si>
  <si>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</si>
  <si>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</si>
  <si>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</si>
  <si>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</si>
  <si>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</si>
  <si>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</si>
  <si>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</si>
  <si>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</si>
  <si>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</si>
  <si>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</si>
  <si>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</si>
  <si>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</si>
  <si>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</si>
  <si>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</si>
  <si>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</si>
  <si>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</si>
  <si>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</si>
  <si>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</si>
  <si>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</si>
  <si>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</si>
  <si>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</si>
  <si>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</si>
  <si>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</si>
  <si>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</si>
  <si>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</si>
  <si>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</si>
  <si>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</si>
  <si>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</si>
  <si>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</si>
  <si>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</si>
  <si>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</si>
  <si>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</si>
  <si>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</si>
  <si>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</si>
  <si>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</si>
  <si>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</si>
  <si>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</si>
  <si>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</si>
  <si>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</si>
  <si>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</si>
  <si>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</si>
  <si>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</si>
  <si>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</si>
  <si>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</si>
  <si>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</si>
  <si>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</si>
  <si>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</si>
  <si>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</si>
  <si>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</si>
  <si>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</si>
  <si>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</si>
  <si>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</si>
  <si>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</si>
  <si>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</si>
  <si>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</si>
  <si>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</si>
  <si>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</si>
  <si>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</si>
  <si>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</si>
  <si>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</si>
  <si>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</si>
  <si>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</si>
  <si>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</si>
  <si>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</si>
  <si>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</si>
  <si>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</si>
  <si>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</si>
  <si>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</si>
  <si>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</si>
  <si>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</si>
  <si>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</si>
  <si>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</si>
  <si>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</si>
  <si>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</si>
  <si>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</si>
  <si>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</si>
  <si>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</si>
  <si>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</si>
  <si>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</si>
  <si>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</si>
  <si>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</si>
  <si>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</si>
  <si>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</si>
  <si>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</si>
  <si>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</si>
  <si>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</si>
  <si>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</si>
  <si>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</si>
  <si>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</si>
  <si>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</si>
  <si>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</si>
  <si>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</si>
  <si>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</si>
  <si>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</si>
  <si>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</si>
  <si>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</si>
  <si>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</si>
  <si>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</si>
  <si>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</si>
  <si>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</si>
  <si>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</si>
  <si>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</si>
  <si>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</si>
  <si>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</si>
  <si>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</si>
  <si>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</si>
  <si>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</si>
  <si>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</si>
  <si>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</si>
  <si>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</si>
  <si>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</si>
  <si>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</si>
  <si>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</si>
  <si>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</si>
  <si>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</si>
  <si>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</si>
  <si>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</si>
  <si>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</si>
  <si>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</si>
  <si>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</si>
  <si>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</si>
  <si>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</si>
  <si>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</si>
  <si>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</si>
  <si>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</si>
  <si>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</si>
  <si>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</si>
  <si>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</si>
  <si>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</si>
  <si>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</si>
  <si>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</si>
  <si>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</si>
  <si>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</si>
  <si>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</si>
  <si>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</si>
  <si>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</si>
  <si>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</si>
  <si>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</si>
  <si>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</si>
  <si>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</si>
  <si>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</si>
  <si>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</si>
  <si>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</si>
  <si>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</si>
  <si>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</si>
  <si>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</si>
  <si>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</si>
  <si>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</si>
  <si>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</si>
  <si>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</si>
  <si>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</si>
  <si>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</si>
  <si>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</si>
  <si>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</si>
  <si>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</si>
  <si>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</si>
  <si>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</si>
  <si>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</si>
  <si>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</si>
  <si>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</si>
  <si>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</si>
  <si>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</si>
  <si>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</si>
  <si>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</si>
  <si>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</si>
  <si>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</si>
  <si>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</si>
  <si>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</si>
  <si>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</si>
  <si>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</si>
  <si>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</si>
  <si>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</si>
  <si>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</si>
  <si>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</si>
  <si>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</si>
  <si>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</si>
  <si>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</si>
  <si>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</si>
  <si>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</si>
  <si>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</si>
  <si>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</si>
  <si>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</si>
  <si>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</si>
  <si>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</si>
  <si>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</si>
  <si>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</si>
  <si>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</si>
  <si>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</si>
  <si>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</si>
  <si>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</si>
  <si>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</si>
  <si>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</si>
  <si>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</si>
  <si>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</si>
  <si>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</si>
  <si>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</si>
  <si>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</si>
  <si>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</si>
  <si>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</si>
  <si>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</si>
  <si>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</si>
  <si>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</si>
  <si>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</si>
  <si>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</si>
  <si>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</si>
  <si>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</si>
  <si>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</si>
  <si>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</si>
  <si>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</si>
  <si>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</si>
  <si>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</si>
  <si>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</si>
  <si>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</si>
  <si>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</si>
  <si>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</si>
  <si>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</si>
  <si>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</si>
  <si>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</si>
  <si>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</si>
  <si>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</si>
  <si>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</si>
  <si>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</si>
  <si>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</si>
  <si>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</si>
  <si>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</si>
  <si>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</si>
  <si>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</si>
  <si>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</si>
  <si>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</si>
  <si>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</si>
  <si>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</si>
  <si>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</si>
  <si>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</si>
  <si>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</si>
  <si>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</si>
  <si>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</si>
  <si>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</si>
  <si>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</si>
  <si>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</si>
  <si>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</si>
  <si>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</si>
  <si>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</si>
  <si>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</si>
  <si>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</si>
  <si>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</si>
  <si>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</si>
  <si>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</si>
  <si>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</si>
  <si>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</si>
  <si>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</si>
  <si>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</si>
  <si>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</si>
  <si>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</si>
  <si>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</si>
  <si>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</si>
  <si>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</si>
  <si>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</si>
  <si>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</si>
  <si>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</si>
  <si>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</si>
  <si>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</si>
  <si>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</si>
  <si>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</si>
  <si>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</si>
  <si>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</si>
  <si>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</si>
  <si>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</si>
  <si>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</si>
  <si>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</si>
  <si>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</si>
  <si>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</si>
  <si>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</si>
  <si>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</si>
  <si>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</si>
  <si>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</si>
  <si>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</si>
  <si>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</si>
  <si>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</si>
  <si>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</si>
  <si>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</si>
  <si>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</si>
  <si>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</si>
  <si>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</si>
  <si>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</si>
  <si>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</si>
  <si>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</si>
  <si>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</si>
  <si>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</si>
  <si>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</si>
  <si>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</si>
  <si>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</si>
  <si>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</si>
  <si>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</si>
  <si>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</si>
  <si>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</si>
  <si>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</si>
  <si>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</si>
  <si>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</si>
  <si>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</si>
  <si>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</si>
  <si>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</si>
  <si>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</si>
  <si>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</si>
  <si>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</si>
  <si>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</si>
  <si>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</si>
  <si>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</si>
  <si>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</si>
  <si>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</si>
  <si>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</si>
  <si>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</si>
  <si>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</si>
  <si>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</si>
  <si>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</si>
  <si>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</si>
  <si>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</si>
  <si>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</si>
  <si>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</si>
  <si>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</si>
  <si>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</si>
  <si>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</si>
  <si>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</si>
  <si>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</si>
  <si>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</si>
  <si>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</si>
  <si>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</si>
  <si>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</si>
  <si>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</si>
  <si>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</si>
  <si>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</si>
  <si>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</si>
  <si>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</si>
  <si>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</si>
  <si>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</si>
  <si>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</si>
  <si>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</si>
  <si>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</si>
  <si>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</si>
  <si>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</si>
  <si>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</si>
  <si>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</si>
  <si>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</si>
  <si>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</si>
  <si>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</si>
  <si>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</si>
  <si>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</si>
  <si>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</si>
  <si>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</si>
  <si>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</si>
  <si>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</si>
  <si>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</si>
  <si>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</si>
  <si>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</si>
  <si>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</si>
  <si>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</si>
  <si>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</si>
  <si>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</si>
  <si>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</si>
  <si>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</si>
  <si>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</si>
  <si>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</si>
  <si>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</si>
  <si>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</si>
  <si>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</si>
  <si>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</si>
  <si>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</si>
  <si>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</si>
  <si>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</si>
  <si>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</si>
  <si>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</si>
  <si>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</si>
  <si>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</si>
  <si>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</si>
  <si>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</si>
  <si>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</si>
  <si>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</si>
  <si>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</si>
  <si>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</si>
  <si>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</si>
  <si>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</si>
  <si>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</si>
  <si>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</si>
  <si>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</si>
  <si>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</si>
  <si>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</si>
  <si>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</si>
  <si>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</si>
  <si>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</si>
  <si>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</si>
  <si>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</si>
  <si>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</si>
  <si>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</si>
  <si>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</si>
  <si>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</si>
  <si>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</si>
  <si>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</si>
  <si>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</si>
  <si>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</si>
  <si>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</si>
  <si>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</si>
  <si>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</si>
  <si>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</si>
  <si>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</si>
  <si>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</si>
  <si>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</si>
  <si>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</si>
  <si>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</si>
  <si>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</si>
  <si>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</si>
  <si>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</si>
  <si>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</si>
  <si>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</si>
  <si>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</si>
  <si>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</si>
  <si>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</si>
  <si>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</si>
  <si>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</si>
  <si>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</si>
  <si>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</si>
  <si>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</si>
  <si>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</si>
  <si>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</si>
  <si>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</si>
  <si>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</si>
  <si>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</si>
  <si>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</si>
  <si>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</si>
  <si>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</si>
  <si>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</si>
  <si>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</si>
  <si>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</si>
  <si>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</si>
  <si>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</si>
  <si>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</si>
  <si>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</si>
  <si>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</si>
  <si>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</si>
  <si>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</si>
  <si>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</si>
  <si>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</si>
  <si>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</si>
  <si>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</si>
  <si>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</si>
  <si>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</si>
  <si>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</si>
  <si>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</si>
  <si>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</si>
  <si>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</si>
  <si>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</si>
  <si>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</si>
  <si>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</si>
  <si>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</si>
  <si>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</si>
  <si>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</si>
  <si>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</si>
  <si>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</si>
  <si>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</si>
  <si>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</si>
  <si>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</si>
  <si>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</si>
  <si>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</si>
  <si>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</si>
  <si>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</si>
  <si>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</si>
  <si>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</si>
  <si>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</si>
  <si>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</si>
  <si>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</si>
  <si>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</si>
  <si>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</si>
  <si>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</si>
  <si>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</si>
  <si>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</si>
  <si>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</si>
  <si>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</si>
  <si>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</si>
  <si>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</si>
  <si>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</si>
  <si>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</si>
  <si>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</si>
  <si>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</si>
  <si>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</si>
  <si>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</si>
  <si>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</si>
  <si>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</si>
  <si>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</si>
  <si>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</si>
  <si>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</si>
  <si>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</si>
  <si>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</si>
  <si>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</si>
  <si>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</si>
  <si>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</si>
  <si>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</si>
  <si>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</si>
  <si>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</si>
  <si>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</si>
  <si>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</si>
  <si>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</si>
  <si>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</si>
  <si>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</si>
  <si>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</si>
  <si>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</si>
  <si>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</si>
  <si>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</si>
  <si>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</si>
  <si>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</si>
  <si>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</si>
  <si>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</si>
  <si>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</si>
  <si>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</si>
  <si>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</si>
  <si>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</si>
  <si>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</si>
  <si>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</si>
  <si>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</si>
  <si>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</si>
  <si>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</si>
  <si>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</si>
  <si>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</si>
  <si>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</si>
  <si>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</si>
  <si>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</si>
  <si>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</si>
  <si>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</si>
  <si>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</si>
  <si>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</si>
  <si>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</si>
  <si>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</si>
  <si>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</si>
  <si>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</si>
  <si>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</si>
  <si>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</si>
  <si>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</si>
  <si>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</si>
  <si>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</si>
  <si>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</si>
  <si>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</si>
  <si>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</si>
  <si>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</si>
  <si>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</si>
  <si>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</si>
  <si>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</si>
  <si>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</si>
  <si>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</si>
  <si>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</si>
  <si>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</si>
  <si>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</si>
  <si>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</si>
  <si>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</si>
  <si>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</si>
  <si>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</si>
  <si>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</si>
  <si>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</si>
  <si>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</si>
  <si>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</si>
  <si>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</si>
  <si>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</si>
  <si>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</si>
  <si>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</si>
  <si>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</si>
  <si>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</si>
  <si>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</si>
  <si>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</si>
  <si>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</si>
  <si>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</si>
  <si>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</si>
  <si>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</si>
  <si>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</si>
  <si>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</si>
  <si>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</si>
  <si>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</si>
  <si>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</si>
  <si>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</si>
  <si>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</si>
  <si>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</si>
  <si>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</si>
  <si>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</si>
  <si>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</si>
  <si>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</si>
  <si>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</si>
  <si>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</si>
  <si>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</si>
  <si>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</si>
  <si>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</si>
  <si>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</si>
  <si>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</si>
  <si>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</si>
  <si>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</si>
  <si>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</si>
  <si>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</si>
  <si>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</si>
  <si>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</si>
  <si>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</si>
  <si>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</si>
  <si>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</si>
  <si>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</si>
  <si>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</si>
  <si>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</si>
  <si>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</si>
  <si>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</si>
  <si>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</si>
  <si>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</si>
  <si>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</si>
  <si>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</si>
  <si>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</si>
  <si>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</si>
  <si>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</si>
  <si>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</si>
  <si>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</si>
  <si>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</si>
  <si>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</si>
  <si>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</si>
  <si>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</si>
  <si>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</si>
  <si>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</si>
  <si>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</si>
  <si>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</si>
  <si>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</si>
  <si>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</si>
  <si>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</si>
  <si>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</si>
  <si>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</si>
  <si>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</si>
  <si>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</si>
  <si>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</si>
  <si>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</si>
  <si>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</si>
  <si>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</si>
  <si>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</si>
  <si>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</si>
  <si>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</si>
  <si>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</si>
  <si>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</si>
  <si>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</si>
  <si>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</si>
  <si>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</si>
  <si>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</si>
  <si>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</si>
  <si>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</si>
  <si>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</si>
  <si>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</si>
  <si>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</si>
  <si>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</si>
  <si>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</si>
  <si>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</si>
  <si>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</si>
  <si>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</si>
  <si>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</si>
  <si>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</si>
  <si>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</si>
  <si>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</si>
  <si>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</si>
  <si>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</si>
  <si>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</si>
  <si>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</si>
  <si>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</si>
  <si>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</si>
  <si>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</si>
  <si>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</si>
  <si>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</si>
  <si>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</si>
  <si>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</si>
  <si>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</si>
  <si>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</si>
  <si>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</si>
  <si>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</si>
  <si>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</si>
  <si>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</si>
  <si>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</si>
  <si>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</si>
  <si>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</si>
  <si>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</si>
  <si>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</si>
  <si>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</si>
  <si>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</si>
  <si>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</si>
  <si>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</si>
  <si>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</si>
  <si>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</si>
  <si>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</si>
  <si>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</si>
  <si>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</si>
  <si>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</si>
  <si>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</si>
  <si>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</si>
  <si>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</si>
  <si>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</si>
  <si>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</si>
  <si>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</si>
  <si>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</si>
  <si>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</si>
  <si>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</si>
  <si>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</si>
  <si>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</si>
  <si>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</si>
  <si>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</si>
  <si>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</si>
  <si>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</si>
  <si>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</si>
  <si>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</si>
  <si>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</si>
  <si>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</si>
  <si>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</si>
  <si>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</si>
  <si>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</si>
  <si>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</si>
  <si>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</si>
  <si>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</si>
  <si>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</si>
  <si>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</si>
  <si>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</si>
  <si>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</si>
  <si>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</si>
  <si>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</si>
  <si>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</si>
  <si>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</si>
  <si>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</si>
  <si>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</si>
  <si>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</si>
  <si>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</si>
  <si>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</si>
  <si>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</si>
  <si>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</si>
  <si>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</si>
  <si>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</si>
  <si>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</si>
  <si>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</si>
  <si>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</si>
  <si>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</si>
  <si>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</si>
  <si>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</si>
  <si>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</si>
  <si>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</si>
  <si>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</si>
  <si>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</si>
  <si>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</si>
  <si>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</si>
  <si>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</si>
  <si>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</si>
  <si>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</si>
  <si>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</si>
  <si>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</si>
  <si>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</si>
  <si>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</si>
  <si>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</si>
  <si>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</si>
  <si>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</si>
  <si>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</si>
  <si>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</si>
  <si>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</si>
  <si>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</si>
  <si>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</si>
  <si>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</si>
  <si>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</si>
  <si>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</si>
  <si>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</si>
  <si>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</si>
  <si>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</si>
  <si>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</si>
  <si>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</si>
  <si>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</si>
  <si>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</si>
  <si>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</si>
  <si>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</si>
  <si>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</si>
  <si>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</si>
  <si>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</si>
  <si>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</si>
  <si>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</si>
  <si>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</si>
  <si>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</si>
  <si>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</si>
  <si>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</si>
  <si>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</si>
  <si>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</si>
  <si>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</si>
  <si>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</si>
  <si>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</si>
  <si>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</si>
  <si>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</si>
  <si>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</si>
  <si>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</si>
  <si>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</si>
  <si>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</si>
  <si>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</si>
  <si>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</si>
  <si>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</si>
  <si>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</si>
  <si>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</si>
  <si>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</si>
  <si>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</si>
  <si>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</si>
  <si>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</si>
  <si>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</si>
  <si>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</si>
  <si>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</si>
  <si>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</si>
  <si>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</si>
  <si>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</si>
  <si>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</si>
  <si>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</si>
  <si>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</si>
  <si>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</si>
  <si>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</si>
  <si>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</si>
  <si>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</si>
  <si>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</si>
  <si>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</si>
  <si>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</si>
  <si>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</si>
  <si>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</si>
  <si>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</si>
  <si>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</si>
  <si>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</si>
  <si>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</si>
  <si>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</si>
  <si>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</si>
  <si>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</si>
  <si>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</si>
  <si>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</si>
  <si>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</si>
  <si>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</si>
  <si>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</si>
  <si>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</si>
  <si>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</si>
  <si>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</si>
  <si>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</si>
  <si>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</si>
  <si>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</si>
  <si>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</si>
  <si>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</si>
  <si>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</si>
  <si>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</si>
  <si>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</si>
  <si>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</si>
  <si>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</si>
  <si>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</si>
  <si>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</si>
  <si>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</si>
  <si>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</si>
  <si>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</si>
  <si>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</si>
  <si>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</si>
  <si>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</si>
  <si>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</si>
  <si>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</si>
  <si>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</si>
  <si>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</si>
  <si>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</si>
  <si>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</si>
  <si>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</si>
  <si>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</si>
  <si>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</si>
  <si>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</si>
  <si>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</si>
  <si>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</si>
  <si>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</si>
  <si>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</si>
  <si>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</si>
  <si>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</si>
  <si>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</si>
  <si>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</si>
  <si>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</si>
  <si>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</si>
  <si>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</si>
  <si>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</si>
  <si>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</si>
  <si>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</si>
  <si>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</si>
  <si>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</si>
  <si>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</si>
  <si>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</si>
  <si>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</si>
  <si>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</si>
  <si>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</si>
  <si>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</si>
  <si>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</si>
  <si>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</si>
  <si>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</si>
  <si>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</si>
  <si>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</si>
  <si>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</si>
  <si>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</si>
  <si>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</si>
  <si>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</si>
  <si>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</si>
  <si>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</si>
  <si>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</si>
  <si>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</si>
  <si>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</si>
  <si>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</si>
  <si>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</si>
  <si>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</si>
  <si>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</si>
  <si>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</si>
  <si>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</si>
  <si>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</si>
  <si>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</si>
  <si>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</si>
  <si>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</si>
  <si>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</si>
  <si>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</si>
  <si>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</si>
  <si>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</si>
  <si>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</si>
  <si>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</si>
  <si>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</si>
  <si>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</si>
  <si>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</si>
  <si>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</si>
  <si>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</si>
  <si>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</si>
  <si>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</si>
  <si>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</si>
  <si>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</si>
  <si>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</si>
  <si>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</si>
  <si>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</si>
  <si>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</si>
  <si>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</si>
  <si>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</si>
  <si>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</si>
  <si>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</si>
  <si>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</si>
  <si>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</si>
  <si>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</si>
  <si>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</si>
  <si>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</si>
  <si>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</si>
  <si>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</si>
  <si>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</si>
  <si>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</si>
  <si>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</si>
  <si>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</si>
  <si>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</si>
  <si>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</si>
  <si>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</si>
  <si>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</si>
  <si>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</si>
  <si>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</si>
  <si>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</si>
  <si>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</si>
  <si>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</si>
  <si>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</si>
  <si>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</si>
  <si>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</si>
  <si>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</si>
  <si>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</si>
  <si>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</si>
  <si>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</si>
  <si>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</si>
  <si>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</si>
  <si>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</si>
  <si>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</si>
  <si>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</si>
  <si>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</si>
  <si>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</si>
  <si>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</si>
  <si>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</si>
  <si>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</si>
  <si>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</si>
  <si>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</si>
  <si>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</si>
  <si>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</si>
  <si>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</si>
  <si>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</si>
  <si>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</si>
  <si>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</si>
  <si>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</si>
  <si>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</si>
  <si>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</si>
  <si>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</si>
  <si>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</si>
  <si>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</si>
  <si>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</si>
  <si>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</si>
  <si>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</si>
  <si>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</si>
  <si>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</si>
  <si>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</si>
  <si>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</si>
  <si>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</si>
  <si>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</si>
  <si>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</si>
  <si>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</si>
  <si>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</si>
  <si>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</si>
  <si>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</si>
  <si>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</si>
  <si>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</si>
  <si>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</si>
  <si>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</si>
  <si>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</si>
  <si>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</si>
  <si>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</si>
  <si>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</si>
  <si>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</si>
  <si>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</si>
  <si>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</si>
  <si>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</si>
  <si>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</si>
  <si>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</si>
  <si>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</si>
  <si>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</si>
  <si>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</si>
  <si>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</si>
  <si>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</si>
  <si>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</si>
  <si>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</si>
  <si>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</si>
  <si>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</si>
  <si>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</si>
  <si>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</si>
  <si>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</si>
  <si>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</si>
  <si>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</si>
  <si>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</si>
  <si>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</si>
  <si>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</si>
  <si>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</si>
  <si>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</si>
  <si>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</si>
  <si>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</si>
  <si>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</si>
  <si>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</si>
  <si>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</si>
  <si>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</si>
  <si>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</si>
  <si>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</si>
  <si>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</si>
  <si>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</si>
  <si>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</si>
  <si>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</si>
  <si>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</si>
  <si>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</si>
  <si>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</si>
  <si>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</si>
  <si>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</si>
  <si>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</si>
  <si>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</si>
  <si>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</si>
  <si>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</si>
  <si>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</si>
  <si>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</si>
  <si>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</si>
  <si>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</si>
  <si>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</si>
  <si>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</si>
  <si>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</si>
  <si>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</si>
  <si>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</si>
  <si>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</si>
  <si>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</si>
  <si>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</si>
  <si>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</si>
  <si>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</si>
  <si>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</si>
  <si>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</si>
  <si>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</si>
  <si>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</si>
  <si>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</si>
  <si>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</si>
  <si>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</si>
  <si>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</si>
  <si>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</si>
  <si>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</si>
  <si>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</si>
  <si>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</si>
  <si>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</si>
  <si>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</si>
  <si>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</si>
  <si>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</si>
  <si>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</si>
  <si>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</si>
  <si>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</si>
  <si>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</si>
  <si>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</si>
  <si>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</si>
  <si>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</si>
  <si>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</si>
  <si>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</si>
  <si>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</si>
  <si>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</si>
  <si>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</si>
  <si>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</si>
  <si>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</si>
  <si>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</si>
  <si>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</si>
  <si>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</si>
  <si>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</si>
  <si>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</si>
  <si>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</si>
  <si>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</si>
  <si>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</si>
  <si>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</si>
  <si>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</si>
  <si>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</si>
  <si>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</si>
  <si>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</si>
  <si>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</si>
  <si>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</si>
  <si>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</si>
  <si>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</si>
  <si>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</si>
  <si>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</si>
  <si>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</si>
  <si>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</si>
  <si>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</si>
  <si>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</si>
  <si>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</si>
  <si>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</si>
  <si>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</si>
  <si>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</si>
  <si>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</si>
  <si>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</si>
  <si>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</si>
  <si>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</si>
  <si>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</si>
  <si>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</si>
  <si>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</si>
  <si>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</si>
  <si>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</si>
  <si>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</si>
  <si>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</si>
  <si>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</si>
  <si>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</si>
  <si>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</si>
  <si>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</si>
  <si>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</si>
  <si>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</si>
  <si>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</si>
  <si>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</si>
  <si>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</si>
  <si>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</si>
  <si>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</si>
  <si>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</si>
  <si>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</si>
  <si>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</si>
  <si>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</si>
  <si>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</si>
  <si>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</si>
  <si>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</si>
  <si>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</si>
  <si>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</si>
  <si>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</si>
  <si>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</si>
  <si>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</si>
  <si>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</si>
  <si>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</si>
  <si>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</si>
  <si>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</si>
  <si>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</si>
  <si>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</si>
  <si>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</si>
  <si>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</si>
  <si>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</si>
  <si>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</si>
  <si>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</si>
  <si>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</si>
  <si>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</si>
  <si>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</si>
  <si>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</si>
  <si>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</si>
  <si>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</si>
  <si>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</si>
  <si>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</si>
  <si>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</si>
  <si>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</si>
  <si>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</si>
  <si>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</si>
  <si>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</si>
  <si>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</si>
  <si>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</si>
  <si>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</si>
  <si>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</si>
  <si>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</si>
  <si>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</si>
  <si>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</si>
  <si>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</si>
  <si>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</si>
  <si>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</si>
  <si>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</si>
  <si>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</si>
  <si>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</si>
  <si>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</si>
  <si>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</si>
  <si>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</si>
  <si>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</si>
  <si>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</si>
  <si>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</si>
  <si>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</si>
  <si>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</si>
  <si>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</si>
  <si>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</si>
  <si>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</si>
  <si>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</si>
  <si>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</si>
  <si>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</si>
  <si>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</si>
  <si>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</si>
  <si>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</si>
  <si>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</si>
  <si>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</si>
  <si>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</si>
  <si>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</si>
  <si>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</si>
  <si>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</si>
  <si>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</si>
  <si>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</si>
  <si>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</si>
  <si>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</si>
  <si>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</si>
  <si>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</si>
  <si>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</si>
  <si>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</si>
  <si>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</si>
  <si>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</si>
  <si>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</si>
  <si>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</si>
  <si>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</si>
  <si>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</si>
  <si>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</si>
  <si>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</si>
  <si>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</si>
  <si>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</si>
  <si>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</si>
  <si>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</si>
  <si>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</si>
  <si>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</si>
  <si>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</si>
  <si>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</si>
  <si>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</si>
  <si>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</si>
  <si>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</si>
  <si>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</si>
  <si>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</si>
  <si>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</si>
  <si>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</si>
  <si>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</si>
  <si>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</si>
  <si>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</si>
  <si>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</si>
  <si>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</si>
  <si>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</si>
  <si>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</si>
  <si>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</si>
  <si>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</si>
  <si>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</si>
  <si>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</si>
  <si>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</si>
  <si>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</si>
  <si>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</si>
  <si>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</si>
  <si>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</si>
  <si>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</si>
  <si>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</si>
  <si>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</si>
  <si>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</si>
  <si>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</si>
  <si>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</si>
  <si>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</si>
  <si>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</si>
  <si>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</si>
  <si>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</si>
  <si>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</si>
  <si>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</si>
  <si>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</si>
  <si>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</si>
  <si>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</si>
  <si>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</si>
  <si>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</si>
  <si>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</si>
  <si>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</si>
  <si>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</si>
  <si>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</si>
  <si>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</si>
  <si>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</si>
  <si>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</si>
  <si>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</si>
  <si>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</si>
  <si>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</si>
  <si>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</si>
  <si>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</si>
  <si>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</si>
  <si>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</si>
  <si>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</si>
  <si>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</si>
  <si>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</si>
  <si>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</si>
  <si>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</si>
  <si>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</si>
  <si>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</si>
  <si>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</si>
  <si>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</si>
  <si>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</si>
  <si>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</si>
  <si>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</si>
  <si>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</si>
  <si>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</si>
  <si>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</si>
  <si>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</si>
  <si>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</si>
  <si>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</si>
  <si>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</si>
  <si>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</si>
  <si>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</si>
  <si>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</si>
  <si>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</si>
  <si>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</si>
  <si>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</si>
  <si>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</si>
  <si>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</si>
  <si>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</si>
  <si>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</si>
  <si>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</si>
  <si>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</si>
  <si>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</si>
  <si>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</si>
  <si>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</si>
  <si>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</si>
  <si>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</si>
  <si>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</si>
  <si>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</si>
  <si>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</si>
  <si>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</si>
  <si>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</si>
  <si>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</si>
  <si>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</si>
  <si>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</si>
  <si>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</si>
  <si>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</si>
  <si>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</si>
  <si>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</si>
  <si>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</si>
  <si>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</si>
  <si>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</si>
  <si>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</si>
  <si>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</si>
  <si>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</si>
  <si>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</si>
  <si>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</si>
  <si>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</si>
  <si>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</si>
  <si>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</si>
  <si>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</si>
  <si>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</si>
  <si>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</si>
  <si>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</si>
  <si>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</si>
  <si>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</si>
  <si>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</si>
  <si>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</si>
  <si>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</si>
  <si>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</si>
  <si>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</si>
  <si>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</si>
  <si>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</si>
  <si>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</si>
  <si>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</si>
  <si>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</si>
  <si>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</si>
  <si>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</si>
  <si>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</si>
  <si>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</si>
  <si>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</si>
  <si>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</si>
  <si>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</si>
  <si>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</si>
  <si>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</si>
  <si>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</si>
  <si>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</si>
  <si>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</si>
  <si>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</si>
  <si>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</si>
  <si>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</si>
  <si>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</si>
  <si>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</si>
  <si>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</si>
  <si>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</si>
  <si>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</si>
  <si>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</si>
  <si>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</si>
  <si>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</si>
  <si>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</si>
  <si>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</si>
  <si>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</si>
  <si>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</si>
  <si>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</si>
  <si>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</si>
  <si>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</si>
  <si>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</si>
  <si>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</si>
  <si>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</si>
  <si>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</si>
  <si>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</si>
  <si>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</si>
  <si>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</si>
  <si>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</si>
  <si>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</si>
  <si>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</si>
  <si>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</si>
  <si>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</si>
  <si>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</si>
  <si>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</si>
  <si>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</si>
  <si>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</si>
  <si>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</si>
  <si>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</si>
  <si>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</si>
  <si>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</si>
  <si>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</si>
  <si>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</si>
  <si>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</si>
  <si>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</si>
  <si>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</si>
  <si>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</si>
  <si>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</si>
  <si>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</si>
  <si>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</si>
  <si>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</si>
  <si>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</si>
  <si>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</si>
  <si>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</si>
  <si>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</si>
  <si>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</si>
  <si>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</si>
  <si>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</si>
  <si>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</si>
  <si>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</si>
  <si>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</si>
  <si>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</si>
  <si>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</si>
  <si>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</si>
  <si>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</si>
  <si>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</si>
  <si>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</si>
  <si>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</si>
  <si>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</si>
  <si>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</si>
  <si>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</si>
  <si>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</si>
  <si>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</si>
  <si>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</si>
  <si>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</si>
  <si>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</si>
  <si>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</si>
  <si>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</si>
  <si>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</si>
  <si>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</si>
  <si>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</si>
  <si>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</si>
  <si>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</si>
  <si>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</si>
  <si>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</si>
  <si>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</si>
  <si>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</si>
  <si>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</si>
  <si>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</si>
  <si>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</si>
  <si>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</si>
  <si>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</si>
  <si>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</si>
  <si>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</si>
  <si>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</si>
  <si>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</si>
  <si>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</si>
  <si>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</si>
  <si>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</si>
  <si>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</si>
  <si>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</si>
  <si>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</si>
  <si>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</si>
  <si>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</si>
  <si>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</si>
  <si>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</si>
  <si>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</si>
  <si>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</si>
  <si>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</si>
  <si>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</si>
  <si>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</si>
  <si>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</si>
  <si>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</si>
  <si>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</si>
  <si>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</si>
  <si>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</si>
  <si>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</si>
  <si>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</si>
  <si>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</si>
  <si>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</si>
  <si>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</si>
  <si>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</si>
  <si>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</si>
  <si>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</si>
  <si>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</si>
  <si>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</si>
  <si>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</si>
  <si>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</si>
  <si>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</si>
  <si>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</si>
  <si>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</si>
  <si>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</si>
  <si>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</si>
  <si>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</si>
  <si>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</si>
  <si>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</si>
  <si>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</si>
  <si>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</si>
  <si>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</si>
  <si>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</si>
  <si>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</si>
  <si>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</si>
  <si>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</si>
  <si>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</si>
  <si>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</si>
  <si>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</si>
  <si>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</si>
  <si>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</si>
  <si>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</si>
  <si>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</si>
  <si>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</si>
  <si>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</si>
  <si>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</si>
  <si>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</si>
  <si>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</si>
  <si>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</si>
  <si>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</si>
  <si>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</si>
  <si>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</si>
  <si>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</si>
  <si>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</si>
  <si>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</si>
  <si>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</si>
  <si>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</si>
  <si>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</si>
  <si>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</si>
  <si>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</si>
  <si>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</si>
  <si>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</si>
  <si>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</si>
  <si>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</si>
  <si>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</si>
  <si>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</si>
  <si>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</si>
  <si>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</si>
  <si>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</si>
  <si>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</si>
  <si>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</si>
  <si>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</si>
  <si>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</si>
  <si>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</si>
  <si>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</si>
  <si>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</si>
  <si>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</si>
  <si>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</si>
  <si>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</si>
  <si>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</si>
  <si>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애니오토(시흥)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</si>
  <si>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</si>
  <si>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</si>
  <si>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</si>
  <si>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</si>
  <si>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</si>
  <si>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</si>
  <si>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</si>
  <si>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</si>
  <si>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</si>
  <si>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</si>
  <si>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</si>
  <si>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</si>
  <si>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</si>
  <si>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</si>
  <si>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</si>
  <si>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</si>
  <si>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</si>
  <si>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</si>
  <si>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</si>
  <si>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</si>
  <si>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</si>
  <si>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</si>
  <si>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</si>
  <si>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</si>
  <si>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</si>
  <si>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</si>
  <si>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</si>
  <si>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</si>
  <si>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</si>
  <si>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</si>
  <si>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</si>
  <si>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</si>
  <si>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</si>
  <si>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</si>
  <si>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</si>
  <si>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</si>
  <si>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</si>
  <si>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</si>
  <si>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</si>
  <si>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</si>
  <si>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</si>
  <si>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</si>
  <si>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</si>
  <si>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</si>
  <si>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</si>
  <si>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</si>
  <si>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</si>
  <si>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</si>
  <si>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</si>
  <si>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</si>
  <si>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</si>
  <si>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</si>
  <si>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</si>
  <si>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</si>
  <si>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</si>
  <si>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</si>
  <si>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</si>
  <si>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</si>
  <si>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</si>
  <si>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</si>
  <si>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</si>
  <si>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</si>
  <si>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</si>
  <si>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</si>
  <si>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</si>
  <si>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</si>
  <si>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</si>
  <si>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</si>
  <si>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</si>
  <si>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</si>
  <si>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</si>
  <si>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</si>
  <si>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</si>
  <si>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</si>
  <si>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</si>
  <si>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</si>
  <si>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</si>
  <si>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</si>
  <si>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</si>
  <si>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</si>
  <si>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</si>
  <si>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</si>
  <si>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</si>
  <si>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</si>
  <si>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</si>
  <si>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</si>
  <si>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</si>
  <si>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</si>
  <si>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</si>
  <si>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</si>
  <si>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</si>
  <si>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</si>
  <si>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</si>
  <si>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</si>
  <si>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</si>
  <si>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</si>
  <si>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</si>
  <si>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</si>
  <si>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</si>
  <si>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</si>
  <si>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</si>
  <si>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</si>
  <si>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</si>
  <si>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</si>
  <si>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</si>
  <si>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</si>
  <si>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</si>
  <si>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</si>
  <si>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</si>
  <si>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</si>
  <si>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</si>
  <si>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</si>
  <si>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</si>
  <si>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</si>
  <si>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</si>
  <si>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</si>
  <si>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</si>
  <si>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</si>
  <si>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</si>
  <si>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</si>
  <si>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</si>
  <si>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</si>
  <si>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</si>
  <si>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</si>
  <si>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</si>
  <si>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</si>
  <si>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</si>
  <si>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</si>
  <si>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</si>
  <si>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</si>
  <si>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</si>
  <si>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</si>
  <si>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</si>
  <si>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</si>
  <si>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</si>
  <si>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</si>
  <si>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</si>
  <si>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</si>
  <si>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</si>
  <si>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</si>
  <si>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</si>
  <si>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</si>
  <si>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</si>
  <si>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</si>
  <si>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</si>
  <si>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</si>
  <si>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</si>
  <si>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</si>
  <si>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</si>
  <si>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</si>
  <si>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</si>
  <si>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</si>
  <si>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</si>
  <si>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</si>
  <si>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</si>
  <si>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</si>
  <si>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</si>
  <si>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</si>
  <si>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</si>
  <si>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</si>
  <si>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</si>
  <si>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</si>
  <si>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</si>
  <si>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</si>
  <si>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</si>
  <si>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</si>
  <si>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</si>
  <si>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</si>
  <si>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</si>
  <si>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</si>
  <si>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</si>
  <si>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</si>
  <si>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</si>
  <si>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</si>
  <si>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</si>
  <si>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</si>
  <si>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</si>
  <si>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</si>
  <si>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</si>
  <si>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</si>
  <si>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</si>
  <si>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</si>
  <si>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</si>
  <si>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</si>
  <si>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</si>
  <si>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</si>
  <si>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</si>
  <si>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</si>
  <si>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</si>
  <si>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</si>
  <si>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</si>
  <si>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</si>
  <si>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</si>
  <si>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</si>
  <si>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</si>
  <si>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</si>
  <si>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</si>
  <si>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</si>
  <si>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</si>
  <si>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</si>
  <si>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</si>
  <si>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</si>
  <si>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</si>
  <si>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</si>
  <si>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</si>
  <si>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</si>
  <si>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</si>
  <si>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</si>
  <si>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</si>
  <si>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</si>
  <si>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</si>
  <si>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</si>
  <si>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</si>
  <si>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</si>
  <si>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</si>
  <si>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</si>
  <si>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</si>
  <si>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</si>
  <si>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</si>
  <si>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</si>
  <si>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</si>
  <si>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</si>
  <si>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</si>
  <si>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</si>
  <si>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</si>
  <si>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</si>
  <si>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</si>
  <si>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</si>
  <si>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</si>
  <si>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</si>
  <si>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</si>
  <si>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</si>
  <si>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</si>
  <si>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</si>
  <si>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</si>
  <si>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</si>
  <si>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</si>
  <si>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</si>
  <si>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</si>
  <si>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</si>
  <si>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</si>
  <si>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</si>
  <si>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</si>
  <si>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</si>
  <si>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</si>
  <si>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</si>
  <si>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</si>
  <si>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</si>
  <si>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</si>
  <si>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</si>
  <si>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</si>
  <si>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</si>
  <si>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</si>
  <si>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</si>
  <si>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</si>
  <si>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</si>
  <si>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</si>
  <si>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</si>
  <si>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</si>
  <si>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</si>
  <si>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</si>
  <si>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</si>
  <si>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</si>
  <si>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</si>
  <si>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</si>
  <si>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</si>
  <si>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</si>
  <si>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</si>
  <si>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</si>
  <si>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</si>
  <si>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</si>
  <si>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</si>
  <si>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</si>
  <si>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</si>
  <si>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</si>
  <si>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</si>
  <si>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</si>
  <si>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</si>
  <si>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</si>
  <si>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</si>
  <si>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</si>
  <si>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</si>
  <si>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</si>
  <si>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</si>
  <si>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</si>
  <si>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</si>
  <si>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</si>
  <si>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</si>
  <si>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</si>
  <si>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</si>
  <si>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</si>
  <si>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</si>
  <si>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</si>
  <si>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</si>
  <si>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</si>
  <si>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</si>
  <si>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</si>
  <si>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</si>
  <si>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</si>
  <si>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</si>
  <si>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</si>
  <si>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</si>
  <si>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</si>
  <si>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</si>
  <si>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</si>
  <si>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</si>
  <si>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</si>
  <si>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</si>
  <si>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</si>
  <si>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</si>
  <si>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</si>
  <si>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</si>
  <si>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</si>
  <si>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</si>
  <si>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</si>
  <si>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</si>
  <si>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</si>
  <si>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</si>
  <si>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</si>
  <si>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</si>
  <si>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</si>
  <si>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</si>
  <si>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</si>
  <si>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</si>
  <si>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</si>
  <si>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</si>
  <si>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</si>
  <si>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</si>
  <si>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</si>
  <si>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</si>
  <si>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</si>
  <si>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</si>
  <si>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</si>
  <si>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</si>
  <si>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</si>
  <si>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</si>
  <si>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</si>
  <si>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</si>
  <si>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</si>
  <si>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</si>
  <si>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</si>
  <si>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</si>
  <si>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</si>
  <si>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</si>
  <si>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</si>
  <si>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</si>
  <si>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</si>
  <si>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</si>
  <si>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</si>
  <si>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</si>
  <si>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</si>
  <si>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</si>
  <si>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</si>
  <si>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</si>
  <si>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</si>
  <si>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</si>
  <si>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</si>
  <si>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</si>
  <si>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</si>
  <si>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</si>
  <si>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</si>
  <si>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</si>
  <si>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</si>
  <si>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</si>
  <si>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</si>
  <si>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</si>
  <si>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</si>
  <si>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</si>
  <si>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</si>
  <si>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</si>
  <si>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</si>
  <si>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</si>
  <si>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</si>
  <si>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</si>
  <si>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</si>
  <si>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</si>
  <si>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</si>
  <si>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</si>
  <si>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</si>
  <si>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</si>
  <si>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</si>
  <si>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</si>
  <si>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</si>
  <si>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</si>
  <si>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</si>
  <si>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</si>
  <si>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</si>
  <si>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</si>
  <si>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</si>
  <si>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</si>
  <si>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</si>
  <si>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</si>
  <si>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</si>
  <si>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</si>
  <si>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</si>
  <si>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</si>
  <si>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</si>
  <si>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</si>
  <si>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</si>
  <si>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</si>
  <si>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</si>
  <si>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</si>
  <si>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</si>
  <si>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</si>
  <si>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</si>
  <si>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</si>
  <si>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</si>
  <si>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</si>
  <si>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</si>
  <si>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</si>
  <si>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</si>
  <si>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</si>
  <si>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</si>
  <si>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</si>
  <si>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</si>
  <si>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</si>
  <si>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</si>
  <si>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</si>
  <si>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</si>
  <si>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</si>
  <si>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</si>
  <si>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</si>
  <si>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</si>
  <si>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</si>
  <si>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</si>
  <si>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</si>
  <si>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</si>
  <si>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</si>
  <si>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</si>
  <si>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</si>
  <si>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</si>
  <si>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</si>
  <si>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</si>
  <si>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</si>
  <si>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</si>
  <si>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</si>
  <si>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</si>
  <si>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</si>
  <si>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</si>
  <si>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</si>
  <si>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</si>
  <si>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</si>
  <si>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</si>
  <si>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</si>
  <si>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</si>
  <si>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</si>
  <si>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</si>
  <si>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</si>
  <si>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</si>
  <si>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</si>
  <si>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</si>
  <si>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</si>
  <si>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</si>
  <si>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</si>
  <si>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</si>
  <si>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</si>
  <si>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</si>
  <si>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</si>
  <si>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</si>
  <si>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</si>
  <si>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</si>
  <si>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</si>
  <si>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</si>
  <si>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</si>
  <si>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</si>
  <si>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</si>
  <si>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</si>
  <si>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</si>
  <si>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</si>
  <si>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</si>
  <si>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</si>
  <si>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</si>
  <si>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</si>
  <si>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</si>
  <si>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</si>
  <si>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</si>
  <si>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</si>
  <si>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</si>
  <si>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</si>
  <si>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</si>
  <si>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</si>
  <si>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</si>
  <si>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</si>
  <si>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</si>
  <si>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</si>
  <si>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</si>
  <si>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</si>
  <si>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</si>
  <si>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</si>
  <si>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</si>
  <si>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</si>
  <si>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</si>
  <si>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</si>
  <si>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</si>
  <si>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</si>
  <si>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</si>
  <si>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</si>
  <si>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</si>
  <si>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</si>
  <si>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</si>
  <si>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</si>
  <si>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</si>
  <si>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</si>
  <si>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</si>
  <si>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</si>
  <si>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</si>
  <si>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</si>
  <si>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</si>
  <si>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</si>
  <si>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</si>
  <si>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</si>
  <si>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</si>
  <si>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</si>
  <si>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</si>
  <si>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</si>
  <si>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</si>
  <si>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</si>
  <si>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</si>
  <si>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</si>
  <si>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</si>
  <si>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</si>
  <si>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</si>
  <si>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</si>
  <si>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</si>
  <si>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</si>
  <si>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</si>
  <si>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</si>
  <si>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</si>
  <si>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</si>
  <si>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</si>
  <si>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</si>
  <si>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</si>
  <si>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</si>
  <si>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</si>
  <si>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</si>
  <si>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</si>
  <si>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</si>
  <si>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</si>
  <si>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</si>
  <si>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</si>
  <si>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</si>
  <si>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</si>
  <si>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</si>
  <si>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</si>
  <si>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</si>
  <si>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</si>
  <si>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</si>
  <si>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</si>
  <si>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</si>
  <si>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</si>
  <si>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</si>
  <si>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</si>
  <si>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</si>
  <si>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</si>
  <si>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</si>
  <si>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</si>
  <si>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</si>
  <si>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</si>
  <si>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</si>
  <si>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</si>
  <si>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</si>
  <si>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</si>
  <si>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</si>
  <si>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</si>
  <si>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</si>
  <si>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</si>
  <si>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</si>
  <si>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</si>
  <si>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</si>
  <si>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</si>
  <si>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</si>
  <si>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</si>
  <si>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</si>
  <si>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</si>
  <si>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</si>
  <si>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</si>
  <si>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</si>
  <si>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</si>
  <si>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</si>
  <si>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</si>
  <si>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</si>
  <si>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</si>
  <si>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</si>
  <si>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</si>
  <si>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</si>
  <si>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</si>
  <si>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</si>
  <si>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</si>
  <si>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</si>
  <si>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</si>
  <si>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</si>
  <si>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</si>
  <si>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</si>
  <si>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</si>
  <si>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</si>
  <si>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</si>
  <si>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</si>
  <si>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</si>
  <si>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</si>
  <si>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</si>
  <si>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</si>
  <si>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</si>
  <si>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</si>
  <si>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</si>
  <si>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</si>
  <si>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</si>
  <si>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</si>
  <si>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</si>
  <si>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</si>
  <si>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</si>
  <si>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</si>
  <si>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</si>
  <si>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</si>
  <si>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</si>
  <si>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</si>
  <si>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</si>
  <si>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</si>
  <si>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</si>
  <si>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</si>
  <si>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</si>
  <si>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</si>
  <si>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</si>
  <si>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</si>
  <si>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</si>
  <si>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</si>
  <si>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</si>
  <si>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</si>
  <si>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</si>
  <si>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</si>
  <si>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</si>
  <si>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</si>
  <si>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</si>
  <si>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</si>
  <si>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</si>
  <si>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</si>
  <si>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</si>
  <si>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</si>
  <si>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</si>
  <si>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</si>
  <si>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</si>
  <si>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</si>
  <si>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</si>
  <si>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</si>
  <si>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</si>
  <si>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</si>
  <si>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</si>
  <si>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</si>
  <si>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</si>
  <si>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</si>
  <si>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</si>
  <si>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</si>
  <si>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</si>
  <si>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</si>
  <si>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</si>
  <si>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</si>
  <si>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</si>
  <si>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</si>
  <si>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</si>
  <si>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</si>
  <si>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</si>
  <si>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</si>
  <si>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</si>
  <si>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</si>
  <si>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</si>
  <si>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</si>
  <si>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</si>
  <si>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</si>
  <si>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</si>
  <si>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</si>
  <si>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</si>
  <si>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</si>
  <si>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</si>
  <si>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</si>
  <si>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</si>
  <si>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</si>
  <si>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</si>
  <si>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</si>
  <si>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</si>
  <si>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</si>
  <si>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</si>
  <si>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</si>
  <si>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</si>
  <si>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</si>
  <si>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</si>
  <si>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</si>
  <si>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</si>
  <si>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</si>
  <si>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</si>
  <si>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</si>
  <si>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</si>
  <si>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</si>
  <si>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</si>
  <si>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</si>
  <si>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</si>
  <si>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</si>
  <si>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</si>
  <si>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</si>
  <si>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</si>
  <si>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</si>
  <si>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</si>
  <si>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</si>
  <si>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</si>
  <si>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</si>
  <si>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</si>
  <si>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</si>
  <si>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</si>
  <si>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</si>
  <si>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</si>
  <si>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</si>
  <si>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</si>
  <si>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</si>
  <si>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</si>
  <si>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</si>
  <si>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</si>
  <si>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</si>
  <si>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</si>
  <si>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</si>
  <si>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</si>
  <si>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</si>
  <si>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</si>
  <si>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</si>
  <si>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</si>
  <si>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</si>
  <si>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</si>
  <si>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</si>
  <si>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</si>
  <si>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</si>
  <si>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</si>
  <si>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</si>
  <si>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</si>
  <si>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</si>
  <si>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</si>
  <si>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</si>
  <si>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</si>
  <si>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</si>
  <si>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</si>
  <si>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</si>
  <si>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</si>
  <si>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</si>
  <si>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</si>
  <si>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</si>
  <si>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</si>
  <si>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</si>
  <si>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</si>
  <si>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</si>
  <si>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</si>
  <si>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</si>
  <si>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</si>
  <si>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</si>
  <si>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</si>
  <si>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</si>
  <si>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</si>
  <si>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</si>
  <si>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</si>
  <si>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</si>
  <si>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</si>
  <si>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</si>
  <si>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</si>
  <si>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</si>
  <si>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</si>
  <si>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</si>
  <si>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</si>
  <si>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</si>
  <si>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</si>
  <si>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</si>
  <si>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</si>
  <si>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</si>
  <si>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</si>
  <si>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</si>
  <si>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</si>
  <si>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</si>
  <si>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</si>
  <si>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</si>
  <si>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</si>
  <si>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</si>
  <si>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</si>
  <si>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</si>
  <si>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</si>
  <si>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</si>
  <si>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</si>
  <si>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</si>
  <si>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</si>
  <si>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</si>
  <si>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</si>
  <si>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</si>
  <si>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</si>
  <si>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</si>
  <si>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</si>
  <si>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</si>
  <si>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</si>
  <si>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</si>
  <si>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</si>
  <si>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</si>
  <si>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</si>
  <si>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</si>
  <si>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</si>
  <si>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</si>
  <si>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</si>
  <si>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</si>
  <si>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</si>
  <si>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</si>
  <si>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</si>
  <si>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</si>
  <si>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</si>
  <si>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</si>
  <si>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</si>
  <si>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</si>
  <si>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</si>
  <si>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</si>
  <si>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</si>
  <si>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</si>
  <si>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</si>
  <si>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</si>
  <si>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</si>
  <si>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</si>
  <si>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</si>
  <si>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</si>
  <si>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</si>
  <si>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</si>
  <si>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</si>
  <si>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</si>
  <si>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</si>
  <si>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</si>
  <si>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</si>
  <si>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</si>
  <si>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</si>
  <si>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</si>
  <si>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</si>
  <si>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</si>
  <si>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</si>
  <si>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</si>
  <si>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</si>
  <si>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</si>
  <si>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</si>
  <si>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</si>
  <si>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</si>
  <si>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</si>
  <si>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</si>
  <si>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</si>
  <si>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</si>
  <si>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</si>
  <si>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</si>
  <si>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</si>
  <si>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</si>
  <si>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</si>
  <si>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</si>
  <si>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</si>
  <si>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</si>
  <si>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</si>
  <si>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</si>
  <si>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</si>
  <si>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</si>
  <si>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</si>
  <si>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</si>
  <si>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</si>
  <si>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</si>
  <si>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</si>
  <si>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</si>
  <si>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</si>
  <si>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</si>
  <si>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</si>
  <si>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</si>
  <si>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</si>
  <si>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</si>
  <si>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</si>
  <si>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</si>
  <si>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</si>
  <si>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</si>
  <si>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</si>
  <si>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</si>
  <si>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</si>
  <si>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</si>
  <si>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</si>
  <si>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</si>
  <si>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</si>
  <si>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</si>
  <si>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</si>
  <si>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</si>
  <si>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</si>
  <si>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</si>
  <si>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</si>
  <si>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</si>
  <si>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</si>
  <si>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</si>
  <si>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</si>
  <si>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</si>
  <si>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</si>
  <si>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</si>
  <si>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</si>
  <si>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</si>
  <si>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</si>
  <si>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</si>
  <si>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</si>
  <si>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</si>
  <si>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</si>
  <si>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</si>
  <si>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</si>
  <si>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</si>
  <si>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</si>
  <si>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</si>
  <si>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</si>
  <si>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</si>
  <si>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</si>
  <si>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</si>
  <si>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</si>
  <si>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</si>
  <si>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</si>
  <si>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</si>
  <si>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</si>
  <si>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</si>
  <si>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</si>
  <si>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</si>
  <si>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</si>
  <si>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</si>
  <si>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</si>
  <si>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</si>
  <si>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</si>
  <si>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</si>
  <si>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</si>
  <si>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</si>
  <si>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</si>
  <si>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</si>
  <si>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</si>
  <si>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</si>
  <si>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</si>
  <si>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</si>
  <si>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</si>
  <si>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</si>
  <si>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</si>
  <si>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</si>
  <si>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</si>
  <si>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</si>
  <si>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</si>
  <si>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</si>
  <si>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</si>
  <si>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</si>
  <si>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</si>
  <si>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</si>
  <si>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</si>
  <si>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</si>
  <si>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</si>
  <si>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</si>
  <si>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</si>
  <si>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</si>
  <si>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</si>
  <si>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</si>
  <si>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</si>
  <si>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</si>
  <si>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</si>
  <si>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</si>
  <si>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</si>
  <si>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</si>
  <si>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</si>
  <si>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</si>
  <si>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</si>
  <si>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</si>
  <si>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</si>
  <si>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</si>
  <si>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</si>
  <si>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주문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</si>
  <si>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</si>
  <si>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</si>
  <si>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</si>
  <si>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</si>
  <si>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</si>
  <si>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</si>
  <si>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</si>
  <si>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</si>
  <si>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</si>
  <si>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</si>
  <si>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</si>
  <si>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</si>
  <si>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</si>
  <si>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</si>
  <si>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</si>
  <si>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</si>
  <si>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</si>
  <si>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</si>
  <si>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</si>
  <si>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</si>
  <si>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</si>
  <si>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</si>
  <si>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</si>
  <si>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</si>
  <si>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</si>
  <si>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</si>
  <si>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</si>
  <si>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</si>
  <si>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</si>
  <si>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</si>
  <si>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</si>
  <si>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</si>
  <si>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</si>
  <si>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</si>
  <si>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</si>
  <si>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</si>
  <si>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</si>
  <si>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</si>
  <si>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</si>
  <si>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</si>
  <si>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</si>
  <si>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</si>
  <si>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</si>
  <si>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</si>
  <si>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</si>
  <si>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</si>
  <si>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</si>
  <si>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</si>
  <si>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</si>
  <si>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</si>
  <si>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</si>
  <si>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</si>
  <si>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</si>
  <si>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</si>
  <si>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</si>
  <si>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</si>
  <si>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</si>
  <si>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</si>
  <si>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</si>
  <si>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</si>
  <si>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</si>
  <si>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</si>
  <si>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</si>
  <si>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</si>
  <si>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</si>
  <si>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</si>
  <si>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</si>
  <si>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</si>
  <si>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</si>
  <si>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</si>
  <si>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</si>
  <si>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</si>
  <si>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</si>
  <si>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</si>
  <si>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</si>
  <si>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</si>
  <si>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</si>
  <si>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</si>
  <si>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</si>
  <si>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</si>
  <si>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</si>
  <si>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</si>
  <si>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</si>
  <si>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</si>
  <si>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</si>
  <si>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</si>
  <si>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</si>
  <si>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</si>
  <si>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</si>
  <si>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</si>
  <si>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</si>
  <si>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</si>
  <si>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</si>
  <si>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</si>
  <si>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</si>
  <si>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</si>
  <si>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</si>
  <si>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</si>
  <si>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</si>
  <si>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</si>
  <si>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</si>
  <si>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</si>
  <si>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</si>
  <si>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</si>
  <si>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</si>
  <si>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</si>
  <si>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</si>
  <si>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</si>
  <si>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</si>
  <si>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</si>
  <si>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</si>
  <si>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</si>
  <si>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</si>
  <si>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</si>
  <si>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</si>
  <si>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</si>
  <si>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</si>
  <si>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</si>
  <si>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</si>
  <si>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</si>
  <si>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</si>
  <si>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</si>
  <si>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</si>
  <si>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</si>
  <si>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</si>
  <si>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</si>
  <si>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</si>
  <si>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</si>
  <si>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</si>
  <si>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</si>
  <si>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</si>
  <si>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</si>
  <si>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</si>
  <si>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</si>
  <si>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</si>
  <si>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</si>
  <si>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</si>
  <si>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</si>
  <si>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</si>
  <si>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</si>
  <si>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</si>
  <si>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</si>
  <si>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</si>
  <si>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</si>
  <si>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</si>
  <si>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</si>
  <si>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</si>
  <si>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</si>
  <si>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</si>
  <si>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</si>
  <si>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</si>
  <si>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</si>
  <si>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</si>
  <si>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</si>
  <si>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</si>
  <si>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</si>
  <si>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</si>
  <si>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</si>
  <si>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</si>
  <si>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</si>
  <si>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</si>
  <si>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</si>
  <si>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</si>
  <si>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</si>
  <si>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</si>
  <si>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</si>
  <si>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</si>
  <si>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</si>
  <si>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</si>
  <si>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</si>
  <si>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</si>
  <si>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</si>
  <si>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</si>
  <si>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</si>
  <si>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</si>
  <si>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</si>
  <si>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</si>
  <si>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</si>
  <si>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</si>
  <si>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</si>
  <si>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</si>
  <si>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</si>
  <si>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</si>
  <si>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</si>
  <si>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</si>
  <si>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</si>
  <si>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</si>
  <si>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</si>
  <si>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</si>
  <si>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</si>
  <si>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</si>
  <si>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</si>
  <si>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</si>
  <si>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</si>
  <si>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</si>
  <si>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</si>
  <si>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</si>
  <si>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</si>
  <si>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</si>
  <si>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</si>
  <si>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</si>
  <si>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</si>
  <si>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</si>
  <si>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</si>
  <si>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</si>
  <si>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</si>
  <si>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</si>
  <si>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</si>
  <si>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</si>
  <si>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</si>
  <si>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</si>
  <si>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</si>
  <si>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</si>
  <si>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</si>
  <si>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</si>
  <si>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</si>
  <si>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</si>
  <si>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</si>
  <si>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</si>
  <si>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</si>
  <si>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</si>
  <si>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</si>
  <si>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</si>
  <si>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</si>
  <si>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</si>
  <si>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</si>
  <si>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</si>
  <si>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</si>
  <si>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</si>
  <si>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</si>
  <si>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</si>
  <si>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</si>
  <si>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</si>
  <si>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</si>
  <si>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</si>
  <si>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</si>
  <si>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</si>
  <si>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</si>
  <si>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</si>
  <si>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</si>
  <si>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</si>
  <si>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</si>
  <si>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</si>
  <si>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</si>
  <si>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</si>
  <si>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</si>
  <si>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</si>
  <si>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</si>
  <si>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</si>
  <si>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</si>
  <si>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</si>
  <si>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</si>
  <si>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</si>
  <si>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</si>
  <si>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</si>
  <si>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</si>
  <si>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</si>
  <si>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</si>
  <si>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</si>
  <si>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</si>
  <si>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</si>
  <si>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</si>
  <si>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</si>
  <si>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</si>
  <si>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</si>
  <si>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</si>
  <si>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</si>
  <si>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</si>
  <si>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</si>
  <si>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</si>
  <si>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</si>
  <si>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</si>
  <si>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</si>
  <si>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</si>
  <si>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</si>
  <si>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</si>
  <si>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</si>
  <si>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</si>
  <si>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</si>
  <si>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</si>
  <si>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</si>
  <si>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</si>
  <si>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</si>
  <si>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</si>
  <si>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</si>
  <si>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</si>
  <si>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</si>
  <si>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</si>
  <si>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</si>
  <si>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</si>
  <si>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</si>
  <si>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</si>
  <si>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</si>
  <si>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</si>
  <si>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</si>
  <si>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</si>
  <si>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</si>
  <si>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</si>
  <si>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</si>
  <si>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</si>
  <si>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</si>
  <si>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</si>
  <si>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</si>
  <si>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</si>
  <si>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</si>
  <si>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</si>
  <si>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</si>
  <si>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</si>
  <si>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</si>
  <si>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</si>
  <si>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</si>
  <si>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</si>
  <si>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</si>
  <si>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</si>
  <si>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</si>
  <si>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</si>
  <si>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</si>
  <si>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</si>
  <si>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</si>
  <si>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</si>
  <si>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</si>
  <si>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</si>
  <si>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</si>
  <si>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</si>
  <si>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</si>
  <si>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</si>
  <si>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</si>
  <si>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</si>
  <si>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</si>
  <si>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</si>
  <si>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</si>
  <si>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</si>
  <si>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</si>
  <si>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</si>
  <si>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</si>
  <si>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</si>
  <si>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</si>
  <si>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</si>
  <si>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</si>
  <si>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</si>
  <si>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</si>
  <si>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</si>
  <si>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</si>
  <si>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</si>
  <si>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</si>
  <si>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</si>
  <si>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</si>
  <si>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</si>
  <si>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</si>
  <si>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</si>
  <si>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</si>
  <si>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</si>
  <si>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</si>
  <si>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</si>
  <si>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</si>
  <si>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</si>
  <si>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</si>
  <si>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</si>
  <si>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</si>
  <si>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</si>
  <si>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</si>
  <si>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</si>
  <si>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</si>
  <si>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</si>
  <si>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</si>
  <si>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</si>
  <si>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</si>
  <si>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</si>
  <si>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</si>
  <si>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</si>
  <si>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</si>
  <si>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</si>
  <si>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</si>
  <si>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</si>
  <si>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</si>
  <si>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</si>
  <si>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</si>
  <si>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</si>
  <si>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</si>
  <si>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</si>
  <si>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</si>
  <si>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</si>
  <si>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</si>
  <si>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</si>
  <si>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</si>
  <si>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</si>
  <si>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</si>
  <si>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</si>
  <si>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</si>
  <si>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</si>
  <si>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</si>
  <si>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</si>
  <si>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</si>
  <si>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</si>
  <si>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</si>
  <si>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</si>
  <si>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</si>
  <si>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</si>
  <si>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</si>
  <si>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</si>
  <si>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</si>
  <si>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</si>
  <si>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</si>
  <si>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</si>
  <si>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</si>
  <si>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</si>
  <si>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</si>
  <si>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</si>
  <si>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</si>
  <si>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</si>
  <si>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</si>
  <si>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</si>
  <si>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</si>
  <si>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</si>
  <si>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</si>
  <si>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</si>
  <si>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</si>
  <si>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</si>
  <si>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</si>
  <si>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</si>
  <si>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</si>
  <si>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</si>
  <si>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</si>
  <si>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</si>
  <si>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</si>
  <si>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</si>
  <si>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</si>
  <si>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</si>
  <si>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</si>
  <si>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</si>
  <si>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</si>
  <si>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</si>
  <si>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</si>
  <si>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</si>
  <si>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</si>
  <si>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</si>
  <si>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</si>
  <si>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</si>
  <si>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</si>
  <si>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</si>
  <si>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</si>
  <si>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</si>
  <si>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</si>
  <si>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</si>
  <si>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</si>
  <si>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</si>
  <si>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</si>
  <si>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</si>
  <si>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</si>
  <si>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</si>
  <si>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</si>
  <si>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</si>
  <si>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</si>
  <si>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</si>
  <si>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</si>
  <si>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</si>
  <si>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</si>
  <si>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</si>
  <si>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</si>
  <si>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</si>
  <si>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</si>
  <si>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</si>
  <si>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</si>
  <si>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</si>
  <si>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</si>
  <si>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</si>
  <si>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</si>
  <si>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</si>
  <si>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</si>
  <si>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</si>
  <si>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</si>
  <si>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</si>
  <si>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</si>
  <si>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</si>
  <si>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</si>
  <si>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</si>
  <si>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</si>
  <si>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</si>
  <si>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</si>
  <si>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</si>
  <si>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</si>
  <si>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</si>
  <si>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</si>
  <si>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</si>
  <si>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</si>
  <si>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</si>
  <si>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</si>
  <si>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</si>
  <si>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</si>
  <si>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</si>
  <si>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</si>
  <si>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</si>
  <si>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</si>
  <si>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</si>
  <si>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</si>
  <si>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</si>
  <si>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</si>
  <si>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</si>
  <si>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</si>
  <si>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</si>
  <si>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</si>
  <si>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</si>
  <si>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</si>
  <si>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</si>
  <si>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</si>
  <si>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</si>
  <si>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</si>
  <si>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</si>
  <si>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</si>
  <si>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</si>
  <si>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</si>
  <si>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</si>
  <si>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</si>
  <si>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</si>
  <si>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</si>
  <si>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</si>
  <si>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</si>
  <si>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</si>
  <si>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</si>
  <si>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</si>
  <si>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</si>
  <si>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</si>
  <si>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</si>
  <si>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</si>
  <si>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</si>
  <si>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</si>
  <si>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</si>
  <si>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</si>
  <si>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</si>
  <si>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</si>
  <si>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</si>
  <si>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</si>
  <si>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</si>
  <si>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</si>
  <si>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</si>
  <si>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</si>
  <si>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</si>
  <si>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</si>
  <si>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</si>
  <si>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</si>
  <si>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</si>
  <si>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</si>
  <si>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</si>
  <si>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</si>
  <si>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</si>
  <si>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</si>
  <si>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</si>
  <si>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</si>
  <si>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</si>
  <si>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</si>
  <si>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</si>
  <si>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</si>
  <si>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</si>
  <si>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</si>
  <si>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</si>
  <si>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</si>
  <si>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</si>
  <si>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</si>
  <si>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</si>
  <si>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</si>
  <si>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</si>
  <si>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</si>
  <si>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</si>
  <si>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</si>
  <si>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</si>
  <si>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</si>
  <si>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</si>
  <si>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</si>
  <si>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</si>
  <si>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</si>
  <si>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</si>
  <si>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</si>
  <si>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</si>
  <si>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</si>
  <si>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</si>
  <si>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</si>
  <si>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</si>
  <si>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</si>
  <si>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</si>
  <si>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</si>
  <si>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</si>
  <si>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</si>
  <si>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</si>
  <si>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</si>
  <si>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</si>
  <si>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</si>
  <si>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</si>
  <si>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</si>
  <si>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</si>
  <si>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</si>
  <si>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</si>
  <si>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</si>
  <si>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</si>
  <si>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</si>
  <si>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</si>
  <si>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</si>
  <si>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</si>
  <si>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</si>
  <si>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</si>
  <si>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</si>
  <si>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</si>
  <si>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</si>
  <si>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</si>
  <si>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</si>
  <si>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</si>
  <si>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</si>
  <si>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</si>
  <si>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</si>
  <si>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</si>
  <si>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</si>
  <si>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</si>
  <si>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</si>
  <si>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</si>
  <si>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</si>
  <si>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</si>
  <si>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</si>
  <si>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</si>
  <si>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</si>
  <si>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</si>
  <si>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</si>
  <si>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</si>
  <si>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</si>
  <si>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</si>
  <si>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</si>
  <si>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</si>
  <si>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</si>
  <si>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</si>
  <si>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</si>
  <si>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</si>
  <si>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</si>
  <si>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</si>
  <si>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</si>
  <si>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</si>
  <si>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</si>
  <si>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</si>
  <si>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</si>
  <si>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</si>
  <si>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</si>
  <si>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</si>
  <si>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</si>
  <si>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</si>
  <si>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</si>
  <si>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</si>
  <si>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</si>
  <si>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</si>
  <si>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</si>
  <si>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</si>
  <si>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</si>
  <si>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</si>
  <si>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</si>
  <si>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</si>
  <si>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</si>
  <si>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</si>
  <si>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</si>
  <si>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</si>
  <si>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</si>
  <si>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</si>
  <si>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</si>
  <si>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</si>
  <si>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</si>
  <si>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</si>
  <si>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</si>
  <si>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</si>
  <si>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</si>
  <si>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</si>
  <si>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</si>
  <si>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</si>
  <si>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</si>
  <si>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</si>
  <si>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</si>
  <si>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</si>
  <si>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</si>
  <si>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</si>
  <si>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</si>
  <si>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</si>
  <si>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</si>
  <si>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</si>
  <si>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</si>
  <si>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</si>
  <si>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</si>
  <si>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</si>
  <si>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</si>
  <si>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</si>
  <si>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</si>
  <si>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</si>
  <si>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</si>
  <si>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</si>
  <si>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</si>
  <si>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</si>
  <si>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</si>
  <si>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</si>
  <si>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</si>
  <si>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</si>
  <si>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</si>
  <si>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</si>
  <si>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</si>
  <si>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</si>
  <si>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</si>
  <si>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</si>
  <si>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</si>
  <si>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</si>
  <si>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</si>
  <si>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</si>
  <si>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</si>
  <si>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</si>
  <si>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</si>
  <si>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</si>
  <si>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</si>
  <si>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</si>
  <si>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</si>
  <si>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</si>
  <si>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</si>
  <si>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</si>
  <si>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</si>
  <si>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</si>
  <si>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</si>
  <si>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</si>
  <si>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</si>
  <si>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</si>
  <si>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</si>
  <si>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</si>
  <si>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</si>
  <si>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</si>
  <si>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</si>
  <si>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</si>
  <si>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</si>
  <si>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</si>
  <si>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</si>
  <si>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</si>
  <si>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</si>
  <si>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</si>
  <si>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</si>
  <si>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</si>
  <si>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</si>
  <si>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</si>
  <si>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</si>
  <si>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</si>
  <si>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</si>
  <si>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</si>
  <si>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</si>
  <si>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</si>
  <si>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</si>
  <si>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</si>
  <si>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</si>
  <si>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</si>
  <si>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</si>
  <si>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</si>
  <si>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</si>
  <si>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</si>
  <si>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</si>
  <si>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</si>
  <si>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</si>
  <si>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</si>
  <si>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</si>
  <si>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</si>
  <si>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</si>
  <si>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</si>
  <si>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</si>
  <si>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</si>
  <si>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</si>
  <si>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</si>
  <si>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</si>
  <si>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</si>
  <si>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</si>
  <si>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</si>
  <si>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</si>
  <si>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</si>
  <si>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</si>
  <si>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</si>
  <si>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AUDI_8HP_TCU</t>
  </si>
  <si>
    <t>22.08.2015 0478</t>
  </si>
  <si>
    <t>하정오토(광주)_260320_113741.xlsx</t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</si>
  <si>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</si>
  <si>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</si>
  <si>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</si>
  <si>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</si>
  <si>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</si>
  <si>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</si>
  <si>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</si>
  <si>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</si>
  <si>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</si>
  <si>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</si>
  <si>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</si>
  <si>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</si>
  <si>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</si>
  <si>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</si>
  <si>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</si>
  <si>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</si>
  <si>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</si>
  <si>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</si>
  <si>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</si>
  <si>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</si>
  <si>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</si>
  <si>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</si>
  <si>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</si>
  <si>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</si>
  <si>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</si>
  <si>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</si>
  <si>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</si>
  <si>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</si>
  <si>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</si>
  <si>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</si>
  <si>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</si>
  <si>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</si>
  <si>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</si>
  <si>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</si>
  <si>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</si>
  <si>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</si>
  <si>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</si>
  <si>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</si>
  <si>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</si>
  <si>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</si>
  <si>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</si>
  <si>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</si>
  <si>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</si>
  <si>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</si>
  <si>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</si>
  <si>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</si>
  <si>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</si>
  <si>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</si>
  <si>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</si>
  <si>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</si>
  <si>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</si>
  <si>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</si>
  <si>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</si>
  <si>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</si>
  <si>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</si>
  <si>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</si>
  <si>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</si>
  <si>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</si>
  <si>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</si>
  <si>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</si>
  <si>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</si>
  <si>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</si>
  <si>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</si>
  <si>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</si>
  <si>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</si>
  <si>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</si>
  <si>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</si>
  <si>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</si>
  <si>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</si>
  <si>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</si>
  <si>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</si>
  <si>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</si>
  <si>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</si>
  <si>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</si>
  <si>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</si>
  <si>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</si>
  <si>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</si>
  <si>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</si>
  <si>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</si>
  <si>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</si>
  <si>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</si>
  <si>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</si>
  <si>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</si>
  <si>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</si>
  <si>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</si>
  <si>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</si>
  <si>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</si>
  <si>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</si>
  <si>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</si>
  <si>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</si>
  <si>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</si>
  <si>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</si>
  <si>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</si>
  <si>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</si>
  <si>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</si>
  <si>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</si>
  <si>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</si>
  <si>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</si>
  <si>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</si>
  <si>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</si>
  <si>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</si>
  <si>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</si>
  <si>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</si>
  <si>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</si>
  <si>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</si>
  <si>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</si>
  <si>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</si>
  <si>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</si>
  <si>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</si>
  <si>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</si>
  <si>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</si>
  <si>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</si>
  <si>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</si>
  <si>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</si>
  <si>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</si>
  <si>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</si>
  <si>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</si>
  <si>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</si>
  <si>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</si>
  <si>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</si>
  <si>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</si>
  <si>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</si>
  <si>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</si>
  <si>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</si>
  <si>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</si>
  <si>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</si>
  <si>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</si>
  <si>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</si>
  <si>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</si>
  <si>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</si>
  <si>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</si>
  <si>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</si>
  <si>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</si>
  <si>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</si>
  <si>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</si>
  <si>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</si>
  <si>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</si>
  <si>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</si>
  <si>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</si>
  <si>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</si>
  <si>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</si>
  <si>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</si>
  <si>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</si>
  <si>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</si>
  <si>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</si>
  <si>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</si>
  <si>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</si>
  <si>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</si>
  <si>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</si>
  <si>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</si>
  <si>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</si>
  <si>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</si>
  <si>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</si>
  <si>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</si>
  <si>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</si>
  <si>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</si>
  <si>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</si>
  <si>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</si>
  <si>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</si>
  <si>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</si>
  <si>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</si>
  <si>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</si>
  <si>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</si>
  <si>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</si>
  <si>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</si>
  <si>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</si>
  <si>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</si>
  <si>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</si>
  <si>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</si>
  <si>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</si>
  <si>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</si>
  <si>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</si>
  <si>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</si>
  <si>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</si>
  <si>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</si>
  <si>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</si>
  <si>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</si>
  <si>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</si>
  <si>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</si>
  <si>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</si>
  <si>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</si>
  <si>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</si>
  <si>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</si>
  <si>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</si>
  <si>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</si>
  <si>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</si>
  <si>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</si>
  <si>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</si>
  <si>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</si>
  <si>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</si>
  <si>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</si>
  <si>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</si>
  <si>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</si>
  <si>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</si>
  <si>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</si>
  <si>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</si>
  <si>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</si>
  <si>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</si>
  <si>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</si>
  <si>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</si>
  <si>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</si>
  <si>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</si>
  <si>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</si>
  <si>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</si>
  <si>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</si>
  <si>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</si>
  <si>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</si>
  <si>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</si>
  <si>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</si>
  <si>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</si>
  <si>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</si>
  <si>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</si>
  <si>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</si>
  <si>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</si>
  <si>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</si>
  <si>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</si>
  <si>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</si>
  <si>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</si>
  <si>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</si>
  <si>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</si>
  <si>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</si>
  <si>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</si>
  <si>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</si>
  <si>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</si>
  <si>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</si>
  <si>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</si>
  <si>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</si>
  <si>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</si>
  <si>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</si>
  <si>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</si>
  <si>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</si>
  <si>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</si>
  <si>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</si>
  <si>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</si>
  <si>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</si>
  <si>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</si>
  <si>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</si>
  <si>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</si>
  <si>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</si>
  <si>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</si>
  <si>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</si>
  <si>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</si>
  <si>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</si>
  <si>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</si>
  <si>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</si>
  <si>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</si>
  <si>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</si>
  <si>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</si>
  <si>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</si>
  <si>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</si>
  <si>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</si>
  <si>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</si>
  <si>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</si>
  <si>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</si>
  <si>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</si>
  <si>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</si>
  <si>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</si>
  <si>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</si>
  <si>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</si>
  <si>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</si>
  <si>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</si>
  <si>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</si>
  <si>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</si>
  <si>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</si>
  <si>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</si>
  <si>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</si>
  <si>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</si>
  <si>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</si>
  <si>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</si>
  <si>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</si>
  <si>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</si>
  <si>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</si>
  <si>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</si>
  <si>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</si>
  <si>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</si>
  <si>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</si>
  <si>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</si>
  <si>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</si>
  <si>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</si>
  <si>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</si>
  <si>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</si>
  <si>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</si>
  <si>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</si>
  <si>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</si>
  <si>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</si>
  <si>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</si>
  <si>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</si>
  <si>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</si>
  <si>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</si>
  <si>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</si>
  <si>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</si>
  <si>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</si>
  <si>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</si>
  <si>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</si>
  <si>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</si>
  <si>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</si>
  <si>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</si>
  <si>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</si>
  <si>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</si>
  <si>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</si>
  <si>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</si>
  <si>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</si>
  <si>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</si>
  <si>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</si>
  <si>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</si>
  <si>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</si>
  <si>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</si>
  <si>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</si>
  <si>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</si>
  <si>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</si>
  <si>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</si>
  <si>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</si>
  <si>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</si>
  <si>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</si>
  <si>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</si>
  <si>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</si>
  <si>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</si>
  <si>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</si>
  <si>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</si>
  <si>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</si>
  <si>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</si>
  <si>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</si>
  <si>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</si>
  <si>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</si>
  <si>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</si>
  <si>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</si>
  <si>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</si>
  <si>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</si>
  <si>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</si>
  <si>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</si>
  <si>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</si>
  <si>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</si>
  <si>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</si>
  <si>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</si>
  <si>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</si>
  <si>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</si>
  <si>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</si>
  <si>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</si>
  <si>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</si>
  <si>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</si>
  <si>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</si>
  <si>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</si>
  <si>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</si>
  <si>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</si>
  <si>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</si>
  <si>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</si>
  <si>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</si>
  <si>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</si>
  <si>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</si>
  <si>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</si>
  <si>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</si>
  <si>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</si>
  <si>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</si>
  <si>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</si>
  <si>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</si>
  <si>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</si>
  <si>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</si>
  <si>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</si>
  <si>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</si>
  <si>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</si>
  <si>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</si>
  <si>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</si>
  <si>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</si>
  <si>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</si>
  <si>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</si>
  <si>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</si>
  <si>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</si>
  <si>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</si>
  <si>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</si>
  <si>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</si>
  <si>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</si>
  <si>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</si>
  <si>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</si>
  <si>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</si>
  <si>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</si>
  <si>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</si>
  <si>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</si>
  <si>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</si>
  <si>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</si>
  <si>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</si>
  <si>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</si>
  <si>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</si>
  <si>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</si>
  <si>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</si>
  <si>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</si>
  <si>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</si>
  <si>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</si>
  <si>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</si>
  <si>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</si>
  <si>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</si>
  <si>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</si>
  <si>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</si>
  <si>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</si>
  <si>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</si>
  <si>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</si>
  <si>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</si>
  <si>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</si>
  <si>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</si>
  <si>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</si>
  <si>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</si>
  <si>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</si>
  <si>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</si>
  <si>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</si>
  <si>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</si>
  <si>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</si>
  <si>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</si>
  <si>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</si>
  <si>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</si>
  <si>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</si>
  <si>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</si>
  <si>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</si>
  <si>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</si>
  <si>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</si>
  <si>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</si>
  <si>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</si>
  <si>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</si>
  <si>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</si>
  <si>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</si>
  <si>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</si>
  <si>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</si>
  <si>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</si>
  <si>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</si>
  <si>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</si>
  <si>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</si>
  <si>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</si>
  <si>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</si>
  <si>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</si>
  <si>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</si>
  <si>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</si>
  <si>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</si>
  <si>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</si>
  <si>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</si>
  <si>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</si>
  <si>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</si>
  <si>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</si>
  <si>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</si>
  <si>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</si>
  <si>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</si>
  <si>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</si>
  <si>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</si>
  <si>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</si>
  <si>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</si>
  <si>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</si>
  <si>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</si>
  <si>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</si>
  <si>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</si>
  <si>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</si>
  <si>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</si>
  <si>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</si>
  <si>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</si>
  <si>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</si>
  <si>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</si>
  <si>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</si>
  <si>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</si>
  <si>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</si>
  <si>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</si>
  <si>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</si>
  <si>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</si>
  <si>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</si>
  <si>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</si>
  <si>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</si>
  <si>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</si>
  <si>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</si>
  <si>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</si>
  <si>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</si>
  <si>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</si>
  <si>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</si>
  <si>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</si>
  <si>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</si>
  <si>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</si>
  <si>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</si>
  <si>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</si>
  <si>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</si>
  <si>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</si>
  <si>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</si>
  <si>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</si>
  <si>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</si>
  <si>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</si>
  <si>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</si>
  <si>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</si>
  <si>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</si>
  <si>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</si>
  <si>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</si>
  <si>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</si>
  <si>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</si>
  <si>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</si>
  <si>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</si>
  <si>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</si>
  <si>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</si>
  <si>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</si>
  <si>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</si>
  <si>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</si>
  <si>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</si>
  <si>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</si>
  <si>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</si>
  <si>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</si>
  <si>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</si>
  <si>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</si>
  <si>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</si>
  <si>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</si>
  <si>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</si>
  <si>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</si>
  <si>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</si>
  <si>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</si>
  <si>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</si>
  <si>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</si>
  <si>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</si>
  <si>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</si>
  <si>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</si>
  <si>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</si>
  <si>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</si>
  <si>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</si>
  <si>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</si>
  <si>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</si>
  <si>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</si>
  <si>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</si>
  <si>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</si>
  <si>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</si>
  <si>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</si>
  <si>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</si>
  <si>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</si>
  <si>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</si>
  <si>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</si>
  <si>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</si>
  <si>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</si>
  <si>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</si>
  <si>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</si>
  <si>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</si>
  <si>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</si>
  <si>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</si>
  <si>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</si>
  <si>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</si>
  <si>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</si>
  <si>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</si>
  <si>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</si>
  <si>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</si>
  <si>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</si>
  <si>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</si>
  <si>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</si>
  <si>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</si>
  <si>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</si>
  <si>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</si>
  <si>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</si>
  <si>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</si>
  <si>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</si>
  <si>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</si>
  <si>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</si>
  <si>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</si>
  <si>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</si>
  <si>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</si>
  <si>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</si>
  <si>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</si>
  <si>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</si>
  <si>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116무7108</t>
  </si>
  <si>
    <t>116무7108</t>
    <phoneticPr fontId="2" type="noConversion"/>
  </si>
  <si>
    <t>G80</t>
  </si>
  <si>
    <t>G80</t>
    <phoneticPr fontId="2" type="noConversion"/>
  </si>
  <si>
    <t>168나4898</t>
  </si>
  <si>
    <t>168나4898</t>
    <phoneticPr fontId="2" type="noConversion"/>
  </si>
  <si>
    <t>F02</t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</si>
  <si>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</si>
  <si>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</si>
  <si>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</si>
  <si>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</si>
  <si>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</si>
  <si>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</si>
  <si>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</si>
  <si>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</si>
  <si>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</si>
  <si>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</si>
  <si>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</si>
  <si>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</si>
  <si>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</si>
  <si>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</si>
  <si>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</si>
  <si>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</si>
  <si>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</si>
  <si>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</si>
  <si>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</si>
  <si>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</si>
  <si>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</si>
  <si>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</si>
  <si>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</si>
  <si>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</si>
  <si>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</si>
  <si>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</si>
  <si>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</si>
  <si>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</si>
  <si>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</si>
  <si>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</si>
  <si>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</si>
  <si>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</si>
  <si>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</si>
  <si>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</si>
  <si>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</si>
  <si>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</si>
  <si>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</si>
  <si>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</si>
  <si>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</si>
  <si>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</si>
  <si>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</si>
  <si>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</si>
  <si>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</si>
  <si>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</si>
  <si>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</si>
  <si>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</si>
  <si>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</si>
  <si>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</si>
  <si>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</si>
  <si>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</si>
  <si>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</si>
  <si>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</si>
  <si>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</si>
  <si>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</si>
  <si>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</si>
  <si>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</si>
  <si>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</si>
  <si>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</si>
  <si>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</si>
  <si>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</si>
  <si>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</si>
  <si>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</si>
  <si>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</si>
  <si>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</si>
  <si>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</si>
  <si>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</si>
  <si>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</si>
  <si>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</si>
  <si>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</si>
  <si>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</si>
  <si>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</si>
  <si>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</si>
  <si>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</si>
  <si>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</si>
  <si>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</si>
  <si>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</si>
  <si>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</si>
  <si>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</si>
  <si>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</si>
  <si>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</si>
  <si>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</si>
  <si>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</si>
  <si>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</si>
  <si>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</si>
  <si>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</si>
  <si>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</si>
  <si>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</si>
  <si>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</si>
  <si>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</si>
  <si>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</si>
  <si>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</si>
  <si>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</si>
  <si>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</si>
  <si>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</si>
  <si>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</si>
  <si>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</si>
  <si>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</si>
  <si>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</si>
  <si>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</si>
  <si>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</si>
  <si>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</si>
  <si>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</si>
  <si>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</si>
  <si>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</si>
  <si>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</si>
  <si>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</si>
  <si>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</si>
  <si>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</si>
  <si>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</si>
  <si>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</si>
  <si>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</si>
  <si>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</si>
  <si>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</si>
  <si>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</si>
  <si>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</si>
  <si>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</si>
  <si>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</si>
  <si>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</si>
  <si>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</si>
  <si>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</si>
  <si>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</si>
  <si>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</si>
  <si>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</si>
  <si>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신일모터스(경주)_260504_121739.xlsx</t>
    <phoneticPr fontId="2" type="noConversion"/>
  </si>
  <si>
    <t>제이오토(대구)</t>
    <phoneticPr fontId="2" type="noConversion"/>
  </si>
  <si>
    <t>반품</t>
    <phoneticPr fontId="2" type="noConversion"/>
  </si>
  <si>
    <t>0CK_Gear_Oil_Pump</t>
    <phoneticPr fontId="2" type="noConversion"/>
  </si>
  <si>
    <t>0CK321281N</t>
    <phoneticPr fontId="2" type="noConversion"/>
  </si>
  <si>
    <t>WDDZF0EB5HA150746</t>
    <phoneticPr fontId="2" type="noConversion"/>
  </si>
  <si>
    <t>Repair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</si>
</sst>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0" fontId="0" fillId="0" borderId="5" xfId="0" applyNumberFormat="1" applyBorder="1">
      <alignment vertical="center"/>
    </xf>
    <xf numFmtId="0" fontId="3" fillId="0" borderId="5" xfId="0" applyNumberFormat="1" applyFont="1" applyBorder="1" applyAlignment="1">
      <alignment horizontal="center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/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7" t="s">
        <v>48</v>
      </c>
      <c r="C4" s="32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9" t="s">
        <v>85</v>
      </c>
      <c r="C28" s="330"/>
      <c r="D28" s="330"/>
      <c r="E28" s="331"/>
      <c r="F28" s="330"/>
      <c r="G28" s="33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5" t="s">
        <v>1529</v>
      </c>
      <c r="F6" s="335"/>
      <c r="G6" s="335"/>
      <c r="H6" s="335"/>
      <c r="I6" s="335"/>
      <c r="J6" s="335"/>
      <c r="K6" s="335"/>
    </row>
    <row r="7" spans="5:11"/>
    <row r="8" spans="5:11"/>
    <row r="9" spans="5:11">
      <c r="G9" s="332"/>
      <c r="H9" s="332"/>
      <c r="I9" s="332"/>
      <c r="J9" s="332"/>
    </row>
    <row r="10" spans="5:11" ht="33" customHeight="1">
      <c r="F10" s="116"/>
      <c r="G10" s="333"/>
      <c r="H10" s="334"/>
      <c r="I10" s="334"/>
      <c r="J10" s="334"/>
    </row>
    <row r="11" spans="5:11"/>
    <row r="12" spans="5:11" ht="32.25" customHeight="1">
      <c r="F12" s="117"/>
      <c r="G12" s="333" t="s">
        <v>1530</v>
      </c>
      <c r="H12" s="334"/>
      <c r="I12" s="334"/>
      <c r="J12" s="33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6"/>
      <c r="B1" s="337"/>
      <c r="C1" s="337"/>
      <c r="D1" s="337"/>
      <c r="E1" s="337"/>
      <c r="F1" s="337"/>
      <c r="G1" s="33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8" t="s">
        <v>1176</v>
      </c>
      <c r="R1" s="338"/>
      <c r="S1" s="339"/>
      <c r="T1" s="339"/>
      <c r="U1" s="340"/>
    </row>
    <row r="2" spans="1:21">
      <c r="A2" s="341" t="s">
        <v>64</v>
      </c>
      <c r="B2" s="342"/>
      <c r="C2" s="343" t="s">
        <v>2172</v>
      </c>
      <c r="D2" s="344"/>
      <c r="E2" s="344"/>
      <c r="F2" s="344"/>
      <c r="G2" s="345"/>
      <c r="H2" s="343" t="s">
        <v>75</v>
      </c>
      <c r="I2" s="344"/>
      <c r="J2" s="344"/>
      <c r="K2" s="344"/>
      <c r="L2" s="344"/>
      <c r="M2" s="344"/>
      <c r="N2" s="344"/>
      <c r="O2" s="345"/>
      <c r="P2" s="346" t="s">
        <v>62</v>
      </c>
      <c r="Q2" s="347"/>
      <c r="R2" s="347"/>
      <c r="S2" s="342"/>
      <c r="T2" s="348">
        <v>46146</v>
      </c>
      <c r="U2" s="349"/>
    </row>
    <row r="3" spans="1:21" ht="24.95" customHeight="1">
      <c r="A3" s="360" t="s">
        <v>1148</v>
      </c>
      <c r="B3" s="37" t="s">
        <v>58</v>
      </c>
      <c r="C3" s="363" t="s">
        <v>1239</v>
      </c>
      <c r="D3" s="364"/>
      <c r="E3" s="364"/>
      <c r="F3" s="364"/>
      <c r="G3" s="364"/>
      <c r="H3" s="364"/>
      <c r="I3" s="364"/>
      <c r="J3" s="365"/>
      <c r="K3" s="366" t="s">
        <v>1149</v>
      </c>
      <c r="L3" s="37" t="s">
        <v>58</v>
      </c>
      <c r="M3" s="369" t="s">
        <v>961</v>
      </c>
      <c r="N3" s="370"/>
      <c r="O3" s="370"/>
      <c r="P3" s="370"/>
      <c r="Q3" s="370"/>
      <c r="R3" s="370"/>
      <c r="S3" s="370"/>
      <c r="T3" s="370"/>
      <c r="U3" s="371"/>
    </row>
    <row r="4" spans="1:21" ht="24.95" customHeight="1">
      <c r="A4" s="361"/>
      <c r="B4" s="37" t="s">
        <v>60</v>
      </c>
      <c r="C4" s="372"/>
      <c r="D4" s="373"/>
      <c r="E4" s="373"/>
      <c r="F4" s="373"/>
      <c r="G4" s="373"/>
      <c r="H4" s="373"/>
      <c r="I4" s="373"/>
      <c r="J4" s="374"/>
      <c r="K4" s="367"/>
      <c r="L4" s="37" t="s">
        <v>60</v>
      </c>
      <c r="M4" s="350" t="s">
        <v>959</v>
      </c>
      <c r="N4" s="351"/>
      <c r="O4" s="351"/>
      <c r="P4" s="351"/>
      <c r="Q4" s="351"/>
      <c r="R4" s="352"/>
      <c r="S4" s="38" t="s">
        <v>61</v>
      </c>
      <c r="T4" s="350" t="s">
        <v>71</v>
      </c>
      <c r="U4" s="354"/>
    </row>
    <row r="5" spans="1:21" ht="24.95" customHeight="1">
      <c r="A5" s="361"/>
      <c r="B5" s="38" t="s">
        <v>10</v>
      </c>
      <c r="C5" s="350" t="s">
        <v>1241</v>
      </c>
      <c r="D5" s="351"/>
      <c r="E5" s="351"/>
      <c r="F5" s="351"/>
      <c r="G5" s="351"/>
      <c r="H5" s="351"/>
      <c r="I5" s="351"/>
      <c r="J5" s="352"/>
      <c r="K5" s="367"/>
      <c r="L5" s="38" t="s">
        <v>10</v>
      </c>
      <c r="M5" s="350" t="s">
        <v>72</v>
      </c>
      <c r="N5" s="351"/>
      <c r="O5" s="351"/>
      <c r="P5" s="351"/>
      <c r="Q5" s="351"/>
      <c r="R5" s="351"/>
      <c r="S5" s="351"/>
      <c r="T5" s="351"/>
      <c r="U5" s="354"/>
    </row>
    <row r="6" spans="1:21" ht="24.95" customHeight="1">
      <c r="A6" s="362"/>
      <c r="B6" s="38" t="s">
        <v>73</v>
      </c>
      <c r="C6" s="350" t="s">
        <v>1240</v>
      </c>
      <c r="D6" s="351"/>
      <c r="E6" s="351"/>
      <c r="F6" s="351"/>
      <c r="G6" s="351"/>
      <c r="H6" s="351"/>
      <c r="I6" s="351"/>
      <c r="J6" s="352"/>
      <c r="K6" s="368"/>
      <c r="L6" s="38" t="s">
        <v>73</v>
      </c>
      <c r="M6" s="350" t="s">
        <v>65</v>
      </c>
      <c r="N6" s="351"/>
      <c r="O6" s="351"/>
      <c r="P6" s="351"/>
      <c r="Q6" s="351"/>
      <c r="R6" s="352"/>
      <c r="S6" s="38" t="s">
        <v>22</v>
      </c>
      <c r="T6" s="353"/>
      <c r="U6" s="354"/>
    </row>
    <row r="7" spans="1:21" ht="15.75" customHeight="1">
      <c r="A7" s="355" t="s">
        <v>69</v>
      </c>
      <c r="B7" s="356"/>
      <c r="C7" s="356"/>
      <c r="D7" s="356"/>
      <c r="E7" s="357"/>
      <c r="F7" s="358" t="s">
        <v>43</v>
      </c>
      <c r="G7" s="356"/>
      <c r="H7" s="356"/>
      <c r="I7" s="357"/>
      <c r="J7" s="358" t="s">
        <v>41</v>
      </c>
      <c r="K7" s="356"/>
      <c r="L7" s="356"/>
      <c r="M7" s="356"/>
      <c r="N7" s="357"/>
      <c r="O7" s="356" t="s">
        <v>49</v>
      </c>
      <c r="P7" s="357"/>
      <c r="Q7" s="358" t="s">
        <v>68</v>
      </c>
      <c r="R7" s="356"/>
      <c r="S7" s="357"/>
      <c r="T7" s="358" t="s">
        <v>67</v>
      </c>
      <c r="U7" s="359"/>
    </row>
    <row r="8" spans="1:21" ht="15.6" customHeight="1">
      <c r="A8" s="384" t="s">
        <v>2594</v>
      </c>
      <c r="B8" s="385"/>
      <c r="C8" s="385"/>
      <c r="D8" s="385"/>
      <c r="E8" s="386"/>
      <c r="F8" s="387"/>
      <c r="G8" s="388"/>
      <c r="H8" s="388"/>
      <c r="I8" s="389"/>
      <c r="J8" s="395">
        <v>1100000</v>
      </c>
      <c r="K8" s="395"/>
      <c r="L8" s="395"/>
      <c r="M8" s="395"/>
      <c r="N8" s="395"/>
      <c r="O8" s="396">
        <v>1</v>
      </c>
      <c r="P8" s="396"/>
      <c r="Q8" s="390"/>
      <c r="R8" s="391"/>
      <c r="S8" s="392"/>
      <c r="T8" s="393">
        <v>1100000</v>
      </c>
      <c r="U8" s="394"/>
    </row>
    <row r="9" spans="1:21" ht="15.6" customHeight="1">
      <c r="A9" s="375"/>
      <c r="B9" s="376"/>
      <c r="C9" s="376"/>
      <c r="D9" s="376"/>
      <c r="E9" s="377"/>
      <c r="F9" s="378"/>
      <c r="G9" s="376"/>
      <c r="H9" s="376"/>
      <c r="I9" s="377"/>
      <c r="J9" s="397"/>
      <c r="K9" s="397"/>
      <c r="L9" s="397"/>
      <c r="M9" s="397"/>
      <c r="N9" s="397"/>
      <c r="O9" s="398"/>
      <c r="P9" s="398"/>
      <c r="Q9" s="379"/>
      <c r="R9" s="380"/>
      <c r="S9" s="381"/>
      <c r="T9" s="382"/>
      <c r="U9" s="383"/>
    </row>
    <row r="10" spans="1:21" ht="15.6" customHeight="1">
      <c r="A10" s="375"/>
      <c r="B10" s="376"/>
      <c r="C10" s="376"/>
      <c r="D10" s="376"/>
      <c r="E10" s="377"/>
      <c r="F10" s="378"/>
      <c r="G10" s="376"/>
      <c r="H10" s="376"/>
      <c r="I10" s="377"/>
      <c r="J10" s="397"/>
      <c r="K10" s="397"/>
      <c r="L10" s="397"/>
      <c r="M10" s="397"/>
      <c r="N10" s="397"/>
      <c r="O10" s="398"/>
      <c r="P10" s="398"/>
      <c r="Q10" s="379"/>
      <c r="R10" s="380"/>
      <c r="S10" s="381"/>
      <c r="T10" s="382"/>
      <c r="U10" s="383"/>
    </row>
    <row r="11" spans="1:21" ht="15.6" customHeight="1">
      <c r="A11" s="375"/>
      <c r="B11" s="376"/>
      <c r="C11" s="376"/>
      <c r="D11" s="376"/>
      <c r="E11" s="377"/>
      <c r="F11" s="378"/>
      <c r="G11" s="376"/>
      <c r="H11" s="376"/>
      <c r="I11" s="377"/>
      <c r="J11" s="397"/>
      <c r="K11" s="397"/>
      <c r="L11" s="397"/>
      <c r="M11" s="397"/>
      <c r="N11" s="397"/>
      <c r="O11" s="398"/>
      <c r="P11" s="398"/>
      <c r="Q11" s="379"/>
      <c r="R11" s="380"/>
      <c r="S11" s="381"/>
      <c r="T11" s="382"/>
      <c r="U11" s="383"/>
    </row>
    <row r="12" spans="1:21" ht="15.6" customHeight="1">
      <c r="A12" s="375"/>
      <c r="B12" s="376"/>
      <c r="C12" s="376"/>
      <c r="D12" s="376"/>
      <c r="E12" s="377"/>
      <c r="F12" s="378"/>
      <c r="G12" s="376"/>
      <c r="H12" s="376"/>
      <c r="I12" s="377"/>
      <c r="J12" s="397"/>
      <c r="K12" s="397"/>
      <c r="L12" s="397"/>
      <c r="M12" s="397"/>
      <c r="N12" s="397"/>
      <c r="O12" s="398"/>
      <c r="P12" s="398"/>
      <c r="Q12" s="379"/>
      <c r="R12" s="380"/>
      <c r="S12" s="381"/>
      <c r="T12" s="382"/>
      <c r="U12" s="383"/>
    </row>
    <row r="13" spans="1:21" ht="15.6" customHeight="1">
      <c r="A13" s="375"/>
      <c r="B13" s="376"/>
      <c r="C13" s="376"/>
      <c r="D13" s="376"/>
      <c r="E13" s="377"/>
      <c r="F13" s="378"/>
      <c r="G13" s="376"/>
      <c r="H13" s="376"/>
      <c r="I13" s="377"/>
      <c r="J13" s="397"/>
      <c r="K13" s="397"/>
      <c r="L13" s="397"/>
      <c r="M13" s="397"/>
      <c r="N13" s="397"/>
      <c r="O13" s="398"/>
      <c r="P13" s="398"/>
      <c r="Q13" s="379"/>
      <c r="R13" s="380"/>
      <c r="S13" s="381"/>
      <c r="T13" s="382"/>
      <c r="U13" s="383"/>
    </row>
    <row r="14" spans="1:21" ht="15.6" customHeight="1">
      <c r="A14" s="375"/>
      <c r="B14" s="376"/>
      <c r="C14" s="376"/>
      <c r="D14" s="376"/>
      <c r="E14" s="377"/>
      <c r="F14" s="378"/>
      <c r="G14" s="376"/>
      <c r="H14" s="376"/>
      <c r="I14" s="377"/>
      <c r="J14" s="397"/>
      <c r="K14" s="397"/>
      <c r="L14" s="397"/>
      <c r="M14" s="397"/>
      <c r="N14" s="397"/>
      <c r="O14" s="398"/>
      <c r="P14" s="398"/>
      <c r="Q14" s="379"/>
      <c r="R14" s="380"/>
      <c r="S14" s="381"/>
      <c r="T14" s="382"/>
      <c r="U14" s="383"/>
    </row>
    <row r="15" spans="1:21" ht="15.6" customHeight="1" thickBot="1">
      <c r="A15" s="399"/>
      <c r="B15" s="400"/>
      <c r="C15" s="400"/>
      <c r="D15" s="400"/>
      <c r="E15" s="401"/>
      <c r="F15" s="402"/>
      <c r="G15" s="400"/>
      <c r="H15" s="400"/>
      <c r="I15" s="401"/>
      <c r="J15" s="408"/>
      <c r="K15" s="408"/>
      <c r="L15" s="408"/>
      <c r="M15" s="408"/>
      <c r="N15" s="408"/>
      <c r="O15" s="409"/>
      <c r="P15" s="409"/>
      <c r="Q15" s="403"/>
      <c r="R15" s="404"/>
      <c r="S15" s="405"/>
      <c r="T15" s="406"/>
      <c r="U15" s="407"/>
    </row>
    <row r="16" spans="1:21" ht="15" customHeight="1" thickTop="1">
      <c r="A16" s="410" t="s">
        <v>2263</v>
      </c>
      <c r="B16" s="411"/>
      <c r="C16" s="411"/>
      <c r="D16" s="411"/>
      <c r="E16" s="412"/>
      <c r="F16" s="419"/>
      <c r="G16" s="420"/>
      <c r="H16" s="420"/>
      <c r="I16" s="420"/>
      <c r="J16" s="420"/>
      <c r="K16" s="420"/>
      <c r="L16" s="420"/>
      <c r="M16" s="420"/>
      <c r="N16" s="420"/>
      <c r="O16" s="420"/>
      <c r="P16" s="420"/>
      <c r="Q16" s="420"/>
      <c r="R16" s="420"/>
      <c r="S16" s="420"/>
      <c r="T16" s="420"/>
      <c r="U16" s="421"/>
    </row>
    <row r="17" spans="1:21" ht="15" customHeight="1">
      <c r="A17" s="413"/>
      <c r="B17" s="414"/>
      <c r="C17" s="414"/>
      <c r="D17" s="414"/>
      <c r="E17" s="415"/>
      <c r="F17" s="422"/>
      <c r="G17" s="423"/>
      <c r="H17" s="423"/>
      <c r="I17" s="423"/>
      <c r="J17" s="423"/>
      <c r="K17" s="423"/>
      <c r="L17" s="423"/>
      <c r="M17" s="423"/>
      <c r="N17" s="423"/>
      <c r="O17" s="423"/>
      <c r="P17" s="423"/>
      <c r="Q17" s="423"/>
      <c r="R17" s="423"/>
      <c r="S17" s="423"/>
      <c r="T17" s="423"/>
      <c r="U17" s="424"/>
    </row>
    <row r="18" spans="1:21" ht="15" customHeight="1">
      <c r="A18" s="413"/>
      <c r="B18" s="414"/>
      <c r="C18" s="414"/>
      <c r="D18" s="414"/>
      <c r="E18" s="415"/>
      <c r="F18" s="422"/>
      <c r="G18" s="423"/>
      <c r="H18" s="423"/>
      <c r="I18" s="423"/>
      <c r="J18" s="423"/>
      <c r="K18" s="423"/>
      <c r="L18" s="423"/>
      <c r="M18" s="423"/>
      <c r="N18" s="423"/>
      <c r="O18" s="423"/>
      <c r="P18" s="423"/>
      <c r="Q18" s="423"/>
      <c r="R18" s="423"/>
      <c r="S18" s="423"/>
      <c r="T18" s="423"/>
      <c r="U18" s="424"/>
    </row>
    <row r="19" spans="1:21" ht="15" customHeight="1">
      <c r="A19" s="416"/>
      <c r="B19" s="417"/>
      <c r="C19" s="417"/>
      <c r="D19" s="417"/>
      <c r="E19" s="418"/>
      <c r="F19" s="425"/>
      <c r="G19" s="426"/>
      <c r="H19" s="426"/>
      <c r="I19" s="426"/>
      <c r="J19" s="426"/>
      <c r="K19" s="426"/>
      <c r="L19" s="426"/>
      <c r="M19" s="426"/>
      <c r="N19" s="426"/>
      <c r="O19" s="426"/>
      <c r="P19" s="426"/>
      <c r="Q19" s="426"/>
      <c r="R19" s="426"/>
      <c r="S19" s="426"/>
      <c r="T19" s="426"/>
      <c r="U19" s="427"/>
    </row>
    <row r="20" spans="1:21" ht="20.100000000000001" customHeight="1">
      <c r="A20" s="355" t="s">
        <v>78</v>
      </c>
      <c r="B20" s="356"/>
      <c r="C20" s="356"/>
      <c r="D20" s="356"/>
      <c r="E20" s="356"/>
      <c r="F20" s="434">
        <v>-9.9999999627470998E-2</v>
      </c>
      <c r="G20" s="434"/>
      <c r="H20" s="434"/>
      <c r="I20" s="435"/>
      <c r="J20" s="430">
        <f>SUM(J8:N19)</f>
        <v>1100000</v>
      </c>
      <c r="K20" s="431"/>
      <c r="L20" s="431"/>
      <c r="M20" s="431"/>
      <c r="N20" s="432"/>
      <c r="O20" s="468">
        <f>SUM(O8:P19)</f>
        <v>1</v>
      </c>
      <c r="P20" s="468"/>
      <c r="Q20" s="433">
        <f>SUM(Q8:S19)</f>
        <v>0</v>
      </c>
      <c r="R20" s="434"/>
      <c r="S20" s="435"/>
      <c r="T20" s="434">
        <f>SUM(T8:U15)</f>
        <v>1100000</v>
      </c>
      <c r="U20" s="436"/>
    </row>
    <row r="21" spans="1:21" ht="20.100000000000001" customHeight="1" thickBot="1">
      <c r="A21" s="458" t="s">
        <v>88</v>
      </c>
      <c r="B21" s="459"/>
      <c r="C21" s="459"/>
      <c r="D21" s="459"/>
      <c r="E21" s="459"/>
      <c r="F21" s="460">
        <f>F20+T20</f>
        <v>1099999.9000000004</v>
      </c>
      <c r="G21" s="460"/>
      <c r="H21" s="460"/>
      <c r="I21" s="461"/>
      <c r="J21" s="462" t="s">
        <v>962</v>
      </c>
      <c r="K21" s="459"/>
      <c r="L21" s="428" t="str">
        <f>T4</f>
        <v>장효주</v>
      </c>
      <c r="M21" s="428"/>
      <c r="N21" s="428"/>
      <c r="O21" s="462" t="s">
        <v>63</v>
      </c>
      <c r="P21" s="459"/>
      <c r="Q21" s="428" t="str">
        <f>C3</f>
        <v>신일모터스(경주)</v>
      </c>
      <c r="R21" s="428"/>
      <c r="S21" s="428"/>
      <c r="T21" s="428"/>
      <c r="U21" s="429"/>
    </row>
    <row r="22" spans="1:21" ht="20.100000000000001" customHeight="1">
      <c r="A22" s="469" t="s">
        <v>5255</v>
      </c>
      <c r="B22" s="469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69"/>
      <c r="R22" s="469"/>
      <c r="S22" s="469"/>
      <c r="T22" s="469"/>
      <c r="U22" s="469"/>
    </row>
    <row r="23" spans="1:21" ht="20.100000000000001" customHeight="1" thickBot="1">
      <c r="A23" s="470"/>
      <c r="B23" s="470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0"/>
      <c r="N23" s="470"/>
      <c r="O23" s="470"/>
      <c r="P23" s="470"/>
      <c r="Q23" s="470"/>
      <c r="R23" s="470"/>
      <c r="S23" s="470"/>
      <c r="T23" s="470"/>
      <c r="U23" s="470"/>
    </row>
    <row r="24" spans="1:21" ht="24" customHeight="1" thickBot="1">
      <c r="A24" s="336"/>
      <c r="B24" s="337"/>
      <c r="C24" s="337"/>
      <c r="D24" s="337"/>
      <c r="E24" s="337"/>
      <c r="F24" s="337"/>
      <c r="G24" s="33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8" t="s">
        <v>1176</v>
      </c>
      <c r="R24" s="338"/>
      <c r="S24" s="471">
        <f>S1</f>
        <v>0</v>
      </c>
      <c r="T24" s="471"/>
      <c r="U24" s="472"/>
    </row>
    <row r="25" spans="1:21">
      <c r="A25" s="341" t="s">
        <v>64</v>
      </c>
      <c r="B25" s="342"/>
      <c r="C25" s="343" t="str">
        <f>C2</f>
        <v>카카오뱅크 3333181865047</v>
      </c>
      <c r="D25" s="344"/>
      <c r="E25" s="344"/>
      <c r="F25" s="344"/>
      <c r="G25" s="345"/>
      <c r="H25" s="343" t="s">
        <v>74</v>
      </c>
      <c r="I25" s="344"/>
      <c r="J25" s="344"/>
      <c r="K25" s="344"/>
      <c r="L25" s="344"/>
      <c r="M25" s="344"/>
      <c r="N25" s="344"/>
      <c r="O25" s="345"/>
      <c r="P25" s="346" t="s">
        <v>62</v>
      </c>
      <c r="Q25" s="347"/>
      <c r="R25" s="347"/>
      <c r="S25" s="342"/>
      <c r="T25" s="348">
        <f>T2</f>
        <v>46146</v>
      </c>
      <c r="U25" s="349"/>
    </row>
    <row r="26" spans="1:21" ht="24.95" customHeight="1">
      <c r="A26" s="360" t="s">
        <v>1148</v>
      </c>
      <c r="B26" s="37" t="s">
        <v>58</v>
      </c>
      <c r="C26" s="363" t="str">
        <f>C3</f>
        <v>신일모터스(경주)</v>
      </c>
      <c r="D26" s="364"/>
      <c r="E26" s="364"/>
      <c r="F26" s="364"/>
      <c r="G26" s="364"/>
      <c r="H26" s="364"/>
      <c r="I26" s="364"/>
      <c r="J26" s="365"/>
      <c r="K26" s="366" t="s">
        <v>1149</v>
      </c>
      <c r="L26" s="37" t="s">
        <v>58</v>
      </c>
      <c r="M26" s="369" t="s">
        <v>961</v>
      </c>
      <c r="N26" s="370"/>
      <c r="O26" s="370"/>
      <c r="P26" s="370"/>
      <c r="Q26" s="370"/>
      <c r="R26" s="370"/>
      <c r="S26" s="370"/>
      <c r="T26" s="370"/>
      <c r="U26" s="371"/>
    </row>
    <row r="27" spans="1:21" ht="24.95" customHeight="1">
      <c r="A27" s="361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367"/>
      <c r="L27" s="37" t="s">
        <v>60</v>
      </c>
      <c r="M27" s="350" t="s">
        <v>959</v>
      </c>
      <c r="N27" s="351"/>
      <c r="O27" s="351"/>
      <c r="P27" s="351"/>
      <c r="Q27" s="351"/>
      <c r="R27" s="352"/>
      <c r="S27" s="38" t="s">
        <v>61</v>
      </c>
      <c r="T27" s="350" t="s">
        <v>71</v>
      </c>
      <c r="U27" s="354"/>
    </row>
    <row r="28" spans="1:21" ht="24.95" customHeight="1">
      <c r="A28" s="361"/>
      <c r="B28" s="38" t="s">
        <v>10</v>
      </c>
      <c r="C28" s="350" t="str">
        <f>C5</f>
        <v>경북 경주시 용황로11길 26-11</v>
      </c>
      <c r="D28" s="351"/>
      <c r="E28" s="351"/>
      <c r="F28" s="351"/>
      <c r="G28" s="351"/>
      <c r="H28" s="351"/>
      <c r="I28" s="351"/>
      <c r="J28" s="352"/>
      <c r="K28" s="367"/>
      <c r="L28" s="38" t="s">
        <v>10</v>
      </c>
      <c r="M28" s="350" t="s">
        <v>72</v>
      </c>
      <c r="N28" s="351"/>
      <c r="O28" s="351"/>
      <c r="P28" s="351"/>
      <c r="Q28" s="351"/>
      <c r="R28" s="351"/>
      <c r="S28" s="351"/>
      <c r="T28" s="351"/>
      <c r="U28" s="354"/>
    </row>
    <row r="29" spans="1:21" ht="24.95" customHeight="1">
      <c r="A29" s="362"/>
      <c r="B29" s="38" t="s">
        <v>73</v>
      </c>
      <c r="C29" s="350" t="str">
        <f>C6</f>
        <v>010-9220-4599</v>
      </c>
      <c r="D29" s="351"/>
      <c r="E29" s="351"/>
      <c r="F29" s="351"/>
      <c r="G29" s="351"/>
      <c r="H29" s="351"/>
      <c r="I29" s="351"/>
      <c r="J29" s="352"/>
      <c r="K29" s="368"/>
      <c r="L29" s="38" t="s">
        <v>73</v>
      </c>
      <c r="M29" s="350" t="s">
        <v>65</v>
      </c>
      <c r="N29" s="351"/>
      <c r="O29" s="351"/>
      <c r="P29" s="351"/>
      <c r="Q29" s="351"/>
      <c r="R29" s="352"/>
      <c r="S29" s="38" t="s">
        <v>22</v>
      </c>
      <c r="T29" s="350">
        <f>T6</f>
        <v>0</v>
      </c>
      <c r="U29" s="354"/>
    </row>
    <row r="30" spans="1:21" ht="15.6" customHeight="1">
      <c r="A30" s="355" t="s">
        <v>69</v>
      </c>
      <c r="B30" s="356"/>
      <c r="C30" s="356"/>
      <c r="D30" s="356"/>
      <c r="E30" s="357"/>
      <c r="F30" s="358" t="s">
        <v>43</v>
      </c>
      <c r="G30" s="356"/>
      <c r="H30" s="356"/>
      <c r="I30" s="357"/>
      <c r="J30" s="358" t="s">
        <v>41</v>
      </c>
      <c r="K30" s="356"/>
      <c r="L30" s="356"/>
      <c r="M30" s="356"/>
      <c r="N30" s="357"/>
      <c r="O30" s="356" t="s">
        <v>49</v>
      </c>
      <c r="P30" s="357"/>
      <c r="Q30" s="358" t="s">
        <v>68</v>
      </c>
      <c r="R30" s="356"/>
      <c r="S30" s="357"/>
      <c r="T30" s="358" t="s">
        <v>67</v>
      </c>
      <c r="U30" s="359"/>
    </row>
    <row r="31" spans="1:21" ht="15.6" customHeight="1">
      <c r="A31" s="445" t="str">
        <f>A8</f>
        <v>0GC_Repair</v>
      </c>
      <c r="B31" s="446"/>
      <c r="C31" s="446"/>
      <c r="D31" s="446"/>
      <c r="E31" s="446"/>
      <c r="F31" s="446">
        <f>F8</f>
        <v>0</v>
      </c>
      <c r="G31" s="446"/>
      <c r="H31" s="446"/>
      <c r="I31" s="446"/>
      <c r="J31" s="450">
        <f>J8</f>
        <v>1100000</v>
      </c>
      <c r="K31" s="450"/>
      <c r="L31" s="450"/>
      <c r="M31" s="450"/>
      <c r="N31" s="450"/>
      <c r="O31" s="450">
        <f>O8</f>
        <v>1</v>
      </c>
      <c r="P31" s="450"/>
      <c r="Q31" s="447">
        <f>Q8</f>
        <v>0</v>
      </c>
      <c r="R31" s="447"/>
      <c r="S31" s="447"/>
      <c r="T31" s="448">
        <f>T8</f>
        <v>1100000</v>
      </c>
      <c r="U31" s="449"/>
    </row>
    <row r="32" spans="1:21" ht="15.6" customHeight="1">
      <c r="A32" s="440">
        <f t="shared" ref="A32:A38" si="0">A9</f>
        <v>0</v>
      </c>
      <c r="B32" s="441"/>
      <c r="C32" s="441"/>
      <c r="D32" s="441"/>
      <c r="E32" s="441"/>
      <c r="F32" s="441">
        <f t="shared" ref="F32:F38" si="1">F9</f>
        <v>0</v>
      </c>
      <c r="G32" s="441"/>
      <c r="H32" s="441"/>
      <c r="I32" s="441"/>
      <c r="J32" s="451">
        <f t="shared" ref="J32:J38" si="2">J9</f>
        <v>0</v>
      </c>
      <c r="K32" s="451"/>
      <c r="L32" s="451"/>
      <c r="M32" s="451"/>
      <c r="N32" s="451"/>
      <c r="O32" s="451">
        <f t="shared" ref="O32:O38" si="3">O9</f>
        <v>0</v>
      </c>
      <c r="P32" s="451"/>
      <c r="Q32" s="442">
        <f t="shared" ref="Q32:Q38" si="4">Q9</f>
        <v>0</v>
      </c>
      <c r="R32" s="442"/>
      <c r="S32" s="442"/>
      <c r="T32" s="443">
        <f t="shared" ref="T32:T38" si="5">T9</f>
        <v>0</v>
      </c>
      <c r="U32" s="444"/>
    </row>
    <row r="33" spans="1:21" ht="15.6" customHeight="1">
      <c r="A33" s="440">
        <f t="shared" si="0"/>
        <v>0</v>
      </c>
      <c r="B33" s="441"/>
      <c r="C33" s="441"/>
      <c r="D33" s="441"/>
      <c r="E33" s="441"/>
      <c r="F33" s="441">
        <f t="shared" si="1"/>
        <v>0</v>
      </c>
      <c r="G33" s="441"/>
      <c r="H33" s="441"/>
      <c r="I33" s="441"/>
      <c r="J33" s="451">
        <f t="shared" si="2"/>
        <v>0</v>
      </c>
      <c r="K33" s="451"/>
      <c r="L33" s="451"/>
      <c r="M33" s="451"/>
      <c r="N33" s="451"/>
      <c r="O33" s="451">
        <f t="shared" si="3"/>
        <v>0</v>
      </c>
      <c r="P33" s="451"/>
      <c r="Q33" s="442">
        <f t="shared" si="4"/>
        <v>0</v>
      </c>
      <c r="R33" s="442"/>
      <c r="S33" s="442"/>
      <c r="T33" s="443">
        <f t="shared" si="5"/>
        <v>0</v>
      </c>
      <c r="U33" s="444"/>
    </row>
    <row r="34" spans="1:21" ht="15.6" customHeight="1">
      <c r="A34" s="440">
        <f t="shared" si="0"/>
        <v>0</v>
      </c>
      <c r="B34" s="441"/>
      <c r="C34" s="441"/>
      <c r="D34" s="441"/>
      <c r="E34" s="441"/>
      <c r="F34" s="441">
        <f t="shared" si="1"/>
        <v>0</v>
      </c>
      <c r="G34" s="441"/>
      <c r="H34" s="441"/>
      <c r="I34" s="441"/>
      <c r="J34" s="451">
        <f t="shared" si="2"/>
        <v>0</v>
      </c>
      <c r="K34" s="451"/>
      <c r="L34" s="451"/>
      <c r="M34" s="451"/>
      <c r="N34" s="451"/>
      <c r="O34" s="451">
        <f t="shared" si="3"/>
        <v>0</v>
      </c>
      <c r="P34" s="451"/>
      <c r="Q34" s="442">
        <f t="shared" si="4"/>
        <v>0</v>
      </c>
      <c r="R34" s="442"/>
      <c r="S34" s="442"/>
      <c r="T34" s="443">
        <f t="shared" si="5"/>
        <v>0</v>
      </c>
      <c r="U34" s="444"/>
    </row>
    <row r="35" spans="1:21" ht="15.6" customHeight="1">
      <c r="A35" s="440">
        <f t="shared" si="0"/>
        <v>0</v>
      </c>
      <c r="B35" s="441"/>
      <c r="C35" s="441"/>
      <c r="D35" s="441"/>
      <c r="E35" s="441"/>
      <c r="F35" s="441">
        <f t="shared" si="1"/>
        <v>0</v>
      </c>
      <c r="G35" s="441"/>
      <c r="H35" s="441"/>
      <c r="I35" s="441"/>
      <c r="J35" s="451">
        <f t="shared" si="2"/>
        <v>0</v>
      </c>
      <c r="K35" s="451"/>
      <c r="L35" s="451"/>
      <c r="M35" s="451"/>
      <c r="N35" s="451"/>
      <c r="O35" s="451">
        <f t="shared" si="3"/>
        <v>0</v>
      </c>
      <c r="P35" s="451"/>
      <c r="Q35" s="442">
        <f t="shared" si="4"/>
        <v>0</v>
      </c>
      <c r="R35" s="442"/>
      <c r="S35" s="442"/>
      <c r="T35" s="443">
        <f t="shared" si="5"/>
        <v>0</v>
      </c>
      <c r="U35" s="444"/>
    </row>
    <row r="36" spans="1:21" ht="15.6" customHeight="1">
      <c r="A36" s="440">
        <f t="shared" si="0"/>
        <v>0</v>
      </c>
      <c r="B36" s="441"/>
      <c r="C36" s="441"/>
      <c r="D36" s="441"/>
      <c r="E36" s="441"/>
      <c r="F36" s="441">
        <f t="shared" si="1"/>
        <v>0</v>
      </c>
      <c r="G36" s="441"/>
      <c r="H36" s="441"/>
      <c r="I36" s="441"/>
      <c r="J36" s="451">
        <f t="shared" si="2"/>
        <v>0</v>
      </c>
      <c r="K36" s="451"/>
      <c r="L36" s="451"/>
      <c r="M36" s="451"/>
      <c r="N36" s="451"/>
      <c r="O36" s="451">
        <f t="shared" si="3"/>
        <v>0</v>
      </c>
      <c r="P36" s="451"/>
      <c r="Q36" s="442">
        <f t="shared" si="4"/>
        <v>0</v>
      </c>
      <c r="R36" s="442"/>
      <c r="S36" s="442"/>
      <c r="T36" s="443">
        <f t="shared" si="5"/>
        <v>0</v>
      </c>
      <c r="U36" s="444"/>
    </row>
    <row r="37" spans="1:21" ht="15.6" customHeight="1">
      <c r="A37" s="440">
        <f t="shared" si="0"/>
        <v>0</v>
      </c>
      <c r="B37" s="441"/>
      <c r="C37" s="441"/>
      <c r="D37" s="441"/>
      <c r="E37" s="441"/>
      <c r="F37" s="441">
        <f t="shared" si="1"/>
        <v>0</v>
      </c>
      <c r="G37" s="441"/>
      <c r="H37" s="441"/>
      <c r="I37" s="441"/>
      <c r="J37" s="451">
        <f t="shared" si="2"/>
        <v>0</v>
      </c>
      <c r="K37" s="451"/>
      <c r="L37" s="451"/>
      <c r="M37" s="451"/>
      <c r="N37" s="451"/>
      <c r="O37" s="451">
        <f t="shared" si="3"/>
        <v>0</v>
      </c>
      <c r="P37" s="451"/>
      <c r="Q37" s="442">
        <f t="shared" si="4"/>
        <v>0</v>
      </c>
      <c r="R37" s="442"/>
      <c r="S37" s="442"/>
      <c r="T37" s="443">
        <f t="shared" si="5"/>
        <v>0</v>
      </c>
      <c r="U37" s="444"/>
    </row>
    <row r="38" spans="1:21" ht="15.6" customHeight="1" thickBot="1">
      <c r="A38" s="452">
        <f t="shared" si="0"/>
        <v>0</v>
      </c>
      <c r="B38" s="453"/>
      <c r="C38" s="453"/>
      <c r="D38" s="453"/>
      <c r="E38" s="453"/>
      <c r="F38" s="453">
        <f t="shared" si="1"/>
        <v>0</v>
      </c>
      <c r="G38" s="453"/>
      <c r="H38" s="453"/>
      <c r="I38" s="453"/>
      <c r="J38" s="457">
        <f t="shared" si="2"/>
        <v>0</v>
      </c>
      <c r="K38" s="457"/>
      <c r="L38" s="457"/>
      <c r="M38" s="457"/>
      <c r="N38" s="457"/>
      <c r="O38" s="457">
        <f t="shared" si="3"/>
        <v>0</v>
      </c>
      <c r="P38" s="457"/>
      <c r="Q38" s="454">
        <f t="shared" si="4"/>
        <v>0</v>
      </c>
      <c r="R38" s="454"/>
      <c r="S38" s="454"/>
      <c r="T38" s="455">
        <f t="shared" si="5"/>
        <v>0</v>
      </c>
      <c r="U38" s="456"/>
    </row>
    <row r="39" spans="1:21" ht="15" customHeight="1" thickTop="1">
      <c r="A39" s="410" t="s">
        <v>2263</v>
      </c>
      <c r="B39" s="411"/>
      <c r="C39" s="411"/>
      <c r="D39" s="411"/>
      <c r="E39" s="412"/>
      <c r="F39" s="419">
        <f>F16</f>
        <v>0</v>
      </c>
      <c r="G39" s="420"/>
      <c r="H39" s="420"/>
      <c r="I39" s="420"/>
      <c r="J39" s="420"/>
      <c r="K39" s="420"/>
      <c r="L39" s="420"/>
      <c r="M39" s="420"/>
      <c r="N39" s="420"/>
      <c r="O39" s="420"/>
      <c r="P39" s="420"/>
      <c r="Q39" s="420"/>
      <c r="R39" s="420"/>
      <c r="S39" s="420"/>
      <c r="T39" s="420"/>
      <c r="U39" s="421"/>
    </row>
    <row r="40" spans="1:21" ht="15" customHeight="1">
      <c r="A40" s="413"/>
      <c r="B40" s="414"/>
      <c r="C40" s="414"/>
      <c r="D40" s="414"/>
      <c r="E40" s="415"/>
      <c r="F40" s="422"/>
      <c r="G40" s="423"/>
      <c r="H40" s="423"/>
      <c r="I40" s="423"/>
      <c r="J40" s="423"/>
      <c r="K40" s="423"/>
      <c r="L40" s="423"/>
      <c r="M40" s="423"/>
      <c r="N40" s="423"/>
      <c r="O40" s="423"/>
      <c r="P40" s="423"/>
      <c r="Q40" s="423"/>
      <c r="R40" s="423"/>
      <c r="S40" s="423"/>
      <c r="T40" s="423"/>
      <c r="U40" s="424"/>
    </row>
    <row r="41" spans="1:21" ht="15" customHeight="1">
      <c r="A41" s="413"/>
      <c r="B41" s="414"/>
      <c r="C41" s="414"/>
      <c r="D41" s="414"/>
      <c r="E41" s="415"/>
      <c r="F41" s="422"/>
      <c r="G41" s="423"/>
      <c r="H41" s="423"/>
      <c r="I41" s="423"/>
      <c r="J41" s="423"/>
      <c r="K41" s="423"/>
      <c r="L41" s="423"/>
      <c r="M41" s="423"/>
      <c r="N41" s="423"/>
      <c r="O41" s="423"/>
      <c r="P41" s="423"/>
      <c r="Q41" s="423"/>
      <c r="R41" s="423"/>
      <c r="S41" s="423"/>
      <c r="T41" s="423"/>
      <c r="U41" s="424"/>
    </row>
    <row r="42" spans="1:21" ht="15" customHeight="1">
      <c r="A42" s="416"/>
      <c r="B42" s="417"/>
      <c r="C42" s="417"/>
      <c r="D42" s="417"/>
      <c r="E42" s="418"/>
      <c r="F42" s="425"/>
      <c r="G42" s="426"/>
      <c r="H42" s="426"/>
      <c r="I42" s="426"/>
      <c r="J42" s="426"/>
      <c r="K42" s="426"/>
      <c r="L42" s="426"/>
      <c r="M42" s="426"/>
      <c r="N42" s="426"/>
      <c r="O42" s="426"/>
      <c r="P42" s="426"/>
      <c r="Q42" s="426"/>
      <c r="R42" s="426"/>
      <c r="S42" s="426"/>
      <c r="T42" s="426"/>
      <c r="U42" s="427"/>
    </row>
    <row r="43" spans="1:21" ht="20.100000000000001" customHeight="1">
      <c r="A43" s="355" t="s">
        <v>78</v>
      </c>
      <c r="B43" s="356"/>
      <c r="C43" s="356"/>
      <c r="D43" s="356"/>
      <c r="E43" s="356"/>
      <c r="F43" s="434">
        <f>F20</f>
        <v>-9.9999999627470998E-2</v>
      </c>
      <c r="G43" s="434"/>
      <c r="H43" s="434"/>
      <c r="I43" s="435"/>
      <c r="J43" s="430">
        <f>J20</f>
        <v>1100000</v>
      </c>
      <c r="K43" s="431"/>
      <c r="L43" s="431"/>
      <c r="M43" s="431"/>
      <c r="N43" s="432"/>
      <c r="O43" s="468">
        <f>O20</f>
        <v>1</v>
      </c>
      <c r="P43" s="468"/>
      <c r="Q43" s="433">
        <f>Q20</f>
        <v>0</v>
      </c>
      <c r="R43" s="434"/>
      <c r="S43" s="434"/>
      <c r="T43" s="434">
        <f>T20</f>
        <v>1100000</v>
      </c>
      <c r="U43" s="436"/>
    </row>
    <row r="44" spans="1:21" ht="20.100000000000001" customHeight="1" thickBot="1">
      <c r="A44" s="458" t="s">
        <v>88</v>
      </c>
      <c r="B44" s="459"/>
      <c r="C44" s="459"/>
      <c r="D44" s="459"/>
      <c r="E44" s="459"/>
      <c r="F44" s="460">
        <f>F21</f>
        <v>1099999.9000000004</v>
      </c>
      <c r="G44" s="460"/>
      <c r="H44" s="460"/>
      <c r="I44" s="461"/>
      <c r="J44" s="462" t="s">
        <v>962</v>
      </c>
      <c r="K44" s="459"/>
      <c r="L44" s="463" t="str">
        <f>T27</f>
        <v>장효주</v>
      </c>
      <c r="M44" s="463"/>
      <c r="N44" s="463"/>
      <c r="O44" s="462" t="s">
        <v>63</v>
      </c>
      <c r="P44" s="464"/>
      <c r="Q44" s="465" t="str">
        <f>Q21</f>
        <v>신일모터스(경주)</v>
      </c>
      <c r="R44" s="466"/>
      <c r="S44" s="466"/>
      <c r="T44" s="466"/>
      <c r="U44" s="46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4141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3817</v>
      </c>
      <c r="M1" s="306" t="s">
        <v>3824</v>
      </c>
      <c r="N1" s="306" t="s">
        <v>3830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793"/>
  <sheetViews>
    <sheetView workbookViewId="0">
      <pane xSplit="1" ySplit="1" topLeftCell="F1295" activePane="bottomRight" state="frozen"/>
      <selection activeCell="N26" sqref="N26"/>
      <selection pane="topRight" activeCell="N26" sqref="N26"/>
      <selection pane="bottomLeft" activeCell="N26" sqref="N26"/>
      <selection pane="bottomRight" activeCell="Q2" sqref="Q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551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4141</v>
      </c>
      <c r="C1" s="252" t="s">
        <v>14</v>
      </c>
      <c r="D1" s="283" t="s">
        <v>8</v>
      </c>
      <c r="E1" s="552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3824</v>
      </c>
      <c r="P1" s="253" t="s">
        <v>1151</v>
      </c>
      <c r="Q1" s="253" t="s">
        <v>4</v>
      </c>
      <c r="R1" s="97">
        <v>3800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E2" s="551" t="str">
        <f>_xlfn.XLOOKUP(D2,거래처!B:B,거래처!D:D," ")</f>
        <v>177-01-03420</v>
      </c>
      <c r="F2" s="284">
        <v>2821402</v>
      </c>
      <c r="G2" s="282" t="s">
        <v>4150</v>
      </c>
      <c r="H2" s="255">
        <v>2821402</v>
      </c>
      <c r="I2" s="257">
        <v>30000</v>
      </c>
      <c r="J2" s="255">
        <v>3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E3" s="551" t="str">
        <f>_xlfn.XLOOKUP(D3,거래처!B:B,거래처!D:D," ")</f>
        <v>143-01-00546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E4" s="551" t="str">
        <f>_xlfn.XLOOKUP(D4,거래처!B:B,거래처!D:D," ")</f>
        <v>143-01-00546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E5" s="551" t="str">
        <f>_xlfn.XLOOKUP(D5,거래처!B:B,거래처!D:D," ")</f>
        <v>418-10-00781</v>
      </c>
      <c r="G5" s="282" t="s">
        <v>4151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E6" s="551" t="str">
        <f>_xlfn.XLOOKUP(D6,거래처!B:B,거래처!D:D," ")</f>
        <v>177-01-03420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E7" s="551" t="str">
        <f>_xlfn.XLOOKUP(D7,거래처!B:B,거래처!D:D," ")</f>
        <v>177-01-03420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E8" s="551" t="str">
        <f>_xlfn.XLOOKUP(D8,거래처!B:B,거래처!D:D," ")</f>
        <v>177-01-03420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E9" s="551">
        <f>_xlfn.XLOOKUP(D9,거래처!B:B,거래처!D:D," ")</f>
        <v>0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E10" s="551" t="str">
        <f>_xlfn.XLOOKUP(D10,거래처!B:B,거래처!D:D," ")</f>
        <v>195-18-00360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E11" s="551">
        <f>_xlfn.XLOOKUP(D11,거래처!B:B,거래처!D:D," ")</f>
        <v>0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E12" s="551" t="str">
        <f>_xlfn.XLOOKUP(D12,거래처!B:B,거래처!D:D," ")</f>
        <v>177-01-03420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E13" s="551">
        <f>_xlfn.XLOOKUP(D13,거래처!B:B,거래처!D:D," ")</f>
        <v>0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E14" s="551">
        <f>_xlfn.XLOOKUP(D14,거래처!B:B,거래처!D:D," ")</f>
        <v>0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E15" s="551">
        <f>_xlfn.XLOOKUP(D15,거래처!B:B,거래처!D:D," ")</f>
        <v>0</v>
      </c>
      <c r="G15" s="282" t="s">
        <v>3881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E16" s="551">
        <f>_xlfn.XLOOKUP(D16,거래처!B:B,거래처!D:D," ")</f>
        <v>0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4965</v>
      </c>
      <c r="E17" s="551">
        <f>_xlfn.XLOOKUP(D17,거래처!B:B,거래처!D:D," ")</f>
        <v>0</v>
      </c>
      <c r="G17" s="282" t="s">
        <v>4966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E18" s="551">
        <f>_xlfn.XLOOKUP(D18,거래처!B:B,거래처!D:D," ")</f>
        <v>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5019</v>
      </c>
      <c r="E19" s="551" t="str">
        <f>_xlfn.XLOOKUP(D19,거래처!B:B,거래처!D:D," ")</f>
        <v>177-01-03420</v>
      </c>
      <c r="G19" s="282" t="s">
        <v>5020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E20" s="551" t="str">
        <f>_xlfn.XLOOKUP(D20,거래처!B:B,거래처!D:D," ")</f>
        <v>273-03-01573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551">
        <f>_xlfn.XLOOKUP(D21,거래처!B:B,거래처!D:D," ")</f>
        <v>0</v>
      </c>
      <c r="F21" s="286"/>
      <c r="G21" s="285" t="s">
        <v>1124</v>
      </c>
      <c r="H21" s="260"/>
      <c r="I21" s="257">
        <v>650000</v>
      </c>
      <c r="J21" s="260">
        <v>1</v>
      </c>
      <c r="K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E22" s="551">
        <f>_xlfn.XLOOKUP(D22,거래처!B:B,거래처!D:D," ")</f>
        <v>0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E23" s="551" t="str">
        <f>_xlfn.XLOOKUP(D23,거래처!B:B,거래처!D:D," ")</f>
        <v>503-21-16291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E24" s="551" t="str">
        <f>_xlfn.XLOOKUP(D24,거래처!B:B,거래처!D:D," ")</f>
        <v>177-01-03420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E25" s="551" t="str">
        <f>_xlfn.XLOOKUP(D25,거래처!B:B,거래처!D:D," ")</f>
        <v>177-01-03420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E26" s="551">
        <f>_xlfn.XLOOKUP(D26,거래처!B:B,거래처!D:D," ")</f>
        <v>0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E27" s="551">
        <f>_xlfn.XLOOKUP(D27,거래처!B:B,거래처!D:D," ")</f>
        <v>0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E28" s="551">
        <f>_xlfn.XLOOKUP(D28,거래처!B:B,거래처!D:D," ")</f>
        <v>0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E29" s="551" t="str">
        <f>_xlfn.XLOOKUP(D29,거래처!B:B,거래처!D:D," ")</f>
        <v>177-01-03420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E30" s="551" t="str">
        <f>_xlfn.XLOOKUP(D30,거래처!B:B,거래처!D:D," ")</f>
        <v>177-01-03420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E31" s="551" t="str">
        <f>_xlfn.XLOOKUP(D31,거래처!B:B,거래처!D:D," ")</f>
        <v xml:space="preserve"> 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E32" s="551" t="str">
        <f>_xlfn.XLOOKUP(D32,거래처!B:B,거래처!D:D," ")</f>
        <v>220-02-21340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E33" s="551" t="str">
        <f>_xlfn.XLOOKUP(D33,거래처!B:B,거래처!D:D," ")</f>
        <v>220-02-21340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E34" s="551" t="str">
        <f>_xlfn.XLOOKUP(D34,거래처!B:B,거래처!D:D," ")</f>
        <v>220-02-21340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E35" s="551" t="str">
        <f>_xlfn.XLOOKUP(D35,거래처!B:B,거래처!D:D," ")</f>
        <v>220-02-21340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E36" s="551">
        <f>_xlfn.XLOOKUP(D36,거래처!B:B,거래처!D:D," ")</f>
        <v>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E37" s="551">
        <f>_xlfn.XLOOKUP(D37,거래처!B:B,거래처!D:D," ")</f>
        <v>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E38" s="551">
        <f>_xlfn.XLOOKUP(D38,거래처!B:B,거래처!D:D," ")</f>
        <v>0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E39" s="551" t="str">
        <f>_xlfn.XLOOKUP(D39,거래처!B:B,거래처!D:D," ")</f>
        <v>487-18-00463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E40" s="551" t="str">
        <f>_xlfn.XLOOKUP(D40,거래처!B:B,거래처!D:D," ")</f>
        <v>177-01-03420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E41" s="551" t="str">
        <f>_xlfn.XLOOKUP(D41,거래처!B:B,거래처!D:D," ")</f>
        <v>177-01-03420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E42" s="551" t="str">
        <f>_xlfn.XLOOKUP(D42,거래처!B:B,거래처!D:D," ")</f>
        <v>324-37-00464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E43" s="551">
        <f>_xlfn.XLOOKUP(D43,거래처!B:B,거래처!D:D," ")</f>
        <v>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E44" s="551">
        <f>_xlfn.XLOOKUP(D44,거래처!B:B,거래처!D:D," ")</f>
        <v>0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E45" s="551">
        <f>_xlfn.XLOOKUP(D45,거래처!B:B,거래처!D:D," ")</f>
        <v>0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E46" s="551">
        <f>_xlfn.XLOOKUP(D46,거래처!B:B,거래처!D:D," ")</f>
        <v>0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E47" s="551">
        <f>_xlfn.XLOOKUP(D47,거래처!B:B,거래처!D:D," ")</f>
        <v>0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E48" s="551">
        <f>_xlfn.XLOOKUP(D48,거래처!B:B,거래처!D:D," ")</f>
        <v>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E49" s="551">
        <f>_xlfn.XLOOKUP(D49,거래처!B:B,거래처!D:D," ")</f>
        <v>0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E50" s="551">
        <f>_xlfn.XLOOKUP(D50,거래처!B:B,거래처!D:D," ")</f>
        <v>0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E51" s="551">
        <f>_xlfn.XLOOKUP(D51,거래처!B:B,거래처!D:D," ")</f>
        <v>0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E52" s="551" t="str">
        <f>_xlfn.XLOOKUP(D52,거래처!B:B,거래처!D:D," ")</f>
        <v>177-01-03420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E53" s="551" t="str">
        <f>_xlfn.XLOOKUP(D53,거래처!B:B,거래처!D:D," ")</f>
        <v>177-01-03420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E54" s="551">
        <f>_xlfn.XLOOKUP(D54,거래처!B:B,거래처!D:D," ")</f>
        <v>0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E55" s="551">
        <f>_xlfn.XLOOKUP(D55,거래처!B:B,거래처!D:D," ")</f>
        <v>0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E56" s="551">
        <f>_xlfn.XLOOKUP(D56,거래처!B:B,거래처!D:D," ")</f>
        <v>0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E57" s="551">
        <f>_xlfn.XLOOKUP(D57,거래처!B:B,거래처!D:D," ")</f>
        <v>0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E58" s="551">
        <f>_xlfn.XLOOKUP(D58,거래처!B:B,거래처!D:D," ")</f>
        <v>0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E59" s="551">
        <f>_xlfn.XLOOKUP(D59,거래처!B:B,거래처!D:D," ")</f>
        <v>0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E60" s="551" t="str">
        <f>_xlfn.XLOOKUP(D60,거래처!B:B,거래처!D:D," ")</f>
        <v>502-23-76820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E61" s="551">
        <f>_xlfn.XLOOKUP(D61,거래처!B:B,거래처!D:D," ")</f>
        <v>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E62" s="551" t="str">
        <f>_xlfn.XLOOKUP(D62,거래처!B:B,거래처!D:D," ")</f>
        <v>101-24-93579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E63" s="551">
        <f>_xlfn.XLOOKUP(D63,거래처!B:B,거래처!D:D," ")</f>
        <v>0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E64" s="551" t="str">
        <f>_xlfn.XLOOKUP(D64,거래처!B:B,거래처!D:D," ")</f>
        <v xml:space="preserve"> 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E65" s="551" t="str">
        <f>_xlfn.XLOOKUP(D65,거래처!B:B,거래처!D:D," ")</f>
        <v xml:space="preserve"> 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E66" s="551">
        <f>_xlfn.XLOOKUP(D66,거래처!B:B,거래처!D:D," ")</f>
        <v>0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E67" s="551">
        <f>_xlfn.XLOOKUP(D67,거래처!B:B,거래처!D:D," ")</f>
        <v>0</v>
      </c>
      <c r="F67" s="284" t="s">
        <v>1186</v>
      </c>
      <c r="G67" s="282" t="s">
        <v>3882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E68" s="551">
        <f>_xlfn.XLOOKUP(D68,거래처!B:B,거래처!D:D," ")</f>
        <v>0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E69" s="551" t="str">
        <f>_xlfn.XLOOKUP(D69,거래처!B:B,거래처!D:D," ")</f>
        <v>881-07-00034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E70" s="551" t="str">
        <f>_xlfn.XLOOKUP(D70,거래처!B:B,거래처!D:D," ")</f>
        <v>502-23-76820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E71" s="551">
        <f>_xlfn.XLOOKUP(D71,거래처!B:B,거래처!D:D," ")</f>
        <v>0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E72" s="551" t="str">
        <f>_xlfn.XLOOKUP(D72,거래처!B:B,거래처!D:D," ")</f>
        <v>324-37-00464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E73" s="551">
        <f>_xlfn.XLOOKUP(D73,거래처!B:B,거래처!D:D," ")</f>
        <v>0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E74" s="551">
        <f>_xlfn.XLOOKUP(D74,거래처!B:B,거래처!D:D," ")</f>
        <v>0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E75" s="551">
        <f>_xlfn.XLOOKUP(D75,거래처!B:B,거래처!D:D," ")</f>
        <v>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E76" s="551">
        <f>_xlfn.XLOOKUP(D76,거래처!B:B,거래처!D:D," ")</f>
        <v>0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E77" s="551">
        <f>_xlfn.XLOOKUP(D77,거래처!B:B,거래처!D:D," ")</f>
        <v>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E78" s="551">
        <f>_xlfn.XLOOKUP(D78,거래처!B:B,거래처!D:D," ")</f>
        <v>0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E79" s="551">
        <f>_xlfn.XLOOKUP(D79,거래처!B:B,거래처!D:D," ")</f>
        <v>0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E80" s="551">
        <f>_xlfn.XLOOKUP(D80,거래처!B:B,거래처!D:D," ")</f>
        <v>0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E81" s="551">
        <f>_xlfn.XLOOKUP(D81,거래처!B:B,거래처!D:D," ")</f>
        <v>0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E82" s="551">
        <f>_xlfn.XLOOKUP(D82,거래처!B:B,거래처!D:D," ")</f>
        <v>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E83" s="551">
        <f>_xlfn.XLOOKUP(D83,거래처!B:B,거래처!D:D," ")</f>
        <v>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E84" s="551" t="str">
        <f>_xlfn.XLOOKUP(D84,거래처!B:B,거래처!D:D," ")</f>
        <v>418-10-00781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E85" s="551">
        <f>_xlfn.XLOOKUP(D85,거래처!B:B,거래처!D:D," ")</f>
        <v>0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E86" s="551">
        <f>_xlfn.XLOOKUP(D86,거래처!B:B,거래처!D:D," ")</f>
        <v>0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E87" s="551" t="str">
        <f>_xlfn.XLOOKUP(D87,거래처!B:B,거래처!D:D," ")</f>
        <v xml:space="preserve"> 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E88" s="551" t="str">
        <f>_xlfn.XLOOKUP(D88,거래처!B:B,거래처!D:D," ")</f>
        <v xml:space="preserve"> 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E89" s="551" t="str">
        <f>_xlfn.XLOOKUP(D89,거래처!B:B,거래처!D:D," ")</f>
        <v>196-87-02353</v>
      </c>
      <c r="G89" s="282" t="s">
        <v>1526</v>
      </c>
      <c r="I89" s="257">
        <v>350000</v>
      </c>
      <c r="J89" s="261">
        <v>1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E90" s="551" t="str">
        <f>_xlfn.XLOOKUP(D90,거래처!B:B,거래처!D:D," ")</f>
        <v>196-87-02353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E91" s="551" t="str">
        <f>_xlfn.XLOOKUP(D91,거래처!B:B,거래처!D:D," ")</f>
        <v>863-26-00658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E92" s="551">
        <f>_xlfn.XLOOKUP(D92,거래처!B:B,거래처!D:D," ")</f>
        <v>0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E93" s="551">
        <f>_xlfn.XLOOKUP(D93,거래처!B:B,거래처!D:D," ")</f>
        <v>0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E94" s="551" t="str">
        <f>_xlfn.XLOOKUP(D94,거래처!B:B,거래처!D:D," ")</f>
        <v>479-17-01687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E95" s="551" t="str">
        <f>_xlfn.XLOOKUP(D95,거래처!B:B,거래처!D:D," ")</f>
        <v>479-17-01687</v>
      </c>
      <c r="G95" s="282" t="s">
        <v>1546</v>
      </c>
      <c r="I95" s="257">
        <v>30000</v>
      </c>
      <c r="J95" s="261">
        <v>1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E96" s="551" t="str">
        <f>_xlfn.XLOOKUP(D96,거래처!B:B,거래처!D:D," ")</f>
        <v>416-09-29452</v>
      </c>
      <c r="G96" s="282" t="s">
        <v>1549</v>
      </c>
      <c r="I96" s="257">
        <v>1100000</v>
      </c>
      <c r="J96" s="261">
        <v>1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E97" s="551" t="str">
        <f>_xlfn.XLOOKUP(D97,거래처!B:B,거래처!D:D," ")</f>
        <v>416-09-29452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E98" s="551" t="str">
        <f>_xlfn.XLOOKUP(D98,거래처!B:B,거래처!D:D," ")</f>
        <v>503-07-45581</v>
      </c>
      <c r="G98" s="282" t="s">
        <v>1552</v>
      </c>
      <c r="I98" s="257">
        <v>1100000</v>
      </c>
      <c r="J98" s="261">
        <v>1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E99" s="551" t="str">
        <f>_xlfn.XLOOKUP(D99,거래처!B:B,거래처!D:D," ")</f>
        <v>503-07-45581</v>
      </c>
      <c r="G99" s="282" t="s">
        <v>1612</v>
      </c>
      <c r="I99" s="257">
        <v>3500000</v>
      </c>
      <c r="J99" s="261">
        <v>1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E100" s="551" t="str">
        <f>_xlfn.XLOOKUP(D100,거래처!B:B,거래처!D:D," ")</f>
        <v>503-07-45581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E101" s="551" t="str">
        <f>_xlfn.XLOOKUP(D101,거래처!B:B,거래처!D:D," ")</f>
        <v>302-01-83388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E102" s="551" t="str">
        <f>_xlfn.XLOOKUP(D102,거래처!B:B,거래처!D:D," ")</f>
        <v>122-01-63748</v>
      </c>
      <c r="G102" s="282" t="s">
        <v>1558</v>
      </c>
      <c r="I102" s="257">
        <v>800000</v>
      </c>
      <c r="J102" s="261">
        <v>1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E103" s="551" t="str">
        <f>_xlfn.XLOOKUP(D103,거래처!B:B,거래처!D:D," ")</f>
        <v>122-01-63748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E104" s="551" t="str">
        <f>_xlfn.XLOOKUP(D104,거래처!B:B,거래처!D:D," ")</f>
        <v>122-01-63748</v>
      </c>
      <c r="G104" s="282" t="s">
        <v>1559</v>
      </c>
      <c r="I104" s="257">
        <v>340000</v>
      </c>
      <c r="J104" s="261">
        <v>1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E105" s="551" t="str">
        <f>_xlfn.XLOOKUP(D105,거래처!B:B,거래처!D:D," ")</f>
        <v>122-01-63748</v>
      </c>
      <c r="G105" s="282" t="s">
        <v>1560</v>
      </c>
      <c r="I105" s="257">
        <v>7727</v>
      </c>
      <c r="J105" s="261">
        <v>1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E106" s="551" t="str">
        <f>_xlfn.XLOOKUP(D106,거래처!B:B,거래처!D:D," ")</f>
        <v>122-01-63748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E107" s="551" t="str">
        <f>_xlfn.XLOOKUP(D107,거래처!B:B,거래처!D:D," ")</f>
        <v>220-02-21340</v>
      </c>
      <c r="G107" s="282" t="s">
        <v>1563</v>
      </c>
      <c r="I107" s="257">
        <v>572727</v>
      </c>
      <c r="J107" s="261">
        <v>1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E108" s="551" t="str">
        <f>_xlfn.XLOOKUP(D108,거래처!B:B,거래처!D:D," ")</f>
        <v>138-01-48780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E109" s="551" t="str">
        <f>_xlfn.XLOOKUP(D109,거래처!B:B,거래처!D:D," ")</f>
        <v>138-01-48780</v>
      </c>
      <c r="G109" s="282" t="s">
        <v>1467</v>
      </c>
      <c r="I109" s="257">
        <v>350000</v>
      </c>
      <c r="J109" s="261">
        <v>1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E110" s="551" t="str">
        <f>_xlfn.XLOOKUP(D110,거래처!B:B,거래처!D:D," ")</f>
        <v>138-01-48780</v>
      </c>
      <c r="G110" s="282" t="s">
        <v>1096</v>
      </c>
      <c r="I110" s="257">
        <v>129000</v>
      </c>
      <c r="J110" s="261">
        <v>1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E111" s="551" t="str">
        <f>_xlfn.XLOOKUP(D111,거래처!B:B,거래처!D:D," ")</f>
        <v>138-01-48780</v>
      </c>
      <c r="G111" s="282" t="s">
        <v>1147</v>
      </c>
      <c r="I111" s="257">
        <v>600000</v>
      </c>
      <c r="J111" s="261">
        <v>1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E112" s="551" t="str">
        <f>_xlfn.XLOOKUP(D112,거래처!B:B,거래처!D:D," ")</f>
        <v>410-26-92600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E113" s="551" t="str">
        <f>_xlfn.XLOOKUP(D113,거래처!B:B,거래처!D:D," ")</f>
        <v>312-13-58007</v>
      </c>
      <c r="G113" s="282" t="s">
        <v>1138</v>
      </c>
      <c r="I113" s="257">
        <v>1500000</v>
      </c>
      <c r="J113" s="261">
        <v>1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E114" s="551" t="str">
        <f>_xlfn.XLOOKUP(D114,거래처!B:B,거래처!D:D," ")</f>
        <v>273-03-01573</v>
      </c>
      <c r="G114" s="282" t="s">
        <v>3881</v>
      </c>
      <c r="I114" s="257">
        <v>610000</v>
      </c>
      <c r="J114" s="261">
        <v>1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E115" s="551" t="str">
        <f>_xlfn.XLOOKUP(D115,거래처!B:B,거래처!D:D," ")</f>
        <v>273-03-01573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E116" s="551" t="str">
        <f>_xlfn.XLOOKUP(D116,거래처!B:B,거래처!D:D," ")</f>
        <v>273-03-01573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E117" s="551" t="str">
        <f>_xlfn.XLOOKUP(D117,거래처!B:B,거래처!D:D," ")</f>
        <v>273-03-01573</v>
      </c>
      <c r="G117" s="282" t="s">
        <v>1571</v>
      </c>
      <c r="I117" s="257">
        <v>20000</v>
      </c>
      <c r="J117" s="261">
        <v>1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E118" s="551" t="str">
        <f>_xlfn.XLOOKUP(D118,거래처!B:B,거래처!D:D," ")</f>
        <v xml:space="preserve"> </v>
      </c>
      <c r="G118" s="282" t="s">
        <v>1574</v>
      </c>
      <c r="I118" s="257">
        <v>2200000</v>
      </c>
      <c r="J118" s="261">
        <v>1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E119" s="551" t="str">
        <f>_xlfn.XLOOKUP(D119,거래처!B:B,거래처!D:D," ")</f>
        <v xml:space="preserve"> </v>
      </c>
      <c r="G119" s="282" t="s">
        <v>1574</v>
      </c>
      <c r="I119" s="257">
        <v>2180000</v>
      </c>
      <c r="J119" s="261">
        <v>1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E120" s="551" t="str">
        <f>_xlfn.XLOOKUP(D120,거래처!B:B,거래처!D:D," ")</f>
        <v xml:space="preserve"> </v>
      </c>
      <c r="G120" s="282" t="s">
        <v>1577</v>
      </c>
      <c r="I120" s="257">
        <v>2000000</v>
      </c>
      <c r="J120" s="261">
        <v>1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E121" s="551" t="str">
        <f>_xlfn.XLOOKUP(D121,거래처!B:B,거래처!D:D," ")</f>
        <v>416-09-29452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E122" s="551" t="str">
        <f>_xlfn.XLOOKUP(D122,거래처!B:B,거래처!D:D," ")</f>
        <v>416-09-29452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E123" s="551" t="str">
        <f>_xlfn.XLOOKUP(D123,거래처!B:B,거래처!D:D," ")</f>
        <v>416-09-29452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E124" s="551" t="str">
        <f>_xlfn.XLOOKUP(D124,거래처!B:B,거래처!D:D," ")</f>
        <v>416-09-29452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E125" s="551" t="str">
        <f>_xlfn.XLOOKUP(D125,거래처!B:B,거래처!D:D," ")</f>
        <v>416-09-29452</v>
      </c>
      <c r="G125" s="282" t="s">
        <v>1595</v>
      </c>
      <c r="I125" s="257">
        <v>27000</v>
      </c>
      <c r="J125" s="261">
        <v>1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E126" s="551">
        <f>_xlfn.XLOOKUP(D126,거래처!B:B,거래처!D:D," ")</f>
        <v>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E127" s="551">
        <f>_xlfn.XLOOKUP(D127,거래처!B:B,거래처!D:D," ")</f>
        <v>0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E128" s="551">
        <f>_xlfn.XLOOKUP(D128,거래처!B:B,거래처!D:D," ")</f>
        <v>0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E129" s="551">
        <f>_xlfn.XLOOKUP(D129,거래처!B:B,거래처!D:D," ")</f>
        <v>0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E130" s="551" t="str">
        <f>_xlfn.XLOOKUP(D130,거래처!B:B,거래처!D:D," ")</f>
        <v>177-01-03420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E131" s="551">
        <f>_xlfn.XLOOKUP(D131,거래처!B:B,거래처!D:D," ")</f>
        <v>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E132" s="551">
        <f>_xlfn.XLOOKUP(D132,거래처!B:B,거래처!D:D," ")</f>
        <v>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E133" s="551">
        <f>_xlfn.XLOOKUP(D133,거래처!B:B,거래처!D:D," ")</f>
        <v>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E134" s="551" t="str">
        <f>_xlfn.XLOOKUP(D134,거래처!B:B,거래처!D:D," ")</f>
        <v xml:space="preserve"> 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E135" s="551">
        <f>_xlfn.XLOOKUP(D135,거래처!B:B,거래처!D:D," ")</f>
        <v>0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E136" s="551">
        <f>_xlfn.XLOOKUP(D136,거래처!B:B,거래처!D:D," ")</f>
        <v>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E137" s="551" t="str">
        <f>_xlfn.XLOOKUP(D137,거래처!B:B,거래처!D:D," ")</f>
        <v>104-86-61638</v>
      </c>
      <c r="G137" s="282" t="s">
        <v>1634</v>
      </c>
      <c r="I137" s="257">
        <v>1550000</v>
      </c>
      <c r="J137" s="261">
        <v>1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E138" s="551" t="str">
        <f>_xlfn.XLOOKUP(D138,거래처!B:B,거래처!D:D," ")</f>
        <v>575-05-01551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E139" s="551">
        <f>_xlfn.XLOOKUP(D139,거래처!B:B,거래처!D:D," ")</f>
        <v>0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E140" s="551">
        <f>_xlfn.XLOOKUP(D140,거래처!B:B,거래처!D:D," ")</f>
        <v>0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E141" s="551">
        <f>_xlfn.XLOOKUP(D141,거래처!B:B,거래처!D:D," ")</f>
        <v>0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E142" s="551">
        <f>_xlfn.XLOOKUP(D142,거래처!B:B,거래처!D:D," ")</f>
        <v>0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E143" s="551">
        <f>_xlfn.XLOOKUP(D143,거래처!B:B,거래처!D:D," ")</f>
        <v>0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E144" s="551">
        <f>_xlfn.XLOOKUP(D144,거래처!B:B,거래처!D:D," ")</f>
        <v>0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E145" s="551">
        <f>_xlfn.XLOOKUP(D145,거래처!B:B,거래처!D:D," ")</f>
        <v>0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E146" s="551">
        <f>_xlfn.XLOOKUP(D146,거래처!B:B,거래처!D:D," ")</f>
        <v>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E147" s="551">
        <f>_xlfn.XLOOKUP(D147,거래처!B:B,거래처!D:D," ")</f>
        <v>0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E148" s="551">
        <f>_xlfn.XLOOKUP(D148,거래처!B:B,거래처!D:D," ")</f>
        <v>0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E149" s="551">
        <f>_xlfn.XLOOKUP(D149,거래처!B:B,거래처!D:D," ")</f>
        <v>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E150" s="551">
        <f>_xlfn.XLOOKUP(D150,거래처!B:B,거래처!D:D," ")</f>
        <v>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E151" s="551">
        <f>_xlfn.XLOOKUP(D151,거래처!B:B,거래처!D:D," ")</f>
        <v>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E152" s="551">
        <f>_xlfn.XLOOKUP(D152,거래처!B:B,거래처!D:D," ")</f>
        <v>0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E153" s="551" t="str">
        <f>_xlfn.XLOOKUP(D153,거래처!B:B,거래처!D:D," ")</f>
        <v>503-07-45581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E154" s="551" t="str">
        <f>_xlfn.XLOOKUP(D154,거래처!B:B,거래처!D:D," ")</f>
        <v>177-01-03420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E155" s="551" t="str">
        <f>_xlfn.XLOOKUP(D155,거래처!B:B,거래처!D:D," ")</f>
        <v>177-01-03420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E156" s="551" t="str">
        <f>_xlfn.XLOOKUP(D156,거래처!B:B,거래처!D:D," ")</f>
        <v>410-27-15314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E157" s="551">
        <f>_xlfn.XLOOKUP(D157,거래처!B:B,거래처!D:D," ")</f>
        <v>0</v>
      </c>
      <c r="F157" s="284" t="s">
        <v>1186</v>
      </c>
      <c r="G157" s="282" t="s">
        <v>3882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E158" s="551">
        <f>_xlfn.XLOOKUP(D158,거래처!B:B,거래처!D:D," ")</f>
        <v>0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E159" s="551">
        <f>_xlfn.XLOOKUP(D159,거래처!B:B,거래처!D:D," ")</f>
        <v>0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E160" s="551">
        <f>_xlfn.XLOOKUP(D160,거래처!B:B,거래처!D:D," ")</f>
        <v>0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E161" s="551">
        <f>_xlfn.XLOOKUP(D161,거래처!B:B,거래처!D:D," ")</f>
        <v>0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E162" s="551">
        <f>_xlfn.XLOOKUP(D162,거래처!B:B,거래처!D:D," ")</f>
        <v>0</v>
      </c>
      <c r="F162" s="284" t="s">
        <v>1186</v>
      </c>
      <c r="G162" s="282" t="s">
        <v>3882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E163" s="551">
        <f>_xlfn.XLOOKUP(D163,거래처!B:B,거래처!D:D," ")</f>
        <v>0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E164" s="551">
        <f>_xlfn.XLOOKUP(D164,거래처!B:B,거래처!D:D," ")</f>
        <v>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E165" s="551">
        <f>_xlfn.XLOOKUP(D165,거래처!B:B,거래처!D:D," ")</f>
        <v>0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E166" s="551" t="str">
        <f>_xlfn.XLOOKUP(D166,거래처!B:B,거래처!D:D," ")</f>
        <v>177-01-03420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E167" s="551">
        <f>_xlfn.XLOOKUP(D167,거래처!B:B,거래처!D:D," ")</f>
        <v>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E168" s="551">
        <f>_xlfn.XLOOKUP(D168,거래처!B:B,거래처!D:D," ")</f>
        <v>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E169" s="551">
        <f>_xlfn.XLOOKUP(D169,거래처!B:B,거래처!D:D," ")</f>
        <v>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E170" s="551" t="str">
        <f>_xlfn.XLOOKUP(D170,거래처!B:B,거래처!D:D," ")</f>
        <v>410-17-34118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E171" s="551">
        <f>_xlfn.XLOOKUP(D171,거래처!B:B,거래처!D:D," ")</f>
        <v>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E172" s="551">
        <f>_xlfn.XLOOKUP(D172,거래처!B:B,거래처!D:D," ")</f>
        <v>0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E173" s="551">
        <f>_xlfn.XLOOKUP(D173,거래처!B:B,거래처!D:D," ")</f>
        <v>0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E174" s="551" t="str">
        <f>_xlfn.XLOOKUP(D174,거래처!B:B,거래처!D:D," ")</f>
        <v>503-07-45581</v>
      </c>
      <c r="F174" s="284" t="s">
        <v>1186</v>
      </c>
      <c r="G174" s="282" t="s">
        <v>3882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E175" s="551" t="str">
        <f>_xlfn.XLOOKUP(D175,거래처!B:B,거래처!D:D," ")</f>
        <v>861-88-00742</v>
      </c>
      <c r="G175" s="282" t="s">
        <v>1702</v>
      </c>
      <c r="I175" s="257">
        <v>650000</v>
      </c>
      <c r="J175" s="261">
        <v>1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E176" s="551">
        <f>_xlfn.XLOOKUP(D176,거래처!B:B,거래처!D:D," ")</f>
        <v>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E177" s="551">
        <f>_xlfn.XLOOKUP(D177,거래처!B:B,거래처!D:D," ")</f>
        <v>0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E178" s="551">
        <f>_xlfn.XLOOKUP(D178,거래처!B:B,거래처!D:D," ")</f>
        <v>0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E179" s="551">
        <f>_xlfn.XLOOKUP(D179,거래처!B:B,거래처!D:D," ")</f>
        <v>0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E180" s="551" t="str">
        <f>_xlfn.XLOOKUP(D180,거래처!B:B,거래처!D:D," ")</f>
        <v>503-21-16291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E181" s="551" t="str">
        <f>_xlfn.XLOOKUP(D181,거래처!B:B,거래처!D:D," ")</f>
        <v>410-17-34118</v>
      </c>
      <c r="F181" s="284" t="s">
        <v>1186</v>
      </c>
      <c r="G181" s="282" t="s">
        <v>3882</v>
      </c>
      <c r="H181" s="261" t="s">
        <v>1186</v>
      </c>
      <c r="I181" s="257">
        <v>499091</v>
      </c>
      <c r="J181" s="261">
        <v>1</v>
      </c>
      <c r="K181" s="258">
        <v>480000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E182" s="551">
        <f>_xlfn.XLOOKUP(D182,거래처!B:B,거래처!D:D," ")</f>
        <v>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E183" s="551">
        <f>_xlfn.XLOOKUP(D183,거래처!B:B,거래처!D:D," ")</f>
        <v>0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E184" s="551">
        <f>_xlfn.XLOOKUP(D184,거래처!B:B,거래처!D:D," ")</f>
        <v>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E185" s="551">
        <f>_xlfn.XLOOKUP(D185,거래처!B:B,거래처!D:D," ")</f>
        <v>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E186" s="551" t="str">
        <f>_xlfn.XLOOKUP(D186,거래처!B:B,거래처!D:D," ")</f>
        <v>416-09-29452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E187" s="551">
        <f>_xlfn.XLOOKUP(D187,거래처!B:B,거래처!D:D," ")</f>
        <v>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E188" s="551">
        <f>_xlfn.XLOOKUP(D188,거래처!B:B,거래처!D:D," ")</f>
        <v>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E189" s="551">
        <f>_xlfn.XLOOKUP(D189,거래처!B:B,거래처!D:D," ")</f>
        <v>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E190" s="551">
        <f>_xlfn.XLOOKUP(D190,거래처!B:B,거래처!D:D," ")</f>
        <v>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E191" s="551" t="str">
        <f>_xlfn.XLOOKUP(D191,거래처!B:B,거래처!D:D," ")</f>
        <v>514-13-78458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E192" s="551">
        <f>_xlfn.XLOOKUP(D192,거래처!B:B,거래처!D:D," ")</f>
        <v>0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E193" s="551">
        <f>_xlfn.XLOOKUP(D193,거래처!B:B,거래처!D:D," ")</f>
        <v>0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E194" s="551">
        <f>_xlfn.XLOOKUP(D194,거래처!B:B,거래처!D:D," ")</f>
        <v>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E195" s="551">
        <f>_xlfn.XLOOKUP(D195,거래처!B:B,거래처!D:D," ")</f>
        <v>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E196" s="551">
        <f>_xlfn.XLOOKUP(D196,거래처!B:B,거래처!D:D," ")</f>
        <v>0</v>
      </c>
      <c r="F196" s="284" t="s">
        <v>3557</v>
      </c>
      <c r="G196" s="282" t="s">
        <v>1815</v>
      </c>
      <c r="H196" s="261" t="s">
        <v>3557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E197" s="551">
        <f>_xlfn.XLOOKUP(D197,거래처!B:B,거래처!D:D," ")</f>
        <v>0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E198" s="551">
        <f>_xlfn.XLOOKUP(D198,거래처!B:B,거래처!D:D," ")</f>
        <v>0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E199" s="551">
        <f>_xlfn.XLOOKUP(D199,거래처!B:B,거래처!D:D," ")</f>
        <v>0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E200" s="551" t="str">
        <f>_xlfn.XLOOKUP(D200,거래처!B:B,거래처!D:D," ")</f>
        <v>585-08-00244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E201" s="551" t="str">
        <f>_xlfn.XLOOKUP(D201,거래처!B:B,거래처!D:D," ")</f>
        <v>585-08-00244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E202" s="551" t="str">
        <f>_xlfn.XLOOKUP(D202,거래처!B:B,거래처!D:D," ")</f>
        <v>305-33-82109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E203" s="551">
        <f>_xlfn.XLOOKUP(D203,거래처!B:B,거래처!D:D," ")</f>
        <v>0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E204" s="551" t="str">
        <f>_xlfn.XLOOKUP(D204,거래처!B:B,거래처!D:D," ")</f>
        <v>104-86-61638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E205" s="551">
        <f>_xlfn.XLOOKUP(D205,거래처!B:B,거래처!D:D," ")</f>
        <v>0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E206" s="551">
        <f>_xlfn.XLOOKUP(D206,거래처!B:B,거래처!D:D," ")</f>
        <v>0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E207" s="551">
        <f>_xlfn.XLOOKUP(D207,거래처!B:B,거래처!D:D," ")</f>
        <v>0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E208" s="551">
        <f>_xlfn.XLOOKUP(D208,거래처!B:B,거래처!D:D," ")</f>
        <v>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E209" s="551" t="str">
        <f>_xlfn.XLOOKUP(D209,거래처!B:B,거래처!D:D," ")</f>
        <v>863-26-00658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E210" s="551" t="str">
        <f>_xlfn.XLOOKUP(D210,거래처!B:B,거래처!D:D," ")</f>
        <v>863-26-00658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E211" s="551" t="str">
        <f>_xlfn.XLOOKUP(D211,거래처!B:B,거래처!D:D," ")</f>
        <v>312-13-58007</v>
      </c>
      <c r="F211" s="284" t="s">
        <v>1186</v>
      </c>
      <c r="G211" s="282" t="s">
        <v>3882</v>
      </c>
      <c r="H211" s="261" t="s">
        <v>1186</v>
      </c>
      <c r="I211" s="261">
        <v>499091</v>
      </c>
      <c r="J211" s="257">
        <v>1</v>
      </c>
      <c r="K211" s="258">
        <v>480000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E212" s="551" t="str">
        <f>_xlfn.XLOOKUP(D212,거래처!B:B,거래처!D:D," ")</f>
        <v>503-07-45581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E213" s="551" t="str">
        <f>_xlfn.XLOOKUP(D213,거래처!B:B,거래처!D:D," ")</f>
        <v>177-01-03420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E214" s="551">
        <f>_xlfn.XLOOKUP(D214,거래처!B:B,거래처!D:D," ")</f>
        <v>0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E215" s="551" t="str">
        <f>_xlfn.XLOOKUP(D215,거래처!B:B,거래처!D:D," ")</f>
        <v>195-18-00360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E216" s="551" t="str">
        <f>_xlfn.XLOOKUP(D216,거래처!B:B,거래처!D:D," ")</f>
        <v>104-86-61638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E217" s="551" t="str">
        <f>_xlfn.XLOOKUP(D217,거래처!B:B,거래처!D:D," ")</f>
        <v>104-86-61638</v>
      </c>
      <c r="G217" s="282" t="s">
        <v>1467</v>
      </c>
      <c r="I217" s="261">
        <v>350000</v>
      </c>
      <c r="J217" s="257">
        <v>1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E218" s="551">
        <f>_xlfn.XLOOKUP(D218,거래처!B:B,거래처!D:D," ")</f>
        <v>0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E219" s="551">
        <f>_xlfn.XLOOKUP(D219,거래처!B:B,거래처!D:D," ")</f>
        <v>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E220" s="551" t="str">
        <f>_xlfn.XLOOKUP(D220,거래처!B:B,거래처!D:D," ")</f>
        <v>312-13-58007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E221" s="551" t="str">
        <f>_xlfn.XLOOKUP(D221,거래처!B:B,거래처!D:D," ")</f>
        <v>513-16-70662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E222" s="551" t="str">
        <f>_xlfn.XLOOKUP(D222,거래처!B:B,거래처!D:D," ")</f>
        <v>513-16-70662</v>
      </c>
      <c r="F222" s="284" t="s">
        <v>1186</v>
      </c>
      <c r="G222" s="282" t="s">
        <v>3882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E223" s="551" t="str">
        <f>_xlfn.XLOOKUP(D223,거래처!B:B,거래처!D:D," ")</f>
        <v>513-16-70662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E224" s="551">
        <f>_xlfn.XLOOKUP(D224,거래처!B:B,거래처!D:D," ")</f>
        <v>0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E225" s="551">
        <f>_xlfn.XLOOKUP(D225,거래처!B:B,거래처!D:D," ")</f>
        <v>0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E226" s="551" t="str">
        <f>_xlfn.XLOOKUP(D226,거래처!B:B,거래처!D:D," ")</f>
        <v>177-01-03420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E227" s="551" t="str">
        <f>_xlfn.XLOOKUP(D227,거래처!B:B,거래처!D:D," ")</f>
        <v>177-01-03420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E228" s="551" t="str">
        <f>_xlfn.XLOOKUP(D228,거래처!B:B,거래처!D:D," ")</f>
        <v>503-07-45581</v>
      </c>
      <c r="F228" s="284" t="s">
        <v>1186</v>
      </c>
      <c r="G228" s="282" t="s">
        <v>3882</v>
      </c>
      <c r="H228" s="261" t="s">
        <v>1186</v>
      </c>
      <c r="I228" s="261">
        <v>499091</v>
      </c>
      <c r="J228" s="257">
        <v>1</v>
      </c>
      <c r="K228" s="258">
        <v>480000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E229" s="551" t="str">
        <f>_xlfn.XLOOKUP(D229,거래처!B:B,거래처!D:D," ")</f>
        <v>416-09-29452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E230" s="551" t="str">
        <f>_xlfn.XLOOKUP(D230,거래처!B:B,거래처!D:D," ")</f>
        <v>416-09-29452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E231" s="551" t="str">
        <f>_xlfn.XLOOKUP(D231,거래처!B:B,거래처!D:D," ")</f>
        <v>416-09-29452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E232" s="551">
        <f>_xlfn.XLOOKUP(D232,거래처!B:B,거래처!D:D," ")</f>
        <v>0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E233" s="551">
        <f>_xlfn.XLOOKUP(D233,거래처!B:B,거래처!D:D," ")</f>
        <v>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E234" s="551">
        <f>_xlfn.XLOOKUP(D234,거래처!B:B,거래처!D:D," ")</f>
        <v>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E235" s="551" t="str">
        <f>_xlfn.XLOOKUP(D235,거래처!B:B,거래처!D:D," ")</f>
        <v>312-13-58007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E236" s="551">
        <f>_xlfn.XLOOKUP(D236,거래처!B:B,거래처!D:D," ")</f>
        <v>0</v>
      </c>
      <c r="F236" s="284" t="s">
        <v>3557</v>
      </c>
      <c r="G236" s="282" t="s">
        <v>1815</v>
      </c>
      <c r="H236" s="261" t="s">
        <v>3557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E237" s="551">
        <f>_xlfn.XLOOKUP(D237,거래처!B:B,거래처!D:D," ")</f>
        <v>0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E238" s="551">
        <f>_xlfn.XLOOKUP(D238,거래처!B:B,거래처!D:D," ")</f>
        <v>0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E239" s="551">
        <f>_xlfn.XLOOKUP(D239,거래처!B:B,거래처!D:D," ")</f>
        <v>0</v>
      </c>
      <c r="F239" s="284" t="s">
        <v>1186</v>
      </c>
      <c r="G239" s="282" t="s">
        <v>3882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E240" s="551">
        <f>_xlfn.XLOOKUP(D240,거래처!B:B,거래처!D:D," ")</f>
        <v>0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E241" s="551">
        <f>_xlfn.XLOOKUP(D241,거래처!B:B,거래처!D:D," ")</f>
        <v>0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E242" s="551" t="str">
        <f>_xlfn.XLOOKUP(D242,거래처!B:B,거래처!D:D," ")</f>
        <v>196-87-02353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E243" s="551">
        <f>_xlfn.XLOOKUP(D243,거래처!B:B,거래처!D:D," ")</f>
        <v>0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E244" s="551">
        <f>_xlfn.XLOOKUP(D244,거래처!B:B,거래처!D:D," ")</f>
        <v>0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E245" s="551">
        <f>_xlfn.XLOOKUP(D245,거래처!B:B,거래처!D:D," ")</f>
        <v>0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E246" s="551" t="str">
        <f>_xlfn.XLOOKUP(D246,거래처!B:B,거래처!D:D," ")</f>
        <v>418-10-00781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E247" s="551" t="str">
        <f>_xlfn.XLOOKUP(D247,거래처!B:B,거래처!D:D," ")</f>
        <v>621-19-98244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E248" s="551">
        <f>_xlfn.XLOOKUP(D248,거래처!B:B,거래처!D:D," ")</f>
        <v>0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E249" s="551">
        <f>_xlfn.XLOOKUP(D249,거래처!B:B,거래처!D:D," ")</f>
        <v>0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E250" s="551">
        <f>_xlfn.XLOOKUP(D250,거래처!B:B,거래처!D:D," ")</f>
        <v>0</v>
      </c>
      <c r="F250" s="284" t="s">
        <v>1186</v>
      </c>
      <c r="G250" s="282" t="s">
        <v>3882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E251" s="551" t="str">
        <f>_xlfn.XLOOKUP(D251,거래처!B:B,거래처!D:D," ")</f>
        <v>513-16-70662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E252" s="551">
        <f>_xlfn.XLOOKUP(D252,거래처!B:B,거래처!D:D," ")</f>
        <v>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E253" s="551">
        <f>_xlfn.XLOOKUP(D253,거래처!B:B,거래처!D:D," ")</f>
        <v>0</v>
      </c>
      <c r="F253" s="284" t="s">
        <v>1186</v>
      </c>
      <c r="G253" s="282" t="s">
        <v>3882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E254" s="551">
        <f>_xlfn.XLOOKUP(D254,거래처!B:B,거래처!D:D," ")</f>
        <v>0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E255" s="551">
        <f>_xlfn.XLOOKUP(D255,거래처!B:B,거래처!D:D," ")</f>
        <v>0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E256" s="551" t="str">
        <f>_xlfn.XLOOKUP(D256,거래처!B:B,거래처!D:D," ")</f>
        <v>418-10-00781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E257" s="551">
        <f>_xlfn.XLOOKUP(D257,거래처!B:B,거래처!D:D," ")</f>
        <v>0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E258" s="551">
        <f>_xlfn.XLOOKUP(D258,거래처!B:B,거래처!D:D," ")</f>
        <v>0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E259" s="551">
        <f>_xlfn.XLOOKUP(D259,거래처!B:B,거래처!D:D," ")</f>
        <v>0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E260" s="551">
        <f>_xlfn.XLOOKUP(D260,거래처!B:B,거래처!D:D," ")</f>
        <v>0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E261" s="551">
        <f>_xlfn.XLOOKUP(D261,거래처!B:B,거래처!D:D," ")</f>
        <v>0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E262" s="551">
        <f>_xlfn.XLOOKUP(D262,거래처!B:B,거래처!D:D," ")</f>
        <v>0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E263" s="551">
        <f>_xlfn.XLOOKUP(D263,거래처!B:B,거래처!D:D," ")</f>
        <v>0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E264" s="551">
        <f>_xlfn.XLOOKUP(D264,거래처!B:B,거래처!D:D," ")</f>
        <v>0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E265" s="551">
        <f>_xlfn.XLOOKUP(D265,거래처!B:B,거래처!D:D," ")</f>
        <v>0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E266" s="551">
        <f>_xlfn.XLOOKUP(D266,거래처!B:B,거래처!D:D," ")</f>
        <v>0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E267" s="551">
        <f>_xlfn.XLOOKUP(D267,거래처!B:B,거래처!D:D," ")</f>
        <v>0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E268" s="551">
        <f>_xlfn.XLOOKUP(D268,거래처!B:B,거래처!D:D," ")</f>
        <v>0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E269" s="551">
        <f>_xlfn.XLOOKUP(D269,거래처!B:B,거래처!D:D," ")</f>
        <v>0</v>
      </c>
      <c r="F269" s="284" t="s">
        <v>1186</v>
      </c>
      <c r="G269" s="282" t="s">
        <v>3882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E270" s="551">
        <f>_xlfn.XLOOKUP(D270,거래처!B:B,거래처!D:D," ")</f>
        <v>0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E271" s="551">
        <f>_xlfn.XLOOKUP(D271,거래처!B:B,거래처!D:D," ")</f>
        <v>0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E272" s="551">
        <f>_xlfn.XLOOKUP(D272,거래처!B:B,거래처!D:D," ")</f>
        <v>0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E273" s="551">
        <f>_xlfn.XLOOKUP(D273,거래처!B:B,거래처!D:D," ")</f>
        <v>0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E274" s="551">
        <f>_xlfn.XLOOKUP(D274,거래처!B:B,거래처!D:D," ")</f>
        <v>0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E275" s="551">
        <f>_xlfn.XLOOKUP(D275,거래처!B:B,거래처!D:D," ")</f>
        <v>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E276" s="551">
        <f>_xlfn.XLOOKUP(D276,거래처!B:B,거래처!D:D," ")</f>
        <v>0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E277" s="551">
        <f>_xlfn.XLOOKUP(D277,거래처!B:B,거래처!D:D," ")</f>
        <v>0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E278" s="551" t="str">
        <f>_xlfn.XLOOKUP(D278,거래처!B:B,거래처!D:D," ")</f>
        <v>410-27-15314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E279" s="551">
        <f>_xlfn.XLOOKUP(D279,거래처!B:B,거래처!D:D," ")</f>
        <v>0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E280" s="551">
        <f>_xlfn.XLOOKUP(D280,거래처!B:B,거래처!D:D," ")</f>
        <v>0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E281" s="551">
        <f>_xlfn.XLOOKUP(D281,거래처!B:B,거래처!D:D," ")</f>
        <v>0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E282" s="551">
        <f>_xlfn.XLOOKUP(D282,거래처!B:B,거래처!D:D," ")</f>
        <v>0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E283" s="551">
        <f>_xlfn.XLOOKUP(D283,거래처!B:B,거래처!D:D," ")</f>
        <v>0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E284" s="551">
        <f>_xlfn.XLOOKUP(D284,거래처!B:B,거래처!D:D," ")</f>
        <v>0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E285" s="551">
        <f>_xlfn.XLOOKUP(D285,거래처!B:B,거래처!D:D," ")</f>
        <v>0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E286" s="551">
        <f>_xlfn.XLOOKUP(D286,거래처!B:B,거래처!D:D," ")</f>
        <v>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E287" s="551">
        <f>_xlfn.XLOOKUP(D287,거래처!B:B,거래처!D:D," ")</f>
        <v>0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E288" s="551">
        <f>_xlfn.XLOOKUP(D288,거래처!B:B,거래처!D:D," ")</f>
        <v>0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E289" s="551">
        <f>_xlfn.XLOOKUP(D289,거래처!B:B,거래처!D:D," ")</f>
        <v>0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E290" s="551" t="str">
        <f>_xlfn.XLOOKUP(D290,거래처!B:B,거래처!D:D," ")</f>
        <v>416-09-29452</v>
      </c>
      <c r="G290" s="282" t="s">
        <v>1702</v>
      </c>
      <c r="I290" s="257">
        <v>650000</v>
      </c>
      <c r="J290" s="261">
        <v>1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E291" s="551" t="str">
        <f>_xlfn.XLOOKUP(D291,거래처!B:B,거래처!D:D," ")</f>
        <v>123-25-45074</v>
      </c>
      <c r="G291" s="282" t="s">
        <v>2002</v>
      </c>
      <c r="I291" s="257">
        <v>900000</v>
      </c>
      <c r="J291" s="261">
        <v>1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E292" s="551" t="str">
        <f>_xlfn.XLOOKUP(D292,거래처!B:B,거래처!D:D," ")</f>
        <v>196-87-02353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E293" s="551" t="str">
        <f>_xlfn.XLOOKUP(D293,거래처!B:B,거래처!D:D," ")</f>
        <v>196-87-02353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E294" s="551">
        <f>_xlfn.XLOOKUP(D294,거래처!B:B,거래처!D:D," ")</f>
        <v>0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E295" s="551" t="str">
        <f>_xlfn.XLOOKUP(D295,거래처!B:B,거래처!D:D," ")</f>
        <v>416-09-29452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E296" s="551">
        <f>_xlfn.XLOOKUP(D296,거래처!B:B,거래처!D:D," ")</f>
        <v>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E297" s="551">
        <f>_xlfn.XLOOKUP(D297,거래처!B:B,거래처!D:D," ")</f>
        <v>0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E298" s="551">
        <f>_xlfn.XLOOKUP(D298,거래처!B:B,거래처!D:D," ")</f>
        <v>0</v>
      </c>
      <c r="F298" s="284" t="s">
        <v>1186</v>
      </c>
      <c r="G298" s="282" t="s">
        <v>3882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E299" s="551">
        <f>_xlfn.XLOOKUP(D299,거래처!B:B,거래처!D:D," ")</f>
        <v>0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E300" s="551">
        <f>_xlfn.XLOOKUP(D300,거래처!B:B,거래처!D:D," ")</f>
        <v>0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E301" s="551" t="str">
        <f>_xlfn.XLOOKUP(D301,거래처!B:B,거래처!D:D," ")</f>
        <v>123-25-45074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E302" s="551" t="str">
        <f>_xlfn.XLOOKUP(D302,거래처!B:B,거래처!D:D," ")</f>
        <v>621-19-98244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E303" s="551">
        <f>_xlfn.XLOOKUP(D303,거래처!B:B,거래처!D:D," ")</f>
        <v>0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E304" s="551" t="str">
        <f>_xlfn.XLOOKUP(D304,거래처!B:B,거래처!D:D," ")</f>
        <v>220-02-21340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E305" s="551">
        <f>_xlfn.XLOOKUP(D305,거래처!B:B,거래처!D:D," ")</f>
        <v>0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E306" s="551" t="str">
        <f>_xlfn.XLOOKUP(D306,거래처!B:B,거래처!D:D," ")</f>
        <v>177-01-03420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E307" s="551" t="str">
        <f>_xlfn.XLOOKUP(D307,거래처!B:B,거래처!D:D," ")</f>
        <v>503-07-45581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E308" s="551" t="str">
        <f>_xlfn.XLOOKUP(D308,거래처!B:B,거래처!D:D," ")</f>
        <v>503-07-45581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E309" s="551" t="str">
        <f>_xlfn.XLOOKUP(D309,거래처!B:B,거래처!D:D," ")</f>
        <v>503-07-45581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E310" s="551" t="str">
        <f>_xlfn.XLOOKUP(D310,거래처!B:B,거래처!D:D," ")</f>
        <v>196-87-02353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E311" s="551">
        <f>_xlfn.XLOOKUP(D311,거래처!B:B,거래처!D:D," ")</f>
        <v>0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E312" s="551">
        <f>_xlfn.XLOOKUP(D312,거래처!B:B,거래처!D:D," ")</f>
        <v>0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E313" s="551" t="str">
        <f>_xlfn.XLOOKUP(D313,거래처!B:B,거래처!D:D," ")</f>
        <v>503-07-45581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E314" s="551" t="str">
        <f>_xlfn.XLOOKUP(D314,거래처!B:B,거래처!D:D," ")</f>
        <v>621-19-98244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E315" s="551" t="str">
        <f>_xlfn.XLOOKUP(D315,거래처!B:B,거래처!D:D," ")</f>
        <v>177-01-03420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E316" s="551" t="str">
        <f>_xlfn.XLOOKUP(D316,거래처!B:B,거래처!D:D," ")</f>
        <v>177-01-03420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E317" s="551" t="str">
        <f>_xlfn.XLOOKUP(D317,거래처!B:B,거래처!D:D," ")</f>
        <v>621-19-98244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E318" s="551" t="str">
        <f>_xlfn.XLOOKUP(D318,거래처!B:B,거래처!D:D," ")</f>
        <v>503-07-45581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E319" s="551">
        <f>_xlfn.XLOOKUP(D319,거래처!B:B,거래처!D:D," ")</f>
        <v>0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E320" s="551">
        <f>_xlfn.XLOOKUP(D320,거래처!B:B,거래처!D:D," ")</f>
        <v>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E321" s="551">
        <f>_xlfn.XLOOKUP(D321,거래처!B:B,거래처!D:D," ")</f>
        <v>0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E322" s="551">
        <f>_xlfn.XLOOKUP(D322,거래처!B:B,거래처!D:D," ")</f>
        <v>0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E323" s="551" t="str">
        <f>_xlfn.XLOOKUP(D323,거래처!B:B,거래처!D:D," ")</f>
        <v>177-01-03420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E324" s="551">
        <f>_xlfn.XLOOKUP(D324,거래처!B:B,거래처!D:D," ")</f>
        <v>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E325" s="551" t="str">
        <f>_xlfn.XLOOKUP(D325,거래처!B:B,거래처!D:D," ")</f>
        <v>177-01-03420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E326" s="551">
        <f>_xlfn.XLOOKUP(D326,거래처!B:B,거래처!D:D," ")</f>
        <v>0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E327" s="551" t="str">
        <f>_xlfn.XLOOKUP(D327,거래처!B:B,거래처!D:D," ")</f>
        <v>881-07-00034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E328" s="551" t="str">
        <f>_xlfn.XLOOKUP(D328,거래처!B:B,거래처!D:D," ")</f>
        <v>881-07-00034</v>
      </c>
      <c r="F328" s="284" t="s">
        <v>1186</v>
      </c>
      <c r="G328" s="282" t="s">
        <v>3882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E329" s="551" t="str">
        <f>_xlfn.XLOOKUP(D329,거래처!B:B,거래처!D:D," ")</f>
        <v xml:space="preserve"> 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E330" s="551" t="str">
        <f>_xlfn.XLOOKUP(D330,거래처!B:B,거래처!D:D," ")</f>
        <v xml:space="preserve"> 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E331" s="551" t="str">
        <f>_xlfn.XLOOKUP(D331,거래처!B:B,거래처!D:D," ")</f>
        <v>881-07-00034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E332" s="551">
        <f>_xlfn.XLOOKUP(D332,거래처!B:B,거래처!D:D," ")</f>
        <v>0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E333" s="551" t="str">
        <f>_xlfn.XLOOKUP(D333,거래처!B:B,거래처!D:D," ")</f>
        <v>196-87-02353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E334" s="551" t="str">
        <f>_xlfn.XLOOKUP(D334,거래처!B:B,거래처!D:D," ")</f>
        <v xml:space="preserve"> 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E335" s="551" t="str">
        <f>_xlfn.XLOOKUP(D335,거래처!B:B,거래처!D:D," ")</f>
        <v>177-01-03420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E336" s="551" t="str">
        <f>_xlfn.XLOOKUP(D336,거래처!B:B,거래처!D:D," ")</f>
        <v>177-01-03420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E337" s="551" t="str">
        <f>_xlfn.XLOOKUP(D337,거래처!B:B,거래처!D:D," ")</f>
        <v xml:space="preserve"> 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E338" s="551" t="str">
        <f>_xlfn.XLOOKUP(D338,거래처!B:B,거래처!D:D," ")</f>
        <v xml:space="preserve"> 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E339" s="551">
        <f>_xlfn.XLOOKUP(D339,거래처!B:B,거래처!D:D," ")</f>
        <v>0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E340" s="551">
        <f>_xlfn.XLOOKUP(D340,거래처!B:B,거래처!D:D," ")</f>
        <v>0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E341" s="551">
        <f>_xlfn.XLOOKUP(D341,거래처!B:B,거래처!D:D," ")</f>
        <v>0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E342" s="551">
        <f>_xlfn.XLOOKUP(D342,거래처!B:B,거래처!D:D," ")</f>
        <v>0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E343" s="551" t="str">
        <f>_xlfn.XLOOKUP(D343,거래처!B:B,거래처!D:D," ")</f>
        <v xml:space="preserve"> 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E344" s="551" t="str">
        <f>_xlfn.XLOOKUP(D344,거래처!B:B,거래처!D:D," ")</f>
        <v>306-28-58326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E345" s="551">
        <f>_xlfn.XLOOKUP(D345,거래처!B:B,거래처!D:D," ")</f>
        <v>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E346" s="551">
        <f>_xlfn.XLOOKUP(D346,거래처!B:B,거래처!D:D," ")</f>
        <v>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E347" s="551">
        <f>_xlfn.XLOOKUP(D347,거래처!B:B,거래처!D:D," ")</f>
        <v>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E348" s="551">
        <f>_xlfn.XLOOKUP(D348,거래처!B:B,거래처!D:D," ")</f>
        <v>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E349" s="551">
        <f>_xlfn.XLOOKUP(D349,거래처!B:B,거래처!D:D," ")</f>
        <v>0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E350" s="551">
        <f>_xlfn.XLOOKUP(D350,거래처!B:B,거래처!D:D," ")</f>
        <v>0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E351" s="551" t="str">
        <f>_xlfn.XLOOKUP(D351,거래처!B:B,거래처!D:D," ")</f>
        <v>881-07-00034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E352" s="551">
        <f>_xlfn.XLOOKUP(D352,거래처!B:B,거래처!D:D," ")</f>
        <v>0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E353" s="551" t="str">
        <f>_xlfn.XLOOKUP(D353,거래처!B:B,거래처!D:D," ")</f>
        <v>616-06-75685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E354" s="551" t="str">
        <f>_xlfn.XLOOKUP(D354,거래처!B:B,거래처!D:D," ")</f>
        <v>616-06-75685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E355" s="551">
        <f>_xlfn.XLOOKUP(D355,거래처!B:B,거래처!D:D," ")</f>
        <v>0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E356" s="551" t="str">
        <f>_xlfn.XLOOKUP(D356,거래처!B:B,거래처!D:D," ")</f>
        <v>881-07-00034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E357" s="551">
        <f>_xlfn.XLOOKUP(D357,거래처!B:B,거래처!D:D," ")</f>
        <v>0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E358" s="551">
        <f>_xlfn.XLOOKUP(D358,거래처!B:B,거래처!D:D," ")</f>
        <v>0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E359" s="551" t="str">
        <f>_xlfn.XLOOKUP(D359,거래처!B:B,거래처!D:D," ")</f>
        <v>505-81-51041</v>
      </c>
      <c r="G359" s="282" t="s">
        <v>1466</v>
      </c>
      <c r="I359" s="257">
        <v>650000</v>
      </c>
      <c r="J359" s="261">
        <v>1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E360" s="551" t="str">
        <f>_xlfn.XLOOKUP(D360,거래처!B:B,거래처!D:D," ")</f>
        <v>505-81-51041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E361" s="551">
        <f>_xlfn.XLOOKUP(D361,거래처!B:B,거래처!D:D," ")</f>
        <v>0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E362" s="551" t="str">
        <f>_xlfn.XLOOKUP(D362,거래처!B:B,거래처!D:D," ")</f>
        <v>621-19-98244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E363" s="551" t="str">
        <f>_xlfn.XLOOKUP(D363,거래처!B:B,거래처!D:D," ")</f>
        <v>312-13-58007</v>
      </c>
      <c r="F363" s="284" t="s">
        <v>1186</v>
      </c>
      <c r="G363" s="282" t="s">
        <v>3882</v>
      </c>
      <c r="H363" s="261" t="s">
        <v>1186</v>
      </c>
      <c r="I363" s="257">
        <v>499091</v>
      </c>
      <c r="J363" s="261">
        <v>1</v>
      </c>
      <c r="K363" s="258">
        <v>480000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E364" s="551">
        <f>_xlfn.XLOOKUP(D364,거래처!B:B,거래처!D:D," ")</f>
        <v>0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E365" s="551">
        <f>_xlfn.XLOOKUP(D365,거래처!B:B,거래처!D:D," ")</f>
        <v>0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E366" s="551">
        <f>_xlfn.XLOOKUP(D366,거래처!B:B,거래처!D:D," ")</f>
        <v>0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E367" s="551">
        <f>_xlfn.XLOOKUP(D367,거래처!B:B,거래처!D:D," ")</f>
        <v>0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E368" s="551" t="str">
        <f>_xlfn.XLOOKUP(D368,거래처!B:B,거래처!D:D," ")</f>
        <v>177-01-03420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E369" s="551">
        <f>_xlfn.XLOOKUP(D369,거래처!B:B,거래처!D:D," ")</f>
        <v>0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E370" s="551" t="str">
        <f>_xlfn.XLOOKUP(D370,거래처!B:B,거래처!D:D," ")</f>
        <v>312-13-58007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E371" s="551">
        <f>_xlfn.XLOOKUP(D371,거래처!B:B,거래처!D:D," ")</f>
        <v>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E372" s="551">
        <f>_xlfn.XLOOKUP(D372,거래처!B:B,거래처!D:D," ")</f>
        <v>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E373" s="551" t="str">
        <f>_xlfn.XLOOKUP(D373,거래처!B:B,거래처!D:D," ")</f>
        <v>513-16-70662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E374" s="551" t="str">
        <f>_xlfn.XLOOKUP(D374,거래처!B:B,거래처!D:D," ")</f>
        <v>513-16-70662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E375" s="551">
        <f>_xlfn.XLOOKUP(D375,거래처!B:B,거래처!D:D," ")</f>
        <v>0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E376" s="551">
        <f>_xlfn.XLOOKUP(D376,거래처!B:B,거래처!D:D," ")</f>
        <v>0</v>
      </c>
      <c r="F376" s="284" t="s">
        <v>1186</v>
      </c>
      <c r="G376" s="282" t="s">
        <v>3882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E377" s="551">
        <f>_xlfn.XLOOKUP(D377,거래처!B:B,거래처!D:D," ")</f>
        <v>0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E378" s="551">
        <f>_xlfn.XLOOKUP(D378,거래처!B:B,거래처!D:D," ")</f>
        <v>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E379" s="551" t="str">
        <f>_xlfn.XLOOKUP(D379,거래처!B:B,거래처!D:D," ")</f>
        <v>177-01-03420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E380" s="551" t="str">
        <f>_xlfn.XLOOKUP(D380,거래처!B:B,거래처!D:D," ")</f>
        <v>881-07-00034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E381" s="551">
        <f>_xlfn.XLOOKUP(D381,거래처!B:B,거래처!D:D," ")</f>
        <v>0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E382" s="551" t="str">
        <f>_xlfn.XLOOKUP(D382,거래처!B:B,거래처!D:D," ")</f>
        <v>104-86-61638</v>
      </c>
      <c r="G382" s="282" t="s">
        <v>2109</v>
      </c>
      <c r="I382" s="257">
        <v>1000000</v>
      </c>
      <c r="J382" s="261">
        <v>1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E383" s="551">
        <f>_xlfn.XLOOKUP(D383,거래처!B:B,거래처!D:D," ")</f>
        <v>0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E384" s="551" t="str">
        <f>_xlfn.XLOOKUP(D384,거래처!B:B,거래처!D:D," ")</f>
        <v>621-19-98244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E385" s="551">
        <f>_xlfn.XLOOKUP(D385,거래처!B:B,거래처!D:D," ")</f>
        <v>0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E386" s="551">
        <f>_xlfn.XLOOKUP(D386,거래처!B:B,거래처!D:D," ")</f>
        <v>0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E387" s="551">
        <f>_xlfn.XLOOKUP(D387,거래처!B:B,거래처!D:D," ")</f>
        <v>0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E388" s="551">
        <f>_xlfn.XLOOKUP(D388,거래처!B:B,거래처!D:D," ")</f>
        <v>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E389" s="551" t="str">
        <f>_xlfn.XLOOKUP(D389,거래처!B:B,거래처!D:D," ")</f>
        <v>881-07-00034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E390" s="551" t="str">
        <f>_xlfn.XLOOKUP(D390,거래처!B:B,거래처!D:D," ")</f>
        <v xml:space="preserve"> 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E391" s="551">
        <f>_xlfn.XLOOKUP(D391,거래처!B:B,거래처!D:D," ")</f>
        <v>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E392" s="551">
        <f>_xlfn.XLOOKUP(D392,거래처!B:B,거래처!D:D," ")</f>
        <v>0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E393" s="551" t="str">
        <f>_xlfn.XLOOKUP(D393,거래처!B:B,거래처!D:D," ")</f>
        <v>312-13-58007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E394" s="551" t="str">
        <f>_xlfn.XLOOKUP(D394,거래처!B:B,거래처!D:D," ")</f>
        <v>312-13-58007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E395" s="551" t="str">
        <f>_xlfn.XLOOKUP(D395,거래처!B:B,거래처!D:D," ")</f>
        <v>503-07-45581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E396" s="551" t="str">
        <f>_xlfn.XLOOKUP(D396,거래처!B:B,거래처!D:D," ")</f>
        <v xml:space="preserve"> 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E397" s="551" t="str">
        <f>_xlfn.XLOOKUP(D397,거래처!B:B,거래처!D:D," ")</f>
        <v xml:space="preserve"> 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E398" s="551" t="str">
        <f>_xlfn.XLOOKUP(D398,거래처!B:B,거래처!D:D," ")</f>
        <v xml:space="preserve"> 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E399" s="551">
        <f>_xlfn.XLOOKUP(D399,거래처!B:B,거래처!D:D," ")</f>
        <v>0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E400" s="551" t="str">
        <f>_xlfn.XLOOKUP(D400,거래처!B:B,거래처!D:D," ")</f>
        <v>306-28-58326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E401" s="551" t="str">
        <f>_xlfn.XLOOKUP(D401,거래처!B:B,거래처!D:D," ")</f>
        <v>410-27-15314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E402" s="551" t="str">
        <f>_xlfn.XLOOKUP(D402,거래처!B:B,거래처!D:D," ")</f>
        <v>302-01-83388</v>
      </c>
      <c r="G402" s="282" t="s">
        <v>2164</v>
      </c>
      <c r="I402" s="257">
        <v>500000</v>
      </c>
      <c r="J402" s="261">
        <v>1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E403" s="551" t="str">
        <f>_xlfn.XLOOKUP(D403,거래처!B:B,거래처!D:D," ")</f>
        <v>585-08-00244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E404" s="551" t="str">
        <f>_xlfn.XLOOKUP(D404,거래처!B:B,거래처!D:D," ")</f>
        <v>585-08-00244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E405" s="551" t="str">
        <f>_xlfn.XLOOKUP(D405,거래처!B:B,거래처!D:D," ")</f>
        <v>585-08-00244</v>
      </c>
      <c r="F405" s="284" t="s">
        <v>2168</v>
      </c>
      <c r="G405" s="282" t="s">
        <v>3883</v>
      </c>
      <c r="H405" s="261" t="s">
        <v>2168</v>
      </c>
      <c r="I405" s="257">
        <v>250000</v>
      </c>
      <c r="J405" s="261">
        <v>1</v>
      </c>
      <c r="K405" s="258">
        <v>45000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E406" s="551" t="str">
        <f>_xlfn.XLOOKUP(D406,거래처!B:B,거래처!D:D," ")</f>
        <v>585-08-00244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E407" s="551">
        <f>_xlfn.XLOOKUP(D407,거래처!B:B,거래처!D:D," ")</f>
        <v>0</v>
      </c>
      <c r="F407" s="284" t="s">
        <v>2168</v>
      </c>
      <c r="G407" s="282" t="s">
        <v>3883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E408" s="551" t="str">
        <f>_xlfn.XLOOKUP(D408,거래처!B:B,거래처!D:D," ")</f>
        <v>513-16-70662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E409" s="551" t="str">
        <f>_xlfn.XLOOKUP(D409,거래처!B:B,거래처!D:D," ")</f>
        <v>410-27-15314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E410" s="551" t="str">
        <f>_xlfn.XLOOKUP(D410,거래처!B:B,거래처!D:D," ")</f>
        <v>410-27-15314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E411" s="551" t="str">
        <f>_xlfn.XLOOKUP(D411,거래처!B:B,거래처!D:D," ")</f>
        <v>410-27-15314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E412" s="551" t="str">
        <f>_xlfn.XLOOKUP(D412,거래처!B:B,거래처!D:D," ")</f>
        <v>585-08-00244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E413" s="551" t="str">
        <f>_xlfn.XLOOKUP(D413,거래처!B:B,거래처!D:D," ")</f>
        <v>585-08-00244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E414" s="551" t="str">
        <f>_xlfn.XLOOKUP(D414,거래처!B:B,거래처!D:D," ")</f>
        <v>514-13-78458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E415" s="551" t="str">
        <f>_xlfn.XLOOKUP(D415,거래처!B:B,거래처!D:D," ")</f>
        <v>410-27-15314</v>
      </c>
      <c r="G415" s="282" t="s">
        <v>1490</v>
      </c>
      <c r="I415" s="257">
        <v>20000</v>
      </c>
      <c r="J415" s="58">
        <v>1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E416" s="551" t="str">
        <f>_xlfn.XLOOKUP(D416,거래처!B:B,거래처!D:D," ")</f>
        <v>410-27-15314</v>
      </c>
      <c r="G416" s="282" t="s">
        <v>1506</v>
      </c>
      <c r="I416" s="257">
        <v>450000</v>
      </c>
      <c r="J416" s="58">
        <v>1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E417" s="551">
        <f>_xlfn.XLOOKUP(D417,거래처!B:B,거래처!D:D," ")</f>
        <v>0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E418" s="551">
        <f>_xlfn.XLOOKUP(D418,거래처!B:B,거래처!D:D," ")</f>
        <v>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E419" s="551">
        <f>_xlfn.XLOOKUP(D419,거래처!B:B,거래처!D:D," ")</f>
        <v>0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E420" s="551" t="str">
        <f>_xlfn.XLOOKUP(D420,거래처!B:B,거래처!D:D," ")</f>
        <v>514-13-78458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E421" s="551" t="str">
        <f>_xlfn.XLOOKUP(D421,거래처!B:B,거래처!D:D," ")</f>
        <v>104-86-61638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E422" s="551">
        <f>_xlfn.XLOOKUP(D422,거래처!B:B,거래처!D:D," ")</f>
        <v>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E423" s="551">
        <f>_xlfn.XLOOKUP(D423,거래처!B:B,거래처!D:D," ")</f>
        <v>0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E424" s="551">
        <f>_xlfn.XLOOKUP(D424,거래처!B:B,거래처!D:D," ")</f>
        <v>0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E425" s="551">
        <f>_xlfn.XLOOKUP(D425,거래처!B:B,거래처!D:D," ")</f>
        <v>0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E426" s="551">
        <f>_xlfn.XLOOKUP(D426,거래처!B:B,거래처!D:D," ")</f>
        <v>0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E427" s="551" t="str">
        <f>_xlfn.XLOOKUP(D427,거래처!B:B,거래처!D:D," ")</f>
        <v>418-10-00781</v>
      </c>
      <c r="G427" s="282" t="s">
        <v>1991</v>
      </c>
      <c r="I427" s="257">
        <v>1100000</v>
      </c>
      <c r="J427" s="261">
        <v>1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E428" s="551">
        <f>_xlfn.XLOOKUP(D428,거래처!B:B,거래처!D:D," ")</f>
        <v>0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E429" s="551">
        <f>_xlfn.XLOOKUP(D429,거래처!B:B,거래처!D:D," ")</f>
        <v>0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E430" s="551">
        <f>_xlfn.XLOOKUP(D430,거래처!B:B,거래처!D:D," ")</f>
        <v>0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E431" s="551">
        <f>_xlfn.XLOOKUP(D431,거래처!B:B,거래처!D:D," ")</f>
        <v>0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E432" s="551" t="str">
        <f>_xlfn.XLOOKUP(D432,거래처!B:B,거래처!D:D," ")</f>
        <v>302-01-83388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E433" s="551" t="str">
        <f>_xlfn.XLOOKUP(D433,거래처!B:B,거래처!D:D," ")</f>
        <v>503-07-45581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E434" s="551">
        <f>_xlfn.XLOOKUP(D434,거래처!B:B,거래처!D:D," ")</f>
        <v>0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E435" s="551">
        <f>_xlfn.XLOOKUP(D435,거래처!B:B,거래처!D:D," ")</f>
        <v>0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E436" s="551">
        <f>_xlfn.XLOOKUP(D436,거래처!B:B,거래처!D:D," ")</f>
        <v>0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E437" s="551" t="str">
        <f>_xlfn.XLOOKUP(D437,거래처!B:B,거래처!D:D," ")</f>
        <v>418-10-00781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E438" s="551" t="str">
        <f>_xlfn.XLOOKUP(D438,거래처!B:B,거래처!D:D," ")</f>
        <v>196-87-02353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E439" s="551">
        <f>_xlfn.XLOOKUP(D439,거래처!B:B,거래처!D:D," ")</f>
        <v>0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E440" s="551" t="str">
        <f>_xlfn.XLOOKUP(D440,거래처!B:B,거래처!D:D," ")</f>
        <v>104-86-61638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E441" s="551" t="str">
        <f>_xlfn.XLOOKUP(D441,거래처!B:B,거래처!D:D," ")</f>
        <v>104-86-61638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E442" s="551" t="str">
        <f>_xlfn.XLOOKUP(D442,거래처!B:B,거래처!D:D," ")</f>
        <v>104-86-61638</v>
      </c>
      <c r="G442" s="282" t="s">
        <v>2154</v>
      </c>
      <c r="I442" s="257">
        <v>150000</v>
      </c>
      <c r="J442" s="261">
        <v>1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E443" s="551">
        <f>_xlfn.XLOOKUP(D443,거래처!B:B,거래처!D:D," ")</f>
        <v>0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E444" s="551">
        <f>_xlfn.XLOOKUP(D444,거래처!B:B,거래처!D:D," ")</f>
        <v>0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E445" s="551">
        <f>_xlfn.XLOOKUP(D445,거래처!B:B,거래처!D:D," ")</f>
        <v>0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E446" s="551">
        <f>_xlfn.XLOOKUP(D446,거래처!B:B,거래처!D:D," ")</f>
        <v>0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E447" s="551">
        <f>_xlfn.XLOOKUP(D447,거래처!B:B,거래처!D:D," ")</f>
        <v>0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E448" s="551">
        <f>_xlfn.XLOOKUP(D448,거래처!B:B,거래처!D:D," ")</f>
        <v>0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E449" s="551">
        <f>_xlfn.XLOOKUP(D449,거래처!B:B,거래처!D:D," ")</f>
        <v>0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E450" s="551">
        <f>_xlfn.XLOOKUP(D450,거래처!B:B,거래처!D:D," ")</f>
        <v>0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E451" s="551" t="str">
        <f>_xlfn.XLOOKUP(D451,거래처!B:B,거래처!D:D," ")</f>
        <v>177-01-03420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E452" s="551">
        <f>_xlfn.XLOOKUP(D452,거래처!B:B,거래처!D:D," ")</f>
        <v>0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E453" s="551" t="str">
        <f>_xlfn.XLOOKUP(D453,거래처!B:B,거래처!D:D," ")</f>
        <v>196-87-02353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E454" s="551">
        <f>_xlfn.XLOOKUP(D454,거래처!B:B,거래처!D:D," ")</f>
        <v>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E455" s="551">
        <f>_xlfn.XLOOKUP(D455,거래처!B:B,거래처!D:D," ")</f>
        <v>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E456" s="551">
        <f>_xlfn.XLOOKUP(D456,거래처!B:B,거래처!D:D," ")</f>
        <v>0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E457" s="551">
        <f>_xlfn.XLOOKUP(D457,거래처!B:B,거래처!D:D," ")</f>
        <v>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E458" s="551">
        <f>_xlfn.XLOOKUP(D458,거래처!B:B,거래처!D:D," ")</f>
        <v>0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E459" s="551" t="str">
        <f>_xlfn.XLOOKUP(D459,거래처!B:B,거래처!D:D," ")</f>
        <v xml:space="preserve"> </v>
      </c>
      <c r="G459" s="282" t="s">
        <v>1678</v>
      </c>
      <c r="I459" s="257">
        <v>250000</v>
      </c>
      <c r="J459" s="261">
        <v>1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E460" s="551">
        <f>_xlfn.XLOOKUP(D460,거래처!B:B,거래처!D:D," ")</f>
        <v>0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E461" s="551" t="str">
        <f>_xlfn.XLOOKUP(D461,거래처!B:B,거래처!D:D," ")</f>
        <v>273-03-01573</v>
      </c>
      <c r="G461" s="282" t="s">
        <v>1703</v>
      </c>
      <c r="I461" s="257">
        <v>1650000</v>
      </c>
      <c r="J461" s="261">
        <v>1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E462" s="551">
        <f>_xlfn.XLOOKUP(D462,거래처!B:B,거래처!D:D," ")</f>
        <v>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E463" s="551">
        <f>_xlfn.XLOOKUP(D463,거래처!B:B,거래처!D:D," ")</f>
        <v>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E464" s="551">
        <f>_xlfn.XLOOKUP(D464,거래처!B:B,거래처!D:D," ")</f>
        <v>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E465" s="551">
        <f>_xlfn.XLOOKUP(D465,거래처!B:B,거래처!D:D," ")</f>
        <v>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E466" s="551">
        <f>_xlfn.XLOOKUP(D466,거래처!B:B,거래처!D:D," ")</f>
        <v>0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E467" s="551">
        <f>_xlfn.XLOOKUP(D467,거래처!B:B,거래처!D:D," ")</f>
        <v>0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E468" s="551" t="str">
        <f>_xlfn.XLOOKUP(D468,거래처!B:B,거래처!D:D," ")</f>
        <v>196-87-02353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E469" s="551" t="str">
        <f>_xlfn.XLOOKUP(D469,거래처!B:B,거래처!D:D," ")</f>
        <v>215-03-36659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E470" s="551" t="str">
        <f>_xlfn.XLOOKUP(D470,거래처!B:B,거래처!D:D," ")</f>
        <v>215-03-36659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E471" s="551">
        <f>_xlfn.XLOOKUP(D471,거래처!B:B,거래처!D:D," ")</f>
        <v>0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E472" s="551" t="str">
        <f>_xlfn.XLOOKUP(D472,거래처!B:B,거래처!D:D," ")</f>
        <v>177-01-03420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E473" s="551" t="str">
        <f>_xlfn.XLOOKUP(D473,거래처!B:B,거래처!D:D," ")</f>
        <v>196-87-02353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E474" s="551" t="str">
        <f>_xlfn.XLOOKUP(D474,거래처!B:B,거래처!D:D," ")</f>
        <v>104-86-61638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E475" s="551" t="str">
        <f>_xlfn.XLOOKUP(D475,거래처!B:B,거래처!D:D," ")</f>
        <v>302-01-83388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E476" s="551" t="str">
        <f>_xlfn.XLOOKUP(D476,거래처!B:B,거래처!D:D," ")</f>
        <v>416-09-29452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E477" s="551" t="str">
        <f>_xlfn.XLOOKUP(D477,거래처!B:B,거래처!D:D," ")</f>
        <v>416-09-29452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E478" s="551" t="str">
        <f>_xlfn.XLOOKUP(D478,거래처!B:B,거래처!D:D," ")</f>
        <v>416-09-29452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E479" s="551" t="str">
        <f>_xlfn.XLOOKUP(D479,거래처!B:B,거래처!D:D," ")</f>
        <v>505-81-51041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E480" s="551" t="str">
        <f>_xlfn.XLOOKUP(D480,거래처!B:B,거래처!D:D," ")</f>
        <v>505-81-51041</v>
      </c>
      <c r="G480" s="282" t="s">
        <v>1467</v>
      </c>
      <c r="I480" s="257">
        <v>350000</v>
      </c>
      <c r="J480" s="261">
        <v>1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E481" s="551">
        <f>_xlfn.XLOOKUP(D481,거래처!B:B,거래처!D:D," ")</f>
        <v>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E482" s="551" t="str">
        <f>_xlfn.XLOOKUP(D482,거래처!B:B,거래처!D:D," ")</f>
        <v>104-86-61638</v>
      </c>
      <c r="G482" s="282" t="s">
        <v>1467</v>
      </c>
      <c r="I482" s="257">
        <v>350000</v>
      </c>
      <c r="J482" s="261">
        <v>1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E483" s="551">
        <f>_xlfn.XLOOKUP(D483,거래처!B:B,거래처!D:D," ")</f>
        <v>0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E484" s="551" t="str">
        <f>_xlfn.XLOOKUP(D484,거래처!B:B,거래처!D:D," ")</f>
        <v>122-01-63748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E485" s="551" t="str">
        <f>_xlfn.XLOOKUP(D485,거래처!B:B,거래처!D:D," ")</f>
        <v>505-81-51041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E486" s="551" t="str">
        <f>_xlfn.XLOOKUP(D486,거래처!B:B,거래처!D:D," ")</f>
        <v>104-86-61638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E487" s="551">
        <f>_xlfn.XLOOKUP(D487,거래처!B:B,거래처!D:D," ")</f>
        <v>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E488" s="551" t="str">
        <f>_xlfn.XLOOKUP(D488,거래처!B:B,거래처!D:D," ")</f>
        <v>503-07-45581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E489" s="551">
        <f>_xlfn.XLOOKUP(D489,거래처!B:B,거래처!D:D," ")</f>
        <v>0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E490" s="551" t="str">
        <f>_xlfn.XLOOKUP(D490,거래처!B:B,거래처!D:D," ")</f>
        <v>416-09-29452</v>
      </c>
      <c r="G490" s="282" t="s">
        <v>1506</v>
      </c>
      <c r="I490" s="257">
        <v>450000</v>
      </c>
      <c r="J490" s="261">
        <v>1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E491" s="551">
        <f>_xlfn.XLOOKUP(D491,거래처!B:B,거래처!D:D," ")</f>
        <v>0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E492" s="551">
        <f>_xlfn.XLOOKUP(D492,거래처!B:B,거래처!D:D," ")</f>
        <v>0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E493" s="551">
        <f>_xlfn.XLOOKUP(D493,거래처!B:B,거래처!D:D," ")</f>
        <v>0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E494" s="551">
        <f>_xlfn.XLOOKUP(D494,거래처!B:B,거래처!D:D," ")</f>
        <v>0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E495" s="551">
        <f>_xlfn.XLOOKUP(D495,거래처!B:B,거래처!D:D," ")</f>
        <v>0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E496" s="551">
        <f>_xlfn.XLOOKUP(D496,거래처!B:B,거래처!D:D," ")</f>
        <v>0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E497" s="551" t="str">
        <f>_xlfn.XLOOKUP(D497,거래처!B:B,거래처!D:D," ")</f>
        <v>177-01-03420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E498" s="551" t="str">
        <f>_xlfn.XLOOKUP(D498,거래처!B:B,거래처!D:D," ")</f>
        <v>410-27-15314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E499" s="551" t="str">
        <f>_xlfn.XLOOKUP(D499,거래처!B:B,거래처!D:D," ")</f>
        <v>122-01-63748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E500" s="551">
        <f>_xlfn.XLOOKUP(D500,거래처!B:B,거래처!D:D," ")</f>
        <v>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E501" s="551">
        <f>_xlfn.XLOOKUP(D501,거래처!B:B,거래처!D:D," ")</f>
        <v>0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E502" s="551" t="str">
        <f>_xlfn.XLOOKUP(D502,거래처!B:B,거래처!D:D," ")</f>
        <v>119-73-00045</v>
      </c>
      <c r="G502" s="282" t="s">
        <v>2148</v>
      </c>
      <c r="H502" s="261">
        <v>927769</v>
      </c>
      <c r="I502" s="257">
        <v>1000000</v>
      </c>
      <c r="J502" s="261">
        <v>1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E503" s="551" t="str">
        <f>_xlfn.XLOOKUP(D503,거래처!B:B,거래처!D:D," ")</f>
        <v>119-73-00045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E504" s="551">
        <f>_xlfn.XLOOKUP(D504,거래처!B:B,거래처!D:D," ")</f>
        <v>0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E505" s="551">
        <f>_xlfn.XLOOKUP(D505,거래처!B:B,거래처!D:D," ")</f>
        <v>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E506" s="551" t="str">
        <f>_xlfn.XLOOKUP(D506,거래처!B:B,거래처!D:D," ")</f>
        <v xml:space="preserve"> 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E507" s="551">
        <f>_xlfn.XLOOKUP(D507,거래처!B:B,거래처!D:D," ")</f>
        <v>0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E508" s="551" t="str">
        <f>_xlfn.XLOOKUP(D508,거래처!B:B,거래처!D:D," ")</f>
        <v>410-27-15314</v>
      </c>
      <c r="G508" s="282" t="s">
        <v>2245</v>
      </c>
      <c r="I508" s="257">
        <v>650000</v>
      </c>
      <c r="J508" s="58">
        <v>1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E509" s="551" t="str">
        <f>_xlfn.XLOOKUP(D509,거래처!B:B,거래처!D:D," ")</f>
        <v>410-27-15314</v>
      </c>
      <c r="G509" s="282" t="s">
        <v>1467</v>
      </c>
      <c r="I509" s="261">
        <v>350000</v>
      </c>
      <c r="J509" s="58">
        <v>1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E510" s="551" t="str">
        <f>_xlfn.XLOOKUP(D510,거래처!B:B,거래처!D:D," ")</f>
        <v>410-27-15314</v>
      </c>
      <c r="G510" s="282" t="s">
        <v>1490</v>
      </c>
      <c r="I510" s="261">
        <v>20000</v>
      </c>
      <c r="J510" s="58">
        <v>1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E511" s="551" t="str">
        <f>_xlfn.XLOOKUP(D511,거래처!B:B,거래처!D:D," ")</f>
        <v>418-10-00781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E512" s="551" t="str">
        <f>_xlfn.XLOOKUP(D512,거래처!B:B,거래처!D:D," ")</f>
        <v>177-01-03420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E513" s="551">
        <f>_xlfn.XLOOKUP(D513,거래처!B:B,거래처!D:D," ")</f>
        <v>0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E514" s="551" t="str">
        <f>_xlfn.XLOOKUP(D514,거래처!B:B,거래처!D:D," ")</f>
        <v xml:space="preserve"> </v>
      </c>
      <c r="G514" s="282" t="s">
        <v>1682</v>
      </c>
      <c r="H514" s="262">
        <v>2800802</v>
      </c>
      <c r="I514" s="257">
        <v>200000</v>
      </c>
      <c r="J514" s="261">
        <v>1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E515" s="551">
        <f>_xlfn.XLOOKUP(D515,거래처!B:B,거래처!D:D," ")</f>
        <v>0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E516" s="551" t="str">
        <f>_xlfn.XLOOKUP(D516,거래처!B:B,거래처!D:D," ")</f>
        <v>302-01-83388</v>
      </c>
      <c r="G516" s="282" t="s">
        <v>2996</v>
      </c>
      <c r="H516" s="261" t="s">
        <v>2273</v>
      </c>
      <c r="I516" s="257">
        <v>900000</v>
      </c>
      <c r="J516" s="261">
        <v>1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E517" s="551" t="str">
        <f>_xlfn.XLOOKUP(D517,거래처!B:B,거래처!D:D," ")</f>
        <v>306-28-58326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E518" s="551" t="str">
        <f>_xlfn.XLOOKUP(D518,거래처!B:B,거래처!D:D," ")</f>
        <v>306-28-58326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E519" s="551" t="str">
        <f>_xlfn.XLOOKUP(D519,거래처!B:B,거래처!D:D," ")</f>
        <v>410-27-15314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E520" s="551" t="str">
        <f>_xlfn.XLOOKUP(D520,거래처!B:B,거래처!D:D," ")</f>
        <v>616-06-75685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E521" s="551" t="str">
        <f>_xlfn.XLOOKUP(D521,거래처!B:B,거래처!D:D," ")</f>
        <v>502-23-76820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E522" s="551" t="str">
        <f>_xlfn.XLOOKUP(D522,거래처!B:B,거래처!D:D," ")</f>
        <v>881-07-00034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E523" s="551" t="str">
        <f>_xlfn.XLOOKUP(D523,거래처!B:B,거래처!D:D," ")</f>
        <v>503-07-45581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E524" s="551">
        <f>_xlfn.XLOOKUP(D524,거래처!B:B,거래처!D:D," ")</f>
        <v>0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E525" s="551">
        <f>_xlfn.XLOOKUP(D525,거래처!B:B,거래처!D:D," ")</f>
        <v>0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E526" s="551" t="str">
        <f>_xlfn.XLOOKUP(D526,거래처!B:B,거래처!D:D," ")</f>
        <v>416-09-29452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E527" s="551" t="str">
        <f>_xlfn.XLOOKUP(D527,거래처!B:B,거래처!D:D," ")</f>
        <v>273-03-01573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E528" s="551" t="str">
        <f>_xlfn.XLOOKUP(D528,거래처!B:B,거래처!D:D," ")</f>
        <v xml:space="preserve"> 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E529" s="551" t="str">
        <f>_xlfn.XLOOKUP(D529,거래처!B:B,거래처!D:D," ")</f>
        <v>418-10-00781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E530" s="551">
        <f>_xlfn.XLOOKUP(D530,거래처!B:B,거래처!D:D," ")</f>
        <v>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E531" s="551" t="str">
        <f>_xlfn.XLOOKUP(D531,거래처!B:B,거래처!D:D," ")</f>
        <v>881-07-00034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E532" s="551" t="str">
        <f>_xlfn.XLOOKUP(D532,거래처!B:B,거래처!D:D," ")</f>
        <v>138-01-48780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E533" s="551">
        <f>_xlfn.XLOOKUP(D533,거래처!B:B,거래처!D:D," ")</f>
        <v>0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E534" s="551" t="str">
        <f>_xlfn.XLOOKUP(D534,거래처!B:B,거래처!D:D," ")</f>
        <v>215-03-36659</v>
      </c>
      <c r="G534" s="282" t="s">
        <v>2138</v>
      </c>
      <c r="H534" s="261" t="s">
        <v>1186</v>
      </c>
      <c r="I534" s="257">
        <v>517273</v>
      </c>
      <c r="J534" s="261">
        <v>1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E535" s="551" t="str">
        <f>_xlfn.XLOOKUP(D535,거래처!B:B,거래처!D:D," ")</f>
        <v>215-03-36659</v>
      </c>
      <c r="G535" s="282" t="s">
        <v>2141</v>
      </c>
      <c r="H535" s="261">
        <v>50229</v>
      </c>
      <c r="I535" s="257">
        <v>70000</v>
      </c>
      <c r="J535" s="261">
        <v>1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E536" s="551" t="str">
        <f>_xlfn.XLOOKUP(D536,거래처!B:B,거래처!D:D," ")</f>
        <v>215-03-36659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E537" s="551">
        <f>_xlfn.XLOOKUP(D537,거래처!B:B,거래처!D:D," ")</f>
        <v>0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E538" s="551" t="str">
        <f>_xlfn.XLOOKUP(D538,거래처!B:B,거래처!D:D," ")</f>
        <v>177-01-03420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E539" s="551">
        <f>_xlfn.XLOOKUP(D539,거래처!B:B,거래처!D:D," ")</f>
        <v>0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E540" s="551">
        <f>_xlfn.XLOOKUP(D540,거래처!B:B,거래처!D:D," ")</f>
        <v>0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E541" s="551">
        <f>_xlfn.XLOOKUP(D541,거래처!B:B,거래처!D:D," ")</f>
        <v>0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E542" s="551">
        <f>_xlfn.XLOOKUP(D542,거래처!B:B,거래처!D:D," ")</f>
        <v>0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E543" s="551" t="str">
        <f>_xlfn.XLOOKUP(D543,거래처!B:B,거래처!D:D," ")</f>
        <v>138-01-48780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E544" s="551" t="str">
        <f>_xlfn.XLOOKUP(D544,거래처!B:B,거래처!D:D," ")</f>
        <v>410-26-92600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E545" s="551">
        <f>_xlfn.XLOOKUP(D545,거래처!B:B,거래처!D:D," ")</f>
        <v>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E546" s="551">
        <f>_xlfn.XLOOKUP(D546,거래처!B:B,거래처!D:D," ")</f>
        <v>0</v>
      </c>
      <c r="G546" s="282" t="s">
        <v>2316</v>
      </c>
      <c r="I546" s="257">
        <v>1818182</v>
      </c>
      <c r="J546" s="261">
        <v>1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E547" s="551">
        <f>_xlfn.XLOOKUP(D547,거래처!B:B,거래처!D:D," ")</f>
        <v>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E548" s="551" t="str">
        <f>_xlfn.XLOOKUP(D548,거래처!B:B,거래처!D:D," ")</f>
        <v>302-01-83388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E549" s="551" t="str">
        <f>_xlfn.XLOOKUP(D549,거래처!B:B,거래처!D:D," ")</f>
        <v>312-13-58007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E550" s="551">
        <f>_xlfn.XLOOKUP(D550,거래처!B:B,거래처!D:D," ")</f>
        <v>0</v>
      </c>
      <c r="G550" s="282" t="s">
        <v>1229</v>
      </c>
      <c r="H550" s="261" t="s">
        <v>1228</v>
      </c>
      <c r="I550" s="257">
        <v>700000</v>
      </c>
      <c r="J550" s="261">
        <v>1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E551" s="551">
        <f>_xlfn.XLOOKUP(D551,거래처!B:B,거래처!D:D," ")</f>
        <v>0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E552" s="551">
        <f>_xlfn.XLOOKUP(D552,거래처!B:B,거래처!D:D," ")</f>
        <v>0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E553" s="551">
        <f>_xlfn.XLOOKUP(D553,거래처!B:B,거래처!D:D," ")</f>
        <v>0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E554" s="551" t="str">
        <f>_xlfn.XLOOKUP(D554,거래처!B:B,거래처!D:D," ")</f>
        <v>503-07-45581</v>
      </c>
      <c r="G554" s="282" t="s">
        <v>1506</v>
      </c>
      <c r="I554" s="257">
        <v>450000</v>
      </c>
      <c r="J554" s="261">
        <v>1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E555" s="551" t="str">
        <f>_xlfn.XLOOKUP(D555,거래처!B:B,거래처!D:D," ")</f>
        <v>503-07-45581</v>
      </c>
      <c r="G555" s="282" t="s">
        <v>1520</v>
      </c>
      <c r="H555" s="261">
        <v>24152333907</v>
      </c>
      <c r="I555" s="257">
        <v>50000</v>
      </c>
      <c r="J555" s="261">
        <v>1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E556" s="551">
        <f>_xlfn.XLOOKUP(D556,거래처!B:B,거래처!D:D," ")</f>
        <v>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E557" s="551">
        <f>_xlfn.XLOOKUP(D557,거래처!B:B,거래처!D:D," ")</f>
        <v>0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E558" s="551">
        <f>_xlfn.XLOOKUP(D558,거래처!B:B,거래처!D:D," ")</f>
        <v>0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E559" s="551">
        <f>_xlfn.XLOOKUP(D559,거래처!B:B,거래처!D:D," ")</f>
        <v>0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E560" s="551">
        <f>_xlfn.XLOOKUP(D560,거래처!B:B,거래처!D:D," ")</f>
        <v>0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E561" s="551">
        <f>_xlfn.XLOOKUP(D561,거래처!B:B,거래처!D:D," ")</f>
        <v>0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E562" s="551">
        <f>_xlfn.XLOOKUP(D562,거래처!B:B,거래처!D:D," ")</f>
        <v>0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E563" s="551" t="str">
        <f>_xlfn.XLOOKUP(D563,거래처!B:B,거래처!D:D," ")</f>
        <v>312-13-58007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E564" s="551">
        <f>_xlfn.XLOOKUP(D564,거래처!B:B,거래처!D:D," ")</f>
        <v>0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E565" s="551">
        <f>_xlfn.XLOOKUP(D565,거래처!B:B,거래처!D:D," ")</f>
        <v>0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E566" s="551">
        <f>_xlfn.XLOOKUP(D566,거래처!B:B,거래처!D:D," ")</f>
        <v>0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E567" s="551">
        <f>_xlfn.XLOOKUP(D567,거래처!B:B,거래처!D:D," ")</f>
        <v>0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E568" s="551">
        <f>_xlfn.XLOOKUP(D568,거래처!B:B,거래처!D:D," ")</f>
        <v>0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E569" s="551" t="str">
        <f>_xlfn.XLOOKUP(D569,거래처!B:B,거래처!D:D," ")</f>
        <v>503-07-45581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E570" s="551">
        <f>_xlfn.XLOOKUP(D570,거래처!B:B,거래처!D:D," ")</f>
        <v>0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E571" s="551">
        <f>_xlfn.XLOOKUP(D571,거래처!B:B,거래처!D:D," ")</f>
        <v>0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E572" s="551" t="str">
        <f>_xlfn.XLOOKUP(D572,거래처!B:B,거래처!D:D," ")</f>
        <v>552-86-02615</v>
      </c>
      <c r="G572" s="282" t="s">
        <v>2370</v>
      </c>
      <c r="H572" s="261" t="s">
        <v>1192</v>
      </c>
      <c r="I572" s="257">
        <v>2200000</v>
      </c>
      <c r="J572" s="261">
        <v>1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E573" s="551" t="str">
        <f>_xlfn.XLOOKUP(D573,거래처!B:B,거래처!D:D," ")</f>
        <v>138-01-48780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E574" s="551" t="str">
        <f>_xlfn.XLOOKUP(D574,거래처!B:B,거래처!D:D," ")</f>
        <v>138-01-48780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E575" s="551">
        <f>_xlfn.XLOOKUP(D575,거래처!B:B,거래처!D:D," ")</f>
        <v>0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E576" s="551">
        <f>_xlfn.XLOOKUP(D576,거래처!B:B,거래처!D:D," ")</f>
        <v>0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E577" s="551">
        <f>_xlfn.XLOOKUP(D577,거래처!B:B,거래처!D:D," ")</f>
        <v>0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E578" s="551">
        <f>_xlfn.XLOOKUP(D578,거래처!B:B,거래처!D:D," ")</f>
        <v>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E579" s="551">
        <f>_xlfn.XLOOKUP(D579,거래처!B:B,거래처!D:D," ")</f>
        <v>0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E580" s="551" t="str">
        <f>_xlfn.XLOOKUP(D580,거래처!B:B,거래처!D:D," ")</f>
        <v>177-01-03420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E581" s="551" t="str">
        <f>_xlfn.XLOOKUP(D581,거래처!B:B,거래처!D:D," ")</f>
        <v>503-07-45581</v>
      </c>
      <c r="G581" s="282" t="s">
        <v>2138</v>
      </c>
      <c r="H581" s="261" t="s">
        <v>1186</v>
      </c>
      <c r="I581" s="257">
        <v>517273</v>
      </c>
      <c r="J581" s="261">
        <v>1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E582" s="551" t="str">
        <f>_xlfn.XLOOKUP(D582,거래처!B:B,거래처!D:D," ")</f>
        <v>503-07-45581</v>
      </c>
      <c r="G582" s="282" t="s">
        <v>2139</v>
      </c>
      <c r="H582" s="261" t="s">
        <v>1230</v>
      </c>
      <c r="I582" s="257">
        <v>130000</v>
      </c>
      <c r="J582" s="261">
        <v>2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E583" s="551" t="str">
        <f>_xlfn.XLOOKUP(D583,거래처!B:B,거래처!D:D," ")</f>
        <v>416-09-29452</v>
      </c>
      <c r="G583" s="282" t="s">
        <v>2376</v>
      </c>
      <c r="I583" s="257">
        <v>600000</v>
      </c>
      <c r="J583" s="261">
        <v>1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E584" s="551" t="str">
        <f>_xlfn.XLOOKUP(D584,거래처!B:B,거래처!D:D," ")</f>
        <v>416-09-29452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E585" s="551" t="str">
        <f>_xlfn.XLOOKUP(D585,거래처!B:B,거래처!D:D," ")</f>
        <v>416-09-29452</v>
      </c>
      <c r="G585" s="282" t="s">
        <v>2366</v>
      </c>
      <c r="H585" s="261" t="s">
        <v>2365</v>
      </c>
      <c r="I585" s="257">
        <v>590910</v>
      </c>
      <c r="J585" s="261">
        <v>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E586" s="551" t="str">
        <f>_xlfn.XLOOKUP(D586,거래처!B:B,거래처!D:D," ")</f>
        <v>416-09-29452</v>
      </c>
      <c r="G586" s="282" t="s">
        <v>2368</v>
      </c>
      <c r="H586" s="261" t="s">
        <v>2367</v>
      </c>
      <c r="I586" s="257">
        <v>100000</v>
      </c>
      <c r="J586" s="261">
        <v>1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E587" s="551" t="str">
        <f>_xlfn.XLOOKUP(D587,거래처!B:B,거래처!D:D," ")</f>
        <v>416-09-29452</v>
      </c>
      <c r="G587" s="282" t="s">
        <v>2143</v>
      </c>
      <c r="H587" s="261" t="s">
        <v>1779</v>
      </c>
      <c r="I587" s="257">
        <v>20000</v>
      </c>
      <c r="J587" s="261">
        <v>1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E588" s="551" t="str">
        <f>_xlfn.XLOOKUP(D588,거래처!B:B,거래처!D:D," ")</f>
        <v>552-86-02615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E589" s="551">
        <f>_xlfn.XLOOKUP(D589,거래처!B:B,거래처!D:D," ")</f>
        <v>0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E590" s="551">
        <f>_xlfn.XLOOKUP(D590,거래처!B:B,거래처!D:D," ")</f>
        <v>0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E591" s="551">
        <f>_xlfn.XLOOKUP(D591,거래처!B:B,거래처!D:D," ")</f>
        <v>0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E592" s="551">
        <f>_xlfn.XLOOKUP(D592,거래처!B:B,거래처!D:D," ")</f>
        <v>0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E593" s="551" t="str">
        <f>_xlfn.XLOOKUP(D593,거래처!B:B,거래처!D:D," ")</f>
        <v>138-01-48780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E594" s="551">
        <f>_xlfn.XLOOKUP(D594,거래처!B:B,거래처!D:D," ")</f>
        <v>0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E595" s="551">
        <f>_xlfn.XLOOKUP(D595,거래처!B:B,거래처!D:D," ")</f>
        <v>0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E596" s="551" t="str">
        <f>_xlfn.XLOOKUP(D596,거래처!B:B,거래처!D:D," ")</f>
        <v>177-01-03420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E597" s="551" t="str">
        <f>_xlfn.XLOOKUP(D597,거래처!B:B,거래처!D:D," ")</f>
        <v>306-28-58326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E598" s="551" t="str">
        <f>_xlfn.XLOOKUP(D598,거래처!B:B,거래처!D:D," ")</f>
        <v>410-26-92600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E599" s="551">
        <f>_xlfn.XLOOKUP(D599,거래처!B:B,거래처!D:D," ")</f>
        <v>0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E600" s="551" t="str">
        <f>_xlfn.XLOOKUP(D600,거래처!B:B,거래처!D:D," ")</f>
        <v>410-27-15314</v>
      </c>
      <c r="G600" s="282" t="s">
        <v>2141</v>
      </c>
      <c r="H600" s="261">
        <v>50229</v>
      </c>
      <c r="I600" s="257">
        <v>75000</v>
      </c>
      <c r="J600" s="261">
        <v>2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E601" s="551" t="str">
        <f>_xlfn.XLOOKUP(D601,거래처!B:B,거래처!D:D," ")</f>
        <v>410-27-15314</v>
      </c>
      <c r="G601" s="282" t="s">
        <v>2139</v>
      </c>
      <c r="H601" s="261" t="s">
        <v>1230</v>
      </c>
      <c r="I601" s="257">
        <v>130000</v>
      </c>
      <c r="J601" s="261">
        <v>1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E602" s="551" t="str">
        <f>_xlfn.XLOOKUP(D602,거래처!B:B,거래처!D:D," ")</f>
        <v>177-01-03420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E603" s="551" t="str">
        <f>_xlfn.XLOOKUP(D603,거래처!B:B,거래처!D:D," ")</f>
        <v>881-07-00034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E604" s="551" t="str">
        <f>_xlfn.XLOOKUP(D604,거래처!B:B,거래처!D:D," ")</f>
        <v>881-07-00034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E605" s="551" t="str">
        <f>_xlfn.XLOOKUP(D605,거래처!B:B,거래처!D:D," ")</f>
        <v>416-09-29452</v>
      </c>
      <c r="G605" s="282" t="s">
        <v>2515</v>
      </c>
      <c r="I605" s="257">
        <v>1600000</v>
      </c>
      <c r="J605" s="261">
        <v>1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E606" s="551" t="str">
        <f>_xlfn.XLOOKUP(D606,거래처!B:B,거래처!D:D," ")</f>
        <v>416-09-29452</v>
      </c>
      <c r="G606" s="282" t="s">
        <v>1490</v>
      </c>
      <c r="I606" s="257">
        <v>20000</v>
      </c>
      <c r="J606" s="261">
        <v>1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E607" s="551">
        <f>_xlfn.XLOOKUP(D607,거래처!B:B,거래처!D:D," ")</f>
        <v>0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E608" s="551" t="str">
        <f>_xlfn.XLOOKUP(D608,거래처!B:B,거래처!D:D," ")</f>
        <v>119-73-00045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E609" s="551">
        <f>_xlfn.XLOOKUP(D609,거래처!B:B,거래처!D:D," ")</f>
        <v>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E610" s="551">
        <f>_xlfn.XLOOKUP(D610,거래처!B:B,거래처!D:D," ")</f>
        <v>0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E611" s="551">
        <f>_xlfn.XLOOKUP(D611,거래처!B:B,거래처!D:D," ")</f>
        <v>0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E612" s="551" t="str">
        <f>_xlfn.XLOOKUP(D612,거래처!B:B,거래처!D:D," ")</f>
        <v xml:space="preserve"> 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E613" s="551" t="str">
        <f>_xlfn.XLOOKUP(D613,거래처!B:B,거래처!D:D," ")</f>
        <v>881-07-00034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E614" s="551">
        <f>_xlfn.XLOOKUP(D614,거래처!B:B,거래처!D:D," ")</f>
        <v>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E615" s="551" t="str">
        <f>_xlfn.XLOOKUP(D615,거래처!B:B,거래처!D:D," ")</f>
        <v>503-41-77199</v>
      </c>
      <c r="G615" s="282" t="s">
        <v>1182</v>
      </c>
      <c r="H615" s="261" t="s">
        <v>1711</v>
      </c>
      <c r="I615" s="257">
        <v>1200000</v>
      </c>
      <c r="J615" s="261">
        <v>1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E616" s="551" t="str">
        <f>_xlfn.XLOOKUP(D616,거래처!B:B,거래처!D:D," ")</f>
        <v>273-03-01573</v>
      </c>
      <c r="G616" s="282" t="s">
        <v>1184</v>
      </c>
      <c r="H616" s="261" t="s">
        <v>1183</v>
      </c>
      <c r="I616" s="257">
        <v>1200000</v>
      </c>
      <c r="J616" s="261">
        <v>1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E617" s="551">
        <f>_xlfn.XLOOKUP(D617,거래처!B:B,거래처!D:D," ")</f>
        <v>0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E618" s="551" t="str">
        <f>_xlfn.XLOOKUP(D618,거래처!B:B,거래처!D:D," ")</f>
        <v>114-28-00870</v>
      </c>
      <c r="G618" s="282" t="s">
        <v>1676</v>
      </c>
      <c r="H618" s="261">
        <v>2800802</v>
      </c>
      <c r="I618" s="257">
        <v>200000</v>
      </c>
      <c r="J618" s="261">
        <v>1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E619" s="551">
        <f>_xlfn.XLOOKUP(D619,거래처!B:B,거래처!D:D," ")</f>
        <v>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E620" s="551">
        <f>_xlfn.XLOOKUP(D620,거래처!B:B,거래처!D:D," ")</f>
        <v>0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E621" s="551" t="str">
        <f>_xlfn.XLOOKUP(D621,거래처!B:B,거래처!D:D," ")</f>
        <v>114-28-00870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E622" s="551" t="str">
        <f>_xlfn.XLOOKUP(D622,거래처!B:B,거래처!D:D," ")</f>
        <v>119-73-00045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E623" s="551">
        <f>_xlfn.XLOOKUP(D623,거래처!B:B,거래처!D:D," ")</f>
        <v>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E624" s="551">
        <f>_xlfn.XLOOKUP(D624,거래처!B:B,거래처!D:D," ")</f>
        <v>0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E625" s="551">
        <f>_xlfn.XLOOKUP(D625,거래처!B:B,거래처!D:D," ")</f>
        <v>0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E626" s="551" t="str">
        <f>_xlfn.XLOOKUP(D626,거래처!B:B,거래처!D:D," ")</f>
        <v>487-18-00463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E627" s="551">
        <f>_xlfn.XLOOKUP(D627,거래처!B:B,거래처!D:D," ")</f>
        <v>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E628" s="551" t="str">
        <f>_xlfn.XLOOKUP(D628,거래처!B:B,거래처!D:D," ")</f>
        <v>503-41-77199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E629" s="551">
        <f>_xlfn.XLOOKUP(D629,거래처!B:B,거래처!D:D," ")</f>
        <v>0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E630" s="551">
        <f>_xlfn.XLOOKUP(D630,거래처!B:B,거래처!D:D," ")</f>
        <v>0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E631" s="551">
        <f>_xlfn.XLOOKUP(D631,거래처!B:B,거래처!D:D," ")</f>
        <v>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E632" s="551">
        <f>_xlfn.XLOOKUP(D632,거래처!B:B,거래처!D:D," ")</f>
        <v>0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5252</v>
      </c>
      <c r="E633" s="551">
        <f>_xlfn.XLOOKUP(D633,거래처!B:B,거래처!D:D," ")</f>
        <v>0</v>
      </c>
      <c r="F633" s="284" t="s">
        <v>4647</v>
      </c>
      <c r="G633" s="282" t="s">
        <v>5253</v>
      </c>
      <c r="I633" s="257">
        <v>1050000</v>
      </c>
      <c r="J633" s="261">
        <v>1</v>
      </c>
      <c r="M633" s="257">
        <v>1050000</v>
      </c>
      <c r="O633" s="257" t="s">
        <v>5250</v>
      </c>
      <c r="P633" s="261" t="s">
        <v>4977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E634" s="551">
        <f>_xlfn.XLOOKUP(D634,거래처!B:B,거래처!D:D," ")</f>
        <v>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E635" s="551">
        <f>_xlfn.XLOOKUP(D635,거래처!B:B,거래처!D:D," ")</f>
        <v>0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E636" s="551">
        <f>_xlfn.XLOOKUP(D636,거래처!B:B,거래처!D:D," ")</f>
        <v>0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E637" s="551" t="str">
        <f>_xlfn.XLOOKUP(D637,거래처!B:B,거래처!D:D," ")</f>
        <v>135-21-44901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E638" s="551" t="str">
        <f>_xlfn.XLOOKUP(D638,거래처!B:B,거래처!D:D," ")</f>
        <v>135-21-44901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E639" s="551">
        <f>_xlfn.XLOOKUP(D639,거래처!B:B,거래처!D:D," ")</f>
        <v>0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E640" s="551">
        <f>_xlfn.XLOOKUP(D640,거래처!B:B,거래처!D:D," ")</f>
        <v>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E641" s="551">
        <f>_xlfn.XLOOKUP(D641,거래처!B:B,거래처!D:D," ")</f>
        <v>0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E642" s="551">
        <f>_xlfn.XLOOKUP(D642,거래처!B:B,거래처!D:D," ")</f>
        <v>0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E643" s="551" t="str">
        <f>_xlfn.XLOOKUP(D643,거래처!B:B,거래처!D:D," ")</f>
        <v>135-21-44901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E644" s="551">
        <f>_xlfn.XLOOKUP(D644,거래처!B:B,거래처!D:D," ")</f>
        <v>0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E645" s="551" t="str">
        <f>_xlfn.XLOOKUP(D645,거래처!B:B,거래처!D:D," ")</f>
        <v>177-01-03420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E646" s="551">
        <f>_xlfn.XLOOKUP(D646,거래처!B:B,거래처!D:D," ")</f>
        <v>0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E647" s="551">
        <f>_xlfn.XLOOKUP(D647,거래처!B:B,거래처!D:D," ")</f>
        <v>0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E648" s="551">
        <f>_xlfn.XLOOKUP(D648,거래처!B:B,거래처!D:D," ")</f>
        <v>0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E649" s="551">
        <f>_xlfn.XLOOKUP(D649,거래처!B:B,거래처!D:D," ")</f>
        <v>0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E650" s="551">
        <f>_xlfn.XLOOKUP(D650,거래처!B:B,거래처!D:D," ")</f>
        <v>0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E651" s="551">
        <f>_xlfn.XLOOKUP(D651,거래처!B:B,거래처!D:D," ")</f>
        <v>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E652" s="551">
        <f>_xlfn.XLOOKUP(D652,거래처!B:B,거래처!D:D," ")</f>
        <v>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E653" s="551">
        <f>_xlfn.XLOOKUP(D653,거래처!B:B,거래처!D:D," ")</f>
        <v>0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E654" s="551">
        <f>_xlfn.XLOOKUP(D654,거래처!B:B,거래처!D:D," ")</f>
        <v>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E655" s="551" t="str">
        <f>_xlfn.XLOOKUP(D655,거래처!B:B,거래처!D:D," ")</f>
        <v>177-01-03420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E656" s="551">
        <f>_xlfn.XLOOKUP(D656,거래처!B:B,거래처!D:D," ")</f>
        <v>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E657" s="551">
        <f>_xlfn.XLOOKUP(D657,거래처!B:B,거래처!D:D," ")</f>
        <v>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E658" s="551">
        <f>_xlfn.XLOOKUP(D658,거래처!B:B,거래처!D:D," ")</f>
        <v>0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E659" s="551">
        <f>_xlfn.XLOOKUP(D659,거래처!B:B,거래처!D:D," ")</f>
        <v>0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E660" s="551">
        <f>_xlfn.XLOOKUP(D660,거래처!B:B,거래처!D:D," ")</f>
        <v>0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E661" s="551">
        <f>_xlfn.XLOOKUP(D661,거래처!B:B,거래처!D:D," ")</f>
        <v>0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E662" s="551">
        <f>_xlfn.XLOOKUP(D662,거래처!B:B,거래처!D:D," ")</f>
        <v>0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E663" s="551">
        <f>_xlfn.XLOOKUP(D663,거래처!B:B,거래처!D:D," ")</f>
        <v>0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E664" s="551" t="str">
        <f>_xlfn.XLOOKUP(D664,거래처!B:B,거래처!D:D," ")</f>
        <v>177-01-03420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E665" s="551">
        <f>_xlfn.XLOOKUP(D665,거래처!B:B,거래처!D:D," ")</f>
        <v>0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E666" s="551">
        <f>_xlfn.XLOOKUP(D666,거래처!B:B,거래처!D:D," ")</f>
        <v>0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E667" s="551" t="str">
        <f>_xlfn.XLOOKUP(D667,거래처!B:B,거래처!D:D," ")</f>
        <v>273-03-01573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E668" s="551">
        <f>_xlfn.XLOOKUP(D668,거래처!B:B,거래처!D:D," ")</f>
        <v>0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E669" s="551" t="str">
        <f>_xlfn.XLOOKUP(D669,거래처!B:B,거래처!D:D," ")</f>
        <v>177-01-03420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E670" s="551" t="str">
        <f>_xlfn.XLOOKUP(D670,거래처!B:B,거래처!D:D," ")</f>
        <v>503-41-77199</v>
      </c>
      <c r="G670" s="282" t="s">
        <v>2186</v>
      </c>
      <c r="H670" s="262">
        <v>1087298388</v>
      </c>
      <c r="I670" s="257">
        <v>550000</v>
      </c>
      <c r="J670" s="261">
        <v>2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E671" s="551" t="str">
        <f>_xlfn.XLOOKUP(D671,거래처!B:B,거래처!D:D," ")</f>
        <v>621-19-98244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E672" s="551" t="str">
        <f>_xlfn.XLOOKUP(D672,거래처!B:B,거래처!D:D," ")</f>
        <v>621-19-98244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E673" s="551" t="str">
        <f>_xlfn.XLOOKUP(D673,거래처!B:B,거래처!D:D," ")</f>
        <v>621-19-98244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E674" s="551" t="str">
        <f>_xlfn.XLOOKUP(D674,거래처!B:B,거래처!D:D," ")</f>
        <v>215-03-36659</v>
      </c>
      <c r="G674" s="282" t="s">
        <v>1991</v>
      </c>
      <c r="I674" s="257">
        <v>1000000</v>
      </c>
      <c r="J674" s="261">
        <v>1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E675" s="551" t="str">
        <f>_xlfn.XLOOKUP(D675,거래처!B:B,거래처!D:D," ")</f>
        <v>215-03-36659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E676" s="551">
        <f>_xlfn.XLOOKUP(D676,거래처!B:B,거래처!D:D," ")</f>
        <v>0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E677" s="551" t="str">
        <f>_xlfn.XLOOKUP(D677,거래처!B:B,거래처!D:D," ")</f>
        <v>621-19-98244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E678" s="551">
        <f>_xlfn.XLOOKUP(D678,거래처!B:B,거래처!D:D," ")</f>
        <v>0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E679" s="551" t="str">
        <f>_xlfn.XLOOKUP(D679,거래처!B:B,거래처!D:D," ")</f>
        <v>177-01-03420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E680" s="551" t="str">
        <f>_xlfn.XLOOKUP(D680,거래처!B:B,거래처!D:D," ")</f>
        <v>177-01-03420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E681" s="551" t="str">
        <f>_xlfn.XLOOKUP(D681,거래처!B:B,거래처!D:D," ")</f>
        <v>621-19-98244</v>
      </c>
      <c r="G681" s="282" t="s">
        <v>2515</v>
      </c>
      <c r="I681" s="257">
        <v>1500000</v>
      </c>
      <c r="J681" s="261">
        <v>1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E682" s="551">
        <f>_xlfn.XLOOKUP(D682,거래처!B:B,거래처!D:D," ")</f>
        <v>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E683" s="551">
        <f>_xlfn.XLOOKUP(D683,거래처!B:B,거래처!D:D," ")</f>
        <v>0</v>
      </c>
      <c r="G683" s="282" t="s">
        <v>1182</v>
      </c>
      <c r="H683" s="261" t="s">
        <v>1711</v>
      </c>
      <c r="I683" s="257">
        <v>1200000</v>
      </c>
      <c r="J683" s="261">
        <v>1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E684" s="551">
        <f>_xlfn.XLOOKUP(D684,거래처!B:B,거래처!D:D," ")</f>
        <v>0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E685" s="551" t="str">
        <f>_xlfn.XLOOKUP(D685,거래처!B:B,거래처!D:D," ")</f>
        <v>177-01-03420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E686" s="551" t="str">
        <f>_xlfn.XLOOKUP(D686,거래처!B:B,거래처!D:D," ")</f>
        <v>177-01-03420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E687" s="551">
        <f>_xlfn.XLOOKUP(D687,거래처!B:B,거래처!D:D," ")</f>
        <v>0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E688" s="551">
        <f>_xlfn.XLOOKUP(D688,거래처!B:B,거래처!D:D," ")</f>
        <v>0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E689" s="551" t="str">
        <f>_xlfn.XLOOKUP(D689,거래처!B:B,거래처!D:D," ")</f>
        <v>552-86-02615</v>
      </c>
      <c r="G689" s="282" t="s">
        <v>1981</v>
      </c>
      <c r="H689" s="261" t="s">
        <v>1193</v>
      </c>
      <c r="I689" s="257">
        <v>1500000</v>
      </c>
      <c r="J689" s="261">
        <v>1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E690" s="551" t="str">
        <f>_xlfn.XLOOKUP(D690,거래처!B:B,거래처!D:D," ")</f>
        <v>416-09-29452</v>
      </c>
      <c r="G690" s="282" t="s">
        <v>2525</v>
      </c>
      <c r="I690" s="257">
        <v>500000</v>
      </c>
      <c r="J690" s="261">
        <v>1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E691" s="551" t="str">
        <f>_xlfn.XLOOKUP(D691,거래처!B:B,거래처!D:D," ")</f>
        <v>416-09-29452</v>
      </c>
      <c r="G691" s="282" t="s">
        <v>1718</v>
      </c>
      <c r="H691" s="261">
        <v>6172091600</v>
      </c>
      <c r="I691" s="257">
        <v>250000</v>
      </c>
      <c r="J691" s="261">
        <v>1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E692" s="551" t="str">
        <f>_xlfn.XLOOKUP(D692,거래처!B:B,거래처!D:D," ")</f>
        <v>416-09-29452</v>
      </c>
      <c r="G692" s="282" t="s">
        <v>2064</v>
      </c>
      <c r="H692" s="261" t="s">
        <v>2520</v>
      </c>
      <c r="I692" s="257">
        <v>59091</v>
      </c>
      <c r="J692" s="261">
        <v>1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E693" s="551" t="str">
        <f>_xlfn.XLOOKUP(D693,거래처!B:B,거래처!D:D," ")</f>
        <v>416-09-29452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E694" s="551" t="str">
        <f>_xlfn.XLOOKUP(D694,거래처!B:B,거래처!D:D," ")</f>
        <v>621-19-98244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E695" s="551">
        <f>_xlfn.XLOOKUP(D695,거래처!B:B,거래처!D:D," ")</f>
        <v>0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E696" s="551">
        <f>_xlfn.XLOOKUP(D696,거래처!B:B,거래처!D:D," ")</f>
        <v>0</v>
      </c>
      <c r="G696" s="282" t="s">
        <v>2203</v>
      </c>
      <c r="H696" s="261" t="s">
        <v>2202</v>
      </c>
      <c r="I696" s="257">
        <v>1500000</v>
      </c>
      <c r="J696" s="261">
        <v>1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E697" s="551">
        <f>_xlfn.XLOOKUP(D697,거래처!B:B,거래처!D:D," ")</f>
        <v>0</v>
      </c>
      <c r="G697" s="282" t="s">
        <v>2549</v>
      </c>
      <c r="H697" s="261" t="s">
        <v>1714</v>
      </c>
      <c r="I697" s="257">
        <v>50000</v>
      </c>
      <c r="J697" s="261">
        <v>1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E698" s="551" t="str">
        <f>_xlfn.XLOOKUP(D698,거래처!B:B,거래처!D:D," ")</f>
        <v>552-86-02615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E699" s="551">
        <f>_xlfn.XLOOKUP(D699,거래처!B:B,거래처!D:D," ")</f>
        <v>0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E700" s="551" t="str">
        <f>_xlfn.XLOOKUP(D700,거래처!B:B,거래처!D:D," ")</f>
        <v>503-07-45581</v>
      </c>
      <c r="G700" s="282" t="s">
        <v>1182</v>
      </c>
      <c r="H700" s="261" t="s">
        <v>1711</v>
      </c>
      <c r="I700" s="257">
        <v>1200000</v>
      </c>
      <c r="J700" s="261">
        <v>1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E701" s="551" t="str">
        <f>_xlfn.XLOOKUP(D701,거래처!B:B,거래처!D:D," ")</f>
        <v>503-07-45581</v>
      </c>
      <c r="G701" s="282" t="s">
        <v>1664</v>
      </c>
      <c r="H701" s="261" t="s">
        <v>1663</v>
      </c>
      <c r="I701" s="257">
        <v>50000</v>
      </c>
      <c r="J701" s="261">
        <v>1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E702" s="551" t="str">
        <f>_xlfn.XLOOKUP(D702,거래처!B:B,거래처!D:D," ")</f>
        <v>302-01-83388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E703" s="551" t="str">
        <f>_xlfn.XLOOKUP(D703,거래처!B:B,거래처!D:D," ")</f>
        <v>302-01-83388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E704" s="551">
        <f>_xlfn.XLOOKUP(D704,거래처!B:B,거래처!D:D," ")</f>
        <v>0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E705" s="551">
        <f>_xlfn.XLOOKUP(D705,거래처!B:B,거래처!D:D," ")</f>
        <v>0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E706" s="551">
        <f>_xlfn.XLOOKUP(D706,거래처!B:B,거래처!D:D," ")</f>
        <v>0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E707" s="551">
        <f>_xlfn.XLOOKUP(D707,거래처!B:B,거래처!D:D," ")</f>
        <v>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E708" s="551">
        <f>_xlfn.XLOOKUP(D708,거래처!B:B,거래처!D:D," ")</f>
        <v>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E709" s="551" t="str">
        <f>_xlfn.XLOOKUP(D709,거래처!B:B,거래처!D:D," ")</f>
        <v>503-07-45581</v>
      </c>
      <c r="G709" s="282" t="s">
        <v>1237</v>
      </c>
      <c r="H709" s="261" t="s">
        <v>1236</v>
      </c>
      <c r="I709" s="257">
        <v>50000</v>
      </c>
      <c r="J709" s="261">
        <v>1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E710" s="551">
        <f>_xlfn.XLOOKUP(D710,거래처!B:B,거래처!D:D," ")</f>
        <v>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E711" s="551" t="str">
        <f>_xlfn.XLOOKUP(D711,거래처!B:B,거래처!D:D," ")</f>
        <v>503-07-45581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E712" s="551" t="str">
        <f>_xlfn.XLOOKUP(D712,거래처!B:B,거래처!D:D," ")</f>
        <v>296-44-00890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E713" s="551" t="str">
        <f>_xlfn.XLOOKUP(D713,거래처!B:B,거래처!D:D," ")</f>
        <v>296-44-00890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E714" s="551">
        <f>_xlfn.XLOOKUP(D714,거래처!B:B,거래처!D:D," ")</f>
        <v>0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E715" s="551" t="str">
        <f>_xlfn.XLOOKUP(D715,거래처!B:B,거래처!D:D," ")</f>
        <v>122-01-63748</v>
      </c>
      <c r="G715" s="282" t="s">
        <v>1702</v>
      </c>
      <c r="I715" s="257">
        <v>650000</v>
      </c>
      <c r="J715" s="261">
        <v>1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E716" s="551" t="str">
        <f>_xlfn.XLOOKUP(D716,거래처!B:B,거래처!D:D," ")</f>
        <v xml:space="preserve"> </v>
      </c>
      <c r="G716" s="282" t="s">
        <v>2610</v>
      </c>
      <c r="I716" s="257">
        <v>300000</v>
      </c>
      <c r="J716" s="261">
        <v>1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E717" s="551">
        <f>_xlfn.XLOOKUP(D717,거래처!B:B,거래처!D:D," ")</f>
        <v>0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E718" s="551" t="str">
        <f>_xlfn.XLOOKUP(D718,거래처!B:B,거래처!D:D," ")</f>
        <v>410-27-15314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E719" s="551">
        <f>_xlfn.XLOOKUP(D719,거래처!B:B,거래처!D:D," ")</f>
        <v>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E720" s="551">
        <f>_xlfn.XLOOKUP(D720,거래처!B:B,거래처!D:D," ")</f>
        <v>0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E721" s="551">
        <f>_xlfn.XLOOKUP(D721,거래처!B:B,거래처!D:D," ")</f>
        <v>0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E722" s="551" t="str">
        <f>_xlfn.XLOOKUP(D722,거래처!B:B,거래처!D:D," ")</f>
        <v>128-38-89285</v>
      </c>
      <c r="G722" s="282" t="s">
        <v>2559</v>
      </c>
      <c r="I722" s="257">
        <v>1100000</v>
      </c>
      <c r="J722" s="261">
        <v>1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E723" s="551" t="str">
        <f>_xlfn.XLOOKUP(D723,거래처!B:B,거래처!D:D," ")</f>
        <v>128-38-89285</v>
      </c>
      <c r="G723" s="282" t="s">
        <v>1646</v>
      </c>
      <c r="I723" s="257">
        <v>100000</v>
      </c>
      <c r="J723" s="261">
        <v>2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E724" s="551">
        <f>_xlfn.XLOOKUP(D724,거래처!B:B,거래처!D:D," ")</f>
        <v>0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E725" s="551">
        <f>_xlfn.XLOOKUP(D725,거래처!B:B,거래처!D:D," ")</f>
        <v>0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E726" s="551">
        <f>_xlfn.XLOOKUP(D726,거래처!B:B,거래처!D:D," ")</f>
        <v>0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E727" s="551" t="str">
        <f>_xlfn.XLOOKUP(D727,거래처!B:B,거래처!D:D," ")</f>
        <v>503-07-45581</v>
      </c>
      <c r="G727" s="282" t="s">
        <v>2131</v>
      </c>
      <c r="H727" s="261" t="s">
        <v>1180</v>
      </c>
      <c r="I727" s="257">
        <v>1500000</v>
      </c>
      <c r="J727" s="261">
        <v>1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E728" s="551" t="str">
        <f>_xlfn.XLOOKUP(D728,거래처!B:B,거래처!D:D," ")</f>
        <v>503-07-45581</v>
      </c>
      <c r="G728" s="282" t="s">
        <v>2132</v>
      </c>
      <c r="H728" s="261" t="s">
        <v>1761</v>
      </c>
      <c r="I728" s="257">
        <v>50000</v>
      </c>
      <c r="J728" s="261">
        <v>1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E729" s="551" t="str">
        <f>_xlfn.XLOOKUP(D729,거래처!B:B,거래처!D:D," ")</f>
        <v>503-41-77199</v>
      </c>
      <c r="G729" s="282" t="s">
        <v>1196</v>
      </c>
      <c r="H729" s="261" t="s">
        <v>2113</v>
      </c>
      <c r="I729" s="257">
        <v>1200000</v>
      </c>
      <c r="J729" s="261">
        <v>1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E730" s="551" t="str">
        <f>_xlfn.XLOOKUP(D730,거래처!B:B,거래처!D:D," ")</f>
        <v>503-41-77199</v>
      </c>
      <c r="G730" s="282" t="s">
        <v>2607</v>
      </c>
      <c r="H730" s="262">
        <v>7252703114</v>
      </c>
      <c r="I730" s="257">
        <v>129000</v>
      </c>
      <c r="J730" s="261">
        <v>1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E731" s="551" t="str">
        <f>_xlfn.XLOOKUP(D731,거래처!B:B,거래처!D:D," ")</f>
        <v>262-02-00432</v>
      </c>
      <c r="G731" s="282" t="s">
        <v>1467</v>
      </c>
      <c r="I731" s="257">
        <v>350000</v>
      </c>
      <c r="J731" s="261">
        <v>1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E732" s="551">
        <f>_xlfn.XLOOKUP(D732,거래처!B:B,거래처!D:D," ")</f>
        <v>0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E733" s="551">
        <f>_xlfn.XLOOKUP(D733,거래처!B:B,거래처!D:D," ")</f>
        <v>0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E734" s="551">
        <f>_xlfn.XLOOKUP(D734,거래처!B:B,거래처!D:D," ")</f>
        <v>0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E735" s="551">
        <f>_xlfn.XLOOKUP(D735,거래처!B:B,거래처!D:D," ")</f>
        <v>0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E736" s="551" t="str">
        <f>_xlfn.XLOOKUP(D736,거래처!B:B,거래처!D:D," ")</f>
        <v>479-17-01687</v>
      </c>
      <c r="G736" s="282" t="s">
        <v>1552</v>
      </c>
      <c r="H736" s="261" t="s">
        <v>1877</v>
      </c>
      <c r="I736" s="257">
        <v>1000000</v>
      </c>
      <c r="J736" s="261">
        <v>1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E737" s="551">
        <f>_xlfn.XLOOKUP(D737,거래처!B:B,거래처!D:D," ")</f>
        <v>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E738" s="551" t="str">
        <f>_xlfn.XLOOKUP(D738,거래처!B:B,거래처!D:D," ")</f>
        <v>312-13-58007</v>
      </c>
      <c r="G738" s="282" t="s">
        <v>2591</v>
      </c>
      <c r="I738" s="257">
        <v>1700000</v>
      </c>
      <c r="J738" s="261">
        <v>1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E739" s="551" t="str">
        <f>_xlfn.XLOOKUP(D739,거래처!B:B,거래처!D:D," ")</f>
        <v>870-14-00798</v>
      </c>
      <c r="G739" s="282" t="s">
        <v>2245</v>
      </c>
      <c r="I739" s="257">
        <v>600000</v>
      </c>
      <c r="J739" s="261">
        <v>2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E740" s="551" t="str">
        <f>_xlfn.XLOOKUP(D740,거래처!B:B,거래처!D:D," ")</f>
        <v>312-13-58007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E741" s="551">
        <f>_xlfn.XLOOKUP(D741,거래처!B:B,거래처!D:D," ")</f>
        <v>0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E742" s="551" t="str">
        <f>_xlfn.XLOOKUP(D742,거래처!B:B,거래처!D:D," ")</f>
        <v>122-01-63748</v>
      </c>
      <c r="G742" s="282" t="s">
        <v>1702</v>
      </c>
      <c r="I742" s="257">
        <v>650000</v>
      </c>
      <c r="J742" s="261">
        <v>1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E743" s="551" t="str">
        <f>_xlfn.XLOOKUP(D743,거래처!B:B,거래처!D:D," ")</f>
        <v>870-14-00798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E744" s="551" t="str">
        <f>_xlfn.XLOOKUP(D744,거래처!B:B,거래처!D:D," ")</f>
        <v>262-02-00432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E745" s="551">
        <f>_xlfn.XLOOKUP(D745,거래처!B:B,거래처!D:D," ")</f>
        <v>0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E746" s="551">
        <f>_xlfn.XLOOKUP(D746,거래처!B:B,거래처!D:D," ")</f>
        <v>0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E747" s="551">
        <f>_xlfn.XLOOKUP(D747,거래처!B:B,거래처!D:D," ")</f>
        <v>0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E748" s="551" t="str">
        <f>_xlfn.XLOOKUP(D748,거래처!B:B,거래처!D:D," ")</f>
        <v>177-01-03420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E749" s="551" t="str">
        <f>_xlfn.XLOOKUP(D749,거래처!B:B,거래처!D:D," ")</f>
        <v>177-01-03420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E750" s="551" t="str">
        <f>_xlfn.XLOOKUP(D750,거래처!B:B,거래처!D:D," ")</f>
        <v>479-17-01687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E751" s="551" t="str">
        <f>_xlfn.XLOOKUP(D751,거래처!B:B,거래처!D:D," ")</f>
        <v>177-01-03420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E752" s="551" t="str">
        <f>_xlfn.XLOOKUP(D752,거래처!B:B,거래처!D:D," ")</f>
        <v>177-01-03420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E753" s="551" t="str">
        <f>_xlfn.XLOOKUP(D753,거래처!B:B,거래처!D:D," ")</f>
        <v>302-01-83388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E754" s="551" t="str">
        <f>_xlfn.XLOOKUP(D754,거래처!B:B,거래처!D:D," ")</f>
        <v xml:space="preserve"> 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E755" s="551" t="str">
        <f>_xlfn.XLOOKUP(D755,거래처!B:B,거래처!D:D," ")</f>
        <v>503-41-77199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E756" s="551" t="str">
        <f>_xlfn.XLOOKUP(D756,거래처!B:B,거래처!D:D," ")</f>
        <v>177-01-03420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E757" s="551">
        <f>_xlfn.XLOOKUP(D757,거래처!B:B,거래처!D:D," ")</f>
        <v>0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E758" s="551">
        <f>_xlfn.XLOOKUP(D758,거래처!B:B,거래처!D:D," ")</f>
        <v>0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E759" s="551">
        <f>_xlfn.XLOOKUP(D759,거래처!B:B,거래처!D:D," ")</f>
        <v>0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E760" s="551">
        <f>_xlfn.XLOOKUP(D760,거래처!B:B,거래처!D:D," ")</f>
        <v>0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E761" s="551">
        <f>_xlfn.XLOOKUP(D761,거래처!B:B,거래처!D:D," ")</f>
        <v>0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E762" s="551" t="str">
        <f>_xlfn.XLOOKUP(D762,거래처!B:B,거래처!D:D," ")</f>
        <v>220-02-21340</v>
      </c>
      <c r="G762" s="282" t="s">
        <v>2840</v>
      </c>
      <c r="I762" s="257">
        <v>200000</v>
      </c>
      <c r="J762" s="261">
        <v>1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E763" s="551">
        <f>_xlfn.XLOOKUP(D763,거래처!B:B,거래처!D:D," ")</f>
        <v>0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E764" s="551">
        <f>_xlfn.XLOOKUP(D764,거래처!B:B,거래처!D:D," ")</f>
        <v>0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E765" s="551">
        <f>_xlfn.XLOOKUP(D765,거래처!B:B,거래처!D:D," ")</f>
        <v>0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E766" s="551" t="str">
        <f>_xlfn.XLOOKUP(D766,거래처!B:B,거래처!D:D," ")</f>
        <v>416-09-29452</v>
      </c>
      <c r="G766" s="282" t="s">
        <v>1184</v>
      </c>
      <c r="H766" s="261" t="s">
        <v>1183</v>
      </c>
      <c r="I766" s="257">
        <v>1200000</v>
      </c>
      <c r="J766" s="261">
        <v>1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E767" s="551" t="str">
        <f>_xlfn.XLOOKUP(D767,거래처!B:B,거래처!D:D," ")</f>
        <v>487-18-00463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E768" s="551">
        <f>_xlfn.XLOOKUP(D768,거래처!B:B,거래처!D:D," ")</f>
        <v>0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E769" s="551" t="str">
        <f>_xlfn.XLOOKUP(D769,거래처!B:B,거래처!D:D," ")</f>
        <v>487-18-00463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E770" s="551" t="str">
        <f>_xlfn.XLOOKUP(D770,거래처!B:B,거래처!D:D," ")</f>
        <v>122-01-63748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E771" s="551" t="str">
        <f>_xlfn.XLOOKUP(D771,거래처!B:B,거래처!D:D," ")</f>
        <v>215-03-36659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E772" s="551" t="str">
        <f>_xlfn.XLOOKUP(D772,거래처!B:B,거래처!D:D," ")</f>
        <v>128-38-89285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E773" s="551">
        <f>_xlfn.XLOOKUP(D773,거래처!B:B,거래처!D:D," ")</f>
        <v>0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E774" s="551">
        <f>_xlfn.XLOOKUP(D774,거래처!B:B,거래처!D:D," ")</f>
        <v>0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E775" s="551">
        <f>_xlfn.XLOOKUP(D775,거래처!B:B,거래처!D:D," ")</f>
        <v>0</v>
      </c>
      <c r="G775" s="282" t="s">
        <v>2283</v>
      </c>
      <c r="H775" s="261" t="s">
        <v>2656</v>
      </c>
      <c r="I775" s="257">
        <v>350000</v>
      </c>
      <c r="J775" s="261">
        <v>1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E776" s="551">
        <f>_xlfn.XLOOKUP(D776,거래처!B:B,거래처!D:D," ")</f>
        <v>0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E777" s="551">
        <f>_xlfn.XLOOKUP(D777,거래처!B:B,거래처!D:D," ")</f>
        <v>0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E778" s="551">
        <f>_xlfn.XLOOKUP(D778,거래처!B:B,거래처!D:D," ")</f>
        <v>0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E779" s="551">
        <f>_xlfn.XLOOKUP(D779,거래처!B:B,거래처!D:D," ")</f>
        <v>0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E780" s="551">
        <f>_xlfn.XLOOKUP(D780,거래처!B:B,거래처!D:D," ")</f>
        <v>0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E781" s="551" t="str">
        <f>_xlfn.XLOOKUP(D781,거래처!B:B,거래처!D:D," ")</f>
        <v>220-02-21340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E782" s="551">
        <f>_xlfn.XLOOKUP(D782,거래처!B:B,거래처!D:D," ")</f>
        <v>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E783" s="551">
        <f>_xlfn.XLOOKUP(D783,거래처!B:B,거래처!D:D," ")</f>
        <v>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E784" s="551" t="str">
        <f>_xlfn.XLOOKUP(D784,거래처!B:B,거래처!D:D," ")</f>
        <v>215-03-36659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E785" s="551">
        <f>_xlfn.XLOOKUP(D785,거래처!B:B,거래처!D:D," ")</f>
        <v>0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E786" s="551" t="str">
        <f>_xlfn.XLOOKUP(D786,거래처!B:B,거래처!D:D," ")</f>
        <v>416-09-29452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E787" s="551" t="str">
        <f>_xlfn.XLOOKUP(D787,거래처!B:B,거래처!D:D," ")</f>
        <v>503-07-45581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E788" s="551">
        <f>_xlfn.XLOOKUP(D788,거래처!B:B,거래처!D:D," ")</f>
        <v>0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E789" s="551">
        <f>_xlfn.XLOOKUP(D789,거래처!B:B,거래처!D:D," ")</f>
        <v>0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E790" s="551">
        <f>_xlfn.XLOOKUP(D790,거래처!B:B,거래처!D:D," ")</f>
        <v>0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E791" s="551">
        <f>_xlfn.XLOOKUP(D791,거래처!B:B,거래처!D:D," ")</f>
        <v>0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E792" s="551" t="str">
        <f>_xlfn.XLOOKUP(D792,거래처!B:B,거래처!D:D," ")</f>
        <v>503-81-99146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E793" s="551">
        <f>_xlfn.XLOOKUP(D793,거래처!B:B,거래처!D:D," ")</f>
        <v>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E794" s="551" t="str">
        <f>_xlfn.XLOOKUP(D794,거래처!B:B,거래처!D:D," ")</f>
        <v>503-07-45581</v>
      </c>
      <c r="G794" s="282" t="s">
        <v>1184</v>
      </c>
      <c r="H794" s="261" t="s">
        <v>1183</v>
      </c>
      <c r="I794" s="257">
        <v>1200000</v>
      </c>
      <c r="J794" s="261">
        <v>1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E795" s="551">
        <f>_xlfn.XLOOKUP(D795,거래처!B:B,거래처!D:D," ")</f>
        <v>0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E796" s="551" t="str">
        <f>_xlfn.XLOOKUP(D796,거래처!B:B,거래처!D:D," ")</f>
        <v>220-02-21340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E797" s="551" t="str">
        <f>_xlfn.XLOOKUP(D797,거래처!B:B,거래처!D:D," ")</f>
        <v>177-01-03420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E798" s="551" t="str">
        <f>_xlfn.XLOOKUP(D798,거래처!B:B,거래처!D:D," ")</f>
        <v>177-01-03420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E799" s="551">
        <f>_xlfn.XLOOKUP(D799,거래처!B:B,거래처!D:D," ")</f>
        <v>0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E800" s="551">
        <f>_xlfn.XLOOKUP(D800,거래처!B:B,거래처!D:D," ")</f>
        <v>0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E801" s="551">
        <f>_xlfn.XLOOKUP(D801,거래처!B:B,거래처!D:D," ")</f>
        <v>0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E802" s="551">
        <f>_xlfn.XLOOKUP(D802,거래처!B:B,거래처!D:D," ")</f>
        <v>0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E803" s="551">
        <f>_xlfn.XLOOKUP(D803,거래처!B:B,거래처!D:D," ")</f>
        <v>0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E804" s="551">
        <f>_xlfn.XLOOKUP(D804,거래처!B:B,거래처!D:D," ")</f>
        <v>0</v>
      </c>
      <c r="G804" s="282" t="s">
        <v>2245</v>
      </c>
      <c r="I804" s="257">
        <v>650000</v>
      </c>
      <c r="J804" s="261">
        <v>1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E805" s="551">
        <f>_xlfn.XLOOKUP(D805,거래처!B:B,거래처!D:D," ")</f>
        <v>0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E806" s="551">
        <f>_xlfn.XLOOKUP(D806,거래처!B:B,거래처!D:D," ")</f>
        <v>0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E807" s="551" t="str">
        <f>_xlfn.XLOOKUP(D807,거래처!B:B,거래처!D:D," ")</f>
        <v>503-07-45581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E808" s="551" t="str">
        <f>_xlfn.XLOOKUP(D808,거래처!B:B,거래처!D:D," ")</f>
        <v>503-07-45581</v>
      </c>
      <c r="G808" s="282" t="s">
        <v>1237</v>
      </c>
      <c r="H808" s="261" t="s">
        <v>1236</v>
      </c>
      <c r="I808" s="257">
        <v>50000</v>
      </c>
      <c r="J808" s="261">
        <v>1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E809" s="551">
        <f>_xlfn.XLOOKUP(D809,거래처!B:B,거래처!D:D," ")</f>
        <v>0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E810" s="551">
        <f>_xlfn.XLOOKUP(D810,거래처!B:B,거래처!D:D," ")</f>
        <v>0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E811" s="551">
        <f>_xlfn.XLOOKUP(D811,거래처!B:B,거래처!D:D," ")</f>
        <v>0</v>
      </c>
      <c r="G811" s="282" t="s">
        <v>3883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E812" s="551">
        <f>_xlfn.XLOOKUP(D812,거래처!B:B,거래처!D:D," ")</f>
        <v>0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E813" s="551" t="str">
        <f>_xlfn.XLOOKUP(D813,거래처!B:B,거래처!D:D," ")</f>
        <v>306-28-58326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E814" s="551">
        <f>_xlfn.XLOOKUP(D814,거래처!B:B,거래처!D:D," ")</f>
        <v>0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E815" s="551">
        <f>_xlfn.XLOOKUP(D815,거래처!B:B,거래처!D:D," ")</f>
        <v>0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E816" s="551" t="str">
        <f>_xlfn.XLOOKUP(D816,거래처!B:B,거래처!D:D," ")</f>
        <v>503-81-99146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E817" s="551" t="str">
        <f>_xlfn.XLOOKUP(D817,거래처!B:B,거래처!D:D," ")</f>
        <v>371-07-00390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E818" s="551">
        <f>_xlfn.XLOOKUP(D818,거래처!B:B,거래처!D:D," ")</f>
        <v>0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E819" s="551">
        <f>_xlfn.XLOOKUP(D819,거래처!B:B,거래처!D:D," ")</f>
        <v>0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E820" s="551" t="str">
        <f>_xlfn.XLOOKUP(D820,거래처!B:B,거래처!D:D," ")</f>
        <v>503-07-45581</v>
      </c>
      <c r="G820" s="282" t="s">
        <v>1196</v>
      </c>
      <c r="H820" s="261" t="s">
        <v>2113</v>
      </c>
      <c r="I820" s="257">
        <v>1200000</v>
      </c>
      <c r="J820" s="261">
        <v>1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E821" s="551" t="str">
        <f>_xlfn.XLOOKUP(D821,거래처!B:B,거래처!D:D," ")</f>
        <v>371-07-00390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E822" s="551">
        <f>_xlfn.XLOOKUP(D822,거래처!B:B,거래처!D:D," ")</f>
        <v>0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E823" s="551">
        <f>_xlfn.XLOOKUP(D823,거래처!B:B,거래처!D:D," ")</f>
        <v>0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E824" s="551" t="str">
        <f>_xlfn.XLOOKUP(D824,거래처!B:B,거래처!D:D," ")</f>
        <v>860-01-02412</v>
      </c>
      <c r="G824" s="282" t="s">
        <v>2203</v>
      </c>
      <c r="H824" s="261" t="s">
        <v>2202</v>
      </c>
      <c r="I824" s="257">
        <v>1600000</v>
      </c>
      <c r="J824" s="261">
        <v>1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E825" s="551" t="str">
        <f>_xlfn.XLOOKUP(D825,거래처!B:B,거래처!D:D," ")</f>
        <v>860-01-02412</v>
      </c>
      <c r="G825" s="282" t="s">
        <v>2549</v>
      </c>
      <c r="H825" s="261" t="s">
        <v>1714</v>
      </c>
      <c r="I825" s="257">
        <v>50000</v>
      </c>
      <c r="J825" s="261">
        <v>1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E826" s="551">
        <f>_xlfn.XLOOKUP(D826,거래처!B:B,거래처!D:D," ")</f>
        <v>0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E827" s="551" t="str">
        <f>_xlfn.XLOOKUP(D827,거래처!B:B,거래처!D:D," ")</f>
        <v>860-01-02412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E828" s="551">
        <f>_xlfn.XLOOKUP(D828,거래처!B:B,거래처!D:D," ")</f>
        <v>0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E829" s="551" t="str">
        <f>_xlfn.XLOOKUP(D829,거래처!B:B,거래처!D:D," ")</f>
        <v>312-13-58007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E830" s="551" t="str">
        <f>_xlfn.XLOOKUP(D830,거래처!B:B,거래처!D:D," ")</f>
        <v>503-07-45581</v>
      </c>
      <c r="G830" s="282" t="s">
        <v>1664</v>
      </c>
      <c r="H830" s="261" t="s">
        <v>1663</v>
      </c>
      <c r="I830" s="257">
        <v>50000</v>
      </c>
      <c r="J830" s="261">
        <v>1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E831" s="551" t="str">
        <f>_xlfn.XLOOKUP(D831,거래처!B:B,거래처!D:D," ")</f>
        <v>220-02-21340</v>
      </c>
      <c r="G831" s="282" t="s">
        <v>2515</v>
      </c>
      <c r="H831" s="261" t="s">
        <v>2514</v>
      </c>
      <c r="I831" s="257">
        <v>1500000</v>
      </c>
      <c r="J831" s="261">
        <v>1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E832" s="551">
        <f>_xlfn.XLOOKUP(D832,거래처!B:B,거래처!D:D," ")</f>
        <v>0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E833" s="551">
        <f>_xlfn.XLOOKUP(D833,거래처!B:B,거래처!D:D," ")</f>
        <v>0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E834" s="551" t="str">
        <f>_xlfn.XLOOKUP(D834,거래처!B:B,거래처!D:D," ")</f>
        <v>487-18-00463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E835" s="551">
        <f>_xlfn.XLOOKUP(D835,거래처!B:B,거래처!D:D," ")</f>
        <v>0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E836" s="551" t="str">
        <f>_xlfn.XLOOKUP(D836,거래처!B:B,거래처!D:D," ")</f>
        <v>312-13-58007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E837" s="551">
        <f>_xlfn.XLOOKUP(D837,거래처!B:B,거래처!D:D," ")</f>
        <v>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E838" s="551">
        <f>_xlfn.XLOOKUP(D838,거래처!B:B,거래처!D:D," ")</f>
        <v>0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E839" s="551">
        <f>_xlfn.XLOOKUP(D839,거래처!B:B,거래처!D:D," ")</f>
        <v>0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E840" s="551">
        <f>_xlfn.XLOOKUP(D840,거래처!B:B,거래처!D:D," ")</f>
        <v>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E841" s="551">
        <f>_xlfn.XLOOKUP(D841,거래처!B:B,거래처!D:D," ")</f>
        <v>0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E842" s="551">
        <f>_xlfn.XLOOKUP(D842,거래처!B:B,거래처!D:D," ")</f>
        <v>0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E843" s="551">
        <f>_xlfn.XLOOKUP(D843,거래처!B:B,거래처!D:D," ")</f>
        <v>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E844" s="551">
        <f>_xlfn.XLOOKUP(D844,거래처!B:B,거래처!D:D," ")</f>
        <v>0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E845" s="551">
        <f>_xlfn.XLOOKUP(D845,거래처!B:B,거래처!D:D," ")</f>
        <v>0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E846" s="551">
        <f>_xlfn.XLOOKUP(D846,거래처!B:B,거래처!D:D," ")</f>
        <v>0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E847" s="551">
        <f>_xlfn.XLOOKUP(D847,거래처!B:B,거래처!D:D," ")</f>
        <v>0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E848" s="551" t="str">
        <f>_xlfn.XLOOKUP(D848,거래처!B:B,거래처!D:D," ")</f>
        <v>118-10-18095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E849" s="551" t="str">
        <f>_xlfn.XLOOKUP(D849,거래처!B:B,거래처!D:D," ")</f>
        <v>118-10-18095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E850" s="551">
        <f>_xlfn.XLOOKUP(D850,거래처!B:B,거래처!D:D," ")</f>
        <v>0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E851" s="551">
        <f>_xlfn.XLOOKUP(D851,거래처!B:B,거래처!D:D," ")</f>
        <v>0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E852" s="551" t="str">
        <f>_xlfn.XLOOKUP(D852,거래처!B:B,거래처!D:D," ")</f>
        <v>585-08-00244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E853" s="551">
        <f>_xlfn.XLOOKUP(D853,거래처!B:B,거래처!D:D," ")</f>
        <v>0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E854" s="551">
        <f>_xlfn.XLOOKUP(D854,거래처!B:B,거래처!D:D," ")</f>
        <v>0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E855" s="551">
        <f>_xlfn.XLOOKUP(D855,거래처!B:B,거래처!D:D," ")</f>
        <v>0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E856" s="551" t="str">
        <f>_xlfn.XLOOKUP(D856,거래처!B:B,거래처!D:D," ")</f>
        <v>118-10-18095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E857" s="551">
        <f>_xlfn.XLOOKUP(D857,거래처!B:B,거래처!D:D," ")</f>
        <v>0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E858" s="551" t="str">
        <f>_xlfn.XLOOKUP(D858,거래처!B:B,거래처!D:D," ")</f>
        <v>585-08-00244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E859" s="551">
        <f>_xlfn.XLOOKUP(D859,거래처!B:B,거래처!D:D," ")</f>
        <v>0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E860" s="551" t="str">
        <f>_xlfn.XLOOKUP(D860,거래처!B:B,거래처!D:D," ")</f>
        <v>503-07-45581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E861" s="551" t="str">
        <f>_xlfn.XLOOKUP(D861,거래처!B:B,거래처!D:D," ")</f>
        <v>177-01-03420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E862" s="551" t="str">
        <f>_xlfn.XLOOKUP(D862,거래처!B:B,거래처!D:D," ")</f>
        <v>177-01-03420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E863" s="551" t="str">
        <f>_xlfn.XLOOKUP(D863,거래처!B:B,거래처!D:D," ")</f>
        <v>177-01-03420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E864" s="551" t="str">
        <f>_xlfn.XLOOKUP(D864,거래처!B:B,거래처!D:D," ")</f>
        <v>177-01-03420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E865" s="551" t="str">
        <f>_xlfn.XLOOKUP(D865,거래처!B:B,거래처!D:D," ")</f>
        <v>177-01-03420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E866" s="551">
        <f>_xlfn.XLOOKUP(D866,거래처!B:B,거래처!D:D," ")</f>
        <v>0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E867" s="551">
        <f>_xlfn.XLOOKUP(D867,거래처!B:B,거래처!D:D," ")</f>
        <v>0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E868" s="551">
        <f>_xlfn.XLOOKUP(D868,거래처!B:B,거래처!D:D," ")</f>
        <v>0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E869" s="551">
        <f>_xlfn.XLOOKUP(D869,거래처!B:B,거래처!D:D," ")</f>
        <v>0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E870" s="551">
        <f>_xlfn.XLOOKUP(D870,거래처!B:B,거래처!D:D," ")</f>
        <v>0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E871" s="551">
        <f>_xlfn.XLOOKUP(D871,거래처!B:B,거래처!D:D," ")</f>
        <v>0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E872" s="551" t="str">
        <f>_xlfn.XLOOKUP(D872,거래처!B:B,거래처!D:D," ")</f>
        <v>306-03-22602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E873" s="551" t="str">
        <f>_xlfn.XLOOKUP(D873,거래처!B:B,거래처!D:D," ")</f>
        <v>302-01-83388</v>
      </c>
      <c r="G873" s="282" t="s">
        <v>2747</v>
      </c>
      <c r="H873" s="261">
        <v>28120504</v>
      </c>
      <c r="I873" s="257">
        <v>1000000</v>
      </c>
      <c r="J873" s="261">
        <v>1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E874" s="551" t="str">
        <f>_xlfn.XLOOKUP(D874,거래처!B:B,거래처!D:D," ")</f>
        <v>122-01-63748</v>
      </c>
      <c r="G874" s="282" t="s">
        <v>1182</v>
      </c>
      <c r="H874" s="261" t="s">
        <v>1711</v>
      </c>
      <c r="I874" s="257">
        <v>1200000</v>
      </c>
      <c r="J874" s="261">
        <v>1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E875" s="551" t="str">
        <f>_xlfn.XLOOKUP(D875,거래처!B:B,거래처!D:D," ")</f>
        <v>416-09-29452</v>
      </c>
      <c r="G875" s="282" t="s">
        <v>2137</v>
      </c>
      <c r="H875" s="261" t="s">
        <v>1179</v>
      </c>
      <c r="I875" s="257">
        <v>1400000</v>
      </c>
      <c r="J875" s="261">
        <v>1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E876" s="551" t="str">
        <f>_xlfn.XLOOKUP(D876,거래처!B:B,거래처!D:D," ")</f>
        <v>416-09-29452</v>
      </c>
      <c r="G876" s="282" t="s">
        <v>2141</v>
      </c>
      <c r="H876" s="261">
        <v>50229</v>
      </c>
      <c r="I876" s="257">
        <v>70000</v>
      </c>
      <c r="J876" s="261">
        <v>1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E877" s="551" t="str">
        <f>_xlfn.XLOOKUP(D877,거래처!B:B,거래처!D:D," ")</f>
        <v>416-09-29452</v>
      </c>
      <c r="G877" s="282" t="s">
        <v>2142</v>
      </c>
      <c r="H877" s="261" t="s">
        <v>1753</v>
      </c>
      <c r="I877" s="257">
        <v>32000</v>
      </c>
      <c r="J877" s="261">
        <v>1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E878" s="551" t="str">
        <f>_xlfn.XLOOKUP(D878,거래처!B:B,거래처!D:D," ")</f>
        <v>416-09-29452</v>
      </c>
      <c r="G878" s="282" t="s">
        <v>1490</v>
      </c>
      <c r="I878" s="257">
        <v>20000</v>
      </c>
      <c r="J878" s="261">
        <v>1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E879" s="551" t="str">
        <f>_xlfn.XLOOKUP(D879,거래처!B:B,거래처!D:D," ")</f>
        <v>416-09-29452</v>
      </c>
      <c r="G879" s="282" t="s">
        <v>2138</v>
      </c>
      <c r="H879" s="261" t="s">
        <v>1186</v>
      </c>
      <c r="I879" s="257">
        <v>517273</v>
      </c>
      <c r="J879" s="261">
        <v>1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E880" s="551">
        <f>_xlfn.XLOOKUP(D880,거래처!B:B,거래처!D:D," ")</f>
        <v>0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E881" s="551">
        <f>_xlfn.XLOOKUP(D881,거래처!B:B,거래처!D:D," ")</f>
        <v>0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E882" s="551">
        <f>_xlfn.XLOOKUP(D882,거래처!B:B,거래처!D:D," ")</f>
        <v>0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E883" s="551" t="str">
        <f>_xlfn.XLOOKUP(D883,거래처!B:B,거래처!D:D," ")</f>
        <v>177-01-03420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E884" s="551" t="str">
        <f>_xlfn.XLOOKUP(D884,거래처!B:B,거래처!D:D," ")</f>
        <v>552-86-02615</v>
      </c>
      <c r="G884" s="282" t="s">
        <v>1981</v>
      </c>
      <c r="H884" s="261" t="s">
        <v>1193</v>
      </c>
      <c r="I884" s="257">
        <v>1500000</v>
      </c>
      <c r="J884" s="261">
        <v>1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E885" s="551">
        <f>_xlfn.XLOOKUP(D885,거래처!B:B,거래처!D:D," ")</f>
        <v>0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E886" s="551">
        <f>_xlfn.XLOOKUP(D886,거래처!B:B,거래처!D:D," ")</f>
        <v>0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E887" s="551">
        <f>_xlfn.XLOOKUP(D887,거래처!B:B,거래처!D:D," ")</f>
        <v>0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E888" s="551">
        <f>_xlfn.XLOOKUP(D888,거래처!B:B,거래처!D:D," ")</f>
        <v>0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E889" s="551" t="str">
        <f>_xlfn.XLOOKUP(D889,거래처!B:B,거래처!D:D," ")</f>
        <v>410-27-15314</v>
      </c>
      <c r="G889" s="282" t="s">
        <v>2245</v>
      </c>
      <c r="I889" s="257">
        <v>650000</v>
      </c>
      <c r="J889" s="261">
        <v>2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E890" s="551" t="str">
        <f>_xlfn.XLOOKUP(D890,거래처!B:B,거래처!D:D," ")</f>
        <v>410-27-15314</v>
      </c>
      <c r="G890" s="282" t="s">
        <v>1490</v>
      </c>
      <c r="I890" s="257">
        <v>20000</v>
      </c>
      <c r="J890" s="261">
        <v>1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E891" s="551">
        <f>_xlfn.XLOOKUP(D891,거래처!B:B,거래처!D:D," ")</f>
        <v>0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E892" s="551" t="str">
        <f>_xlfn.XLOOKUP(D892,거래처!B:B,거래처!D:D," ")</f>
        <v>306-03-22602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E893" s="551" t="str">
        <f>_xlfn.XLOOKUP(D893,거래처!B:B,거래처!D:D," ")</f>
        <v>122-01-63748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E894" s="551" t="str">
        <f>_xlfn.XLOOKUP(D894,거래처!B:B,거래처!D:D," ")</f>
        <v>552-86-02615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E895" s="551" t="str">
        <f>_xlfn.XLOOKUP(D895,거래처!B:B,거래처!D:D," ")</f>
        <v>503-81-99146</v>
      </c>
      <c r="G895" s="282" t="s">
        <v>2138</v>
      </c>
      <c r="H895" s="261" t="s">
        <v>1186</v>
      </c>
      <c r="I895" s="257">
        <v>581818</v>
      </c>
      <c r="J895" s="261">
        <v>1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E896" s="551" t="str">
        <f>_xlfn.XLOOKUP(D896,거래처!B:B,거래처!D:D," ")</f>
        <v>503-81-99146</v>
      </c>
      <c r="G896" s="282" t="s">
        <v>2141</v>
      </c>
      <c r="H896" s="261">
        <v>50229</v>
      </c>
      <c r="I896" s="257">
        <v>80000</v>
      </c>
      <c r="J896" s="261">
        <v>1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E897" s="551" t="str">
        <f>_xlfn.XLOOKUP(D897,거래처!B:B,거래처!D:D," ")</f>
        <v>503-81-99146</v>
      </c>
      <c r="G897" s="282" t="s">
        <v>1857</v>
      </c>
      <c r="H897" s="261" t="s">
        <v>1856</v>
      </c>
      <c r="I897" s="257">
        <v>20000</v>
      </c>
      <c r="J897" s="261">
        <v>1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E898" s="551" t="str">
        <f>_xlfn.XLOOKUP(D898,거래처!B:B,거래처!D:D," ")</f>
        <v>119-73-00045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E899" s="551" t="str">
        <f>_xlfn.XLOOKUP(D899,거래처!B:B,거래처!D:D," ")</f>
        <v>177-01-03420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E900" s="551">
        <f>_xlfn.XLOOKUP(D900,거래처!B:B,거래처!D:D," ")</f>
        <v>0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E901" s="551" t="str">
        <f>_xlfn.XLOOKUP(D901,거래처!B:B,거래처!D:D," ")</f>
        <v>302-01-83388</v>
      </c>
      <c r="G901" s="282" t="s">
        <v>1182</v>
      </c>
      <c r="H901" s="261" t="s">
        <v>1711</v>
      </c>
      <c r="I901" s="257">
        <v>1200000</v>
      </c>
      <c r="J901" s="261">
        <v>1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E902" s="551" t="str">
        <f>_xlfn.XLOOKUP(D902,거래처!B:B,거래처!D:D," ")</f>
        <v>302-01-83388</v>
      </c>
      <c r="G902" s="282" t="s">
        <v>2773</v>
      </c>
      <c r="H902" s="261" t="s">
        <v>2686</v>
      </c>
      <c r="I902" s="257">
        <v>129000</v>
      </c>
      <c r="J902" s="261">
        <v>1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E903" s="551" t="str">
        <f>_xlfn.XLOOKUP(D903,거래처!B:B,거래처!D:D," ")</f>
        <v>302-01-83388</v>
      </c>
      <c r="G903" s="282" t="s">
        <v>2354</v>
      </c>
      <c r="H903" s="261">
        <v>1087298441</v>
      </c>
      <c r="I903" s="257">
        <v>33000</v>
      </c>
      <c r="J903" s="261">
        <v>2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E904" s="551" t="str">
        <f>_xlfn.XLOOKUP(D904,거래처!B:B,거래처!D:D," ")</f>
        <v>302-01-83388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E905" s="551" t="str">
        <f>_xlfn.XLOOKUP(D905,거래처!B:B,거래처!D:D," ")</f>
        <v>416-09-29452</v>
      </c>
      <c r="G905" s="282" t="s">
        <v>2780</v>
      </c>
      <c r="H905" s="261" t="s">
        <v>2779</v>
      </c>
      <c r="I905" s="257">
        <v>13000</v>
      </c>
      <c r="J905" s="261">
        <v>1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E906" s="551" t="str">
        <f>_xlfn.XLOOKUP(D906,거래처!B:B,거래처!D:D," ")</f>
        <v>416-09-29452</v>
      </c>
      <c r="G906" s="282" t="s">
        <v>2782</v>
      </c>
      <c r="H906" s="261" t="s">
        <v>2778</v>
      </c>
      <c r="I906" s="257">
        <v>75000</v>
      </c>
      <c r="J906" s="261">
        <v>1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E907" s="551" t="str">
        <f>_xlfn.XLOOKUP(D907,거래처!B:B,거래처!D:D," ")</f>
        <v>503-07-45581</v>
      </c>
      <c r="G907" s="282" t="s">
        <v>2131</v>
      </c>
      <c r="H907" s="261" t="s">
        <v>1180</v>
      </c>
      <c r="I907" s="257">
        <v>1500000</v>
      </c>
      <c r="J907" s="261">
        <v>1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E908" s="551" t="str">
        <f>_xlfn.XLOOKUP(D908,거래처!B:B,거래처!D:D," ")</f>
        <v>503-07-45581</v>
      </c>
      <c r="G908" s="282" t="s">
        <v>2132</v>
      </c>
      <c r="H908" s="261" t="s">
        <v>1761</v>
      </c>
      <c r="I908" s="257">
        <v>50000</v>
      </c>
      <c r="J908" s="261">
        <v>1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E909" s="551" t="str">
        <f>_xlfn.XLOOKUP(D909,거래처!B:B,거래처!D:D," ")</f>
        <v>177-01-03420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E910" s="551" t="str">
        <f>_xlfn.XLOOKUP(D910,거래처!B:B,거래처!D:D," ")</f>
        <v>503-21-16291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E911" s="551">
        <f>_xlfn.XLOOKUP(D911,거래처!B:B,거래처!D:D," ")</f>
        <v>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E912" s="551" t="str">
        <f>_xlfn.XLOOKUP(D912,거래처!B:B,거래처!D:D," ")</f>
        <v>122-01-63748</v>
      </c>
      <c r="G912" s="282" t="s">
        <v>1182</v>
      </c>
      <c r="H912" s="261" t="s">
        <v>1711</v>
      </c>
      <c r="I912" s="257">
        <v>1200000</v>
      </c>
      <c r="J912" s="261">
        <v>1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E913" s="551" t="str">
        <f>_xlfn.XLOOKUP(D913,거래처!B:B,거래처!D:D," ")</f>
        <v>122-01-63748</v>
      </c>
      <c r="G913" s="282" t="s">
        <v>1467</v>
      </c>
      <c r="H913" s="261" t="s">
        <v>2616</v>
      </c>
      <c r="I913" s="257">
        <v>350000</v>
      </c>
      <c r="J913" s="261">
        <v>1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E914" s="551" t="str">
        <f>_xlfn.XLOOKUP(D914,거래처!B:B,거래처!D:D," ")</f>
        <v>122-01-63748</v>
      </c>
      <c r="G914" s="282" t="s">
        <v>1696</v>
      </c>
      <c r="H914" s="261" t="s">
        <v>2767</v>
      </c>
      <c r="I914" s="257">
        <v>500000</v>
      </c>
      <c r="J914" s="261">
        <v>1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E915" s="551" t="str">
        <f>_xlfn.XLOOKUP(D915,거래처!B:B,거래처!D:D," ")</f>
        <v>122-01-63748</v>
      </c>
      <c r="G915" s="282" t="s">
        <v>2766</v>
      </c>
      <c r="H915" s="261">
        <v>1087298388</v>
      </c>
      <c r="I915" s="257">
        <v>500000</v>
      </c>
      <c r="J915" s="261">
        <v>1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E916" s="551">
        <f>_xlfn.XLOOKUP(D916,거래처!B:B,거래처!D:D," ")</f>
        <v>0</v>
      </c>
      <c r="G916" s="282" t="s">
        <v>2203</v>
      </c>
      <c r="H916" s="261" t="s">
        <v>2202</v>
      </c>
      <c r="I916" s="257">
        <v>1500000</v>
      </c>
      <c r="J916" s="261">
        <v>1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E917" s="551">
        <f>_xlfn.XLOOKUP(D917,거래처!B:B,거래처!D:D," ")</f>
        <v>0</v>
      </c>
      <c r="G917" s="282" t="s">
        <v>2549</v>
      </c>
      <c r="H917" s="261" t="s">
        <v>1714</v>
      </c>
      <c r="I917" s="257">
        <v>50000</v>
      </c>
      <c r="J917" s="261">
        <v>1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E918" s="551" t="str">
        <f>_xlfn.XLOOKUP(D918,거래처!B:B,거래처!D:D," ")</f>
        <v>503-07-45581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E919" s="551">
        <f>_xlfn.XLOOKUP(D919,거래처!B:B,거래처!D:D," ")</f>
        <v>0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E920" s="551">
        <f>_xlfn.XLOOKUP(D920,거래처!B:B,거래처!D:D," ")</f>
        <v>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E921" s="551" t="str">
        <f>_xlfn.XLOOKUP(D921,거래처!B:B,거래처!D:D," ")</f>
        <v>312-13-58007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E922" s="551" t="str">
        <f>_xlfn.XLOOKUP(D922,거래처!B:B,거래처!D:D," ")</f>
        <v>119-73-00045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E923" s="551" t="str">
        <f>_xlfn.XLOOKUP(D923,거래처!B:B,거래처!D:D," ")</f>
        <v>312-13-58007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E924" s="551" t="str">
        <f>_xlfn.XLOOKUP(D924,거래처!B:B,거래처!D:D," ")</f>
        <v>503-81-99146</v>
      </c>
      <c r="G924" s="282" t="s">
        <v>2137</v>
      </c>
      <c r="H924" s="261" t="s">
        <v>1179</v>
      </c>
      <c r="I924" s="257">
        <v>1500000</v>
      </c>
      <c r="J924" s="261">
        <v>1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E925" s="551">
        <f>_xlfn.XLOOKUP(D925,거래처!B:B,거래처!D:D," ")</f>
        <v>0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E926" s="551" t="str">
        <f>_xlfn.XLOOKUP(D926,거래처!B:B,거래처!D:D," ")</f>
        <v>122-01-63748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2839</v>
      </c>
      <c r="E927" s="551" t="str">
        <f>_xlfn.XLOOKUP(D927,거래처!B:B,거래처!D:D," ")</f>
        <v>140-06-64605</v>
      </c>
      <c r="G927" s="282" t="s">
        <v>2591</v>
      </c>
      <c r="I927" s="257">
        <v>1750000</v>
      </c>
      <c r="J927" s="261">
        <v>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E928" s="551">
        <f>_xlfn.XLOOKUP(D928,거래처!B:B,거래처!D:D," ")</f>
        <v>0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E929" s="551" t="str">
        <f>_xlfn.XLOOKUP(D929,거래처!B:B,거래처!D:D," ")</f>
        <v>177-01-03420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E930" s="551" t="str">
        <f>_xlfn.XLOOKUP(D930,거래처!B:B,거래처!D:D," ")</f>
        <v>552-86-02615</v>
      </c>
      <c r="G930" s="282" t="s">
        <v>1981</v>
      </c>
      <c r="H930" s="261" t="s">
        <v>1193</v>
      </c>
      <c r="I930" s="257">
        <v>1500000</v>
      </c>
      <c r="J930" s="261">
        <v>1</v>
      </c>
      <c r="M930" s="257">
        <v>1650000</v>
      </c>
      <c r="P930" s="261" t="s">
        <v>2841</v>
      </c>
      <c r="Q930" s="261" t="s">
        <v>2841</v>
      </c>
    </row>
    <row r="931" spans="1:17">
      <c r="A931" s="263">
        <v>930</v>
      </c>
      <c r="B931" s="263"/>
      <c r="C931" s="256">
        <v>45852</v>
      </c>
      <c r="D931" s="282" t="s">
        <v>2265</v>
      </c>
      <c r="E931" s="551" t="str">
        <f>_xlfn.XLOOKUP(D931,거래처!B:B,거래처!D:D," ")</f>
        <v>119-73-00045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E932" s="551" t="str">
        <f>_xlfn.XLOOKUP(D932,거래처!B:B,거래처!D:D," ")</f>
        <v>312-13-58007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E933" s="551">
        <f>_xlfn.XLOOKUP(D933,거래처!B:B,거래처!D:D," ")</f>
        <v>0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E934" s="551">
        <f>_xlfn.XLOOKUP(D934,거래처!B:B,거래처!D:D," ")</f>
        <v>0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E935" s="551" t="str">
        <f>_xlfn.XLOOKUP(D935,거래처!B:B,거래처!D:D," ")</f>
        <v>312-13-58007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E936" s="551" t="str">
        <f>_xlfn.XLOOKUP(D936,거래처!B:B,거래처!D:D," ")</f>
        <v>119-73-00045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2839</v>
      </c>
      <c r="E937" s="551" t="str">
        <f>_xlfn.XLOOKUP(D937,거래처!B:B,거래처!D:D," ")</f>
        <v>140-06-64605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E938" s="551" t="str">
        <f>_xlfn.XLOOKUP(D938,거래처!B:B,거래처!D:D," ")</f>
        <v>552-86-02615</v>
      </c>
      <c r="G938" s="282" t="s">
        <v>2131</v>
      </c>
      <c r="H938" s="261" t="s">
        <v>1180</v>
      </c>
      <c r="I938" s="257">
        <v>1500000</v>
      </c>
      <c r="J938" s="261">
        <v>1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E939" s="551" t="str">
        <f>_xlfn.XLOOKUP(D939,거래처!B:B,거래처!D:D," ")</f>
        <v>552-86-02615</v>
      </c>
      <c r="G939" s="282" t="s">
        <v>2132</v>
      </c>
      <c r="H939" s="261" t="s">
        <v>1761</v>
      </c>
      <c r="I939" s="257">
        <v>50000</v>
      </c>
      <c r="J939" s="261">
        <v>1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E940" s="551" t="str">
        <f>_xlfn.XLOOKUP(D940,거래처!B:B,거래처!D:D," ")</f>
        <v>302-01-83388</v>
      </c>
      <c r="G940" s="282" t="s">
        <v>1184</v>
      </c>
      <c r="H940" s="261" t="s">
        <v>1185</v>
      </c>
      <c r="I940" s="257">
        <v>1200000</v>
      </c>
      <c r="J940" s="261">
        <v>1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E941" s="551" t="str">
        <f>_xlfn.XLOOKUP(D941,거래처!B:B,거래처!D:D," ")</f>
        <v>443-76-00139</v>
      </c>
      <c r="G941" s="282" t="s">
        <v>2131</v>
      </c>
      <c r="H941" s="261" t="s">
        <v>1180</v>
      </c>
      <c r="I941" s="257">
        <v>1500000</v>
      </c>
      <c r="J941" s="261">
        <v>1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E942" s="551" t="str">
        <f>_xlfn.XLOOKUP(D942,거래처!B:B,거래처!D:D," ")</f>
        <v>443-76-00139</v>
      </c>
      <c r="G942" s="282" t="s">
        <v>2132</v>
      </c>
      <c r="H942" s="261" t="s">
        <v>1761</v>
      </c>
      <c r="I942" s="257">
        <v>50000</v>
      </c>
      <c r="J942" s="261">
        <v>1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E943" s="551" t="str">
        <f>_xlfn.XLOOKUP(D943,거래처!B:B,거래처!D:D," ")</f>
        <v>443-76-00139</v>
      </c>
      <c r="G943" s="282" t="s">
        <v>3883</v>
      </c>
      <c r="H943" s="261" t="s">
        <v>2168</v>
      </c>
      <c r="I943" s="257">
        <v>250000</v>
      </c>
      <c r="J943" s="261">
        <v>1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E944" s="551" t="str">
        <f>_xlfn.XLOOKUP(D944,거래처!B:B,거래처!D:D," ")</f>
        <v>119-73-00045</v>
      </c>
      <c r="G944" s="282" t="s">
        <v>2129</v>
      </c>
      <c r="H944" s="261" t="s">
        <v>1435</v>
      </c>
      <c r="I944" s="257">
        <v>1500000</v>
      </c>
      <c r="J944" s="261">
        <v>1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E945" s="551" t="str">
        <f>_xlfn.XLOOKUP(D945,거래처!B:B,거래처!D:D," ")</f>
        <v>220-02-21340</v>
      </c>
      <c r="G945" s="282" t="s">
        <v>2515</v>
      </c>
      <c r="H945" s="261" t="s">
        <v>2514</v>
      </c>
      <c r="I945" s="257">
        <v>1500000</v>
      </c>
      <c r="J945" s="261">
        <v>1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E946" s="551">
        <f>_xlfn.XLOOKUP(D946,거래처!B:B,거래처!D:D," ")</f>
        <v>0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E947" s="551">
        <f>_xlfn.XLOOKUP(D947,거래처!B:B,거래처!D:D," ")</f>
        <v>0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E948" s="551">
        <f>_xlfn.XLOOKUP(D948,거래처!B:B,거래처!D:D," ")</f>
        <v>0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E949" s="551">
        <f>_xlfn.XLOOKUP(D949,거래처!B:B,거래처!D:D," ")</f>
        <v>0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E950" s="551">
        <f>_xlfn.XLOOKUP(D950,거래처!B:B,거래처!D:D," ")</f>
        <v>0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E951" s="551" t="str">
        <f>_xlfn.XLOOKUP(D951,거래처!B:B,거래처!D:D," ")</f>
        <v>443-76-00139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E952" s="551" t="str">
        <f>_xlfn.XLOOKUP(D952,거래처!B:B,거래처!D:D," ")</f>
        <v>119-73-00045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E953" s="551" t="str">
        <f>_xlfn.XLOOKUP(D953,거래처!B:B,거래처!D:D," ")</f>
        <v>552-86-02615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E954" s="551" t="str">
        <f>_xlfn.XLOOKUP(D954,거래처!B:B,거래처!D:D," ")</f>
        <v>215-03-36659</v>
      </c>
      <c r="G954" s="282" t="s">
        <v>2138</v>
      </c>
      <c r="H954" s="261" t="s">
        <v>1186</v>
      </c>
      <c r="I954" s="257">
        <v>517273</v>
      </c>
      <c r="J954" s="261">
        <v>1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E955" s="551" t="str">
        <f>_xlfn.XLOOKUP(D955,거래처!B:B,거래처!D:D," ")</f>
        <v>215-03-36659</v>
      </c>
      <c r="G955" s="282" t="s">
        <v>2141</v>
      </c>
      <c r="H955" s="261">
        <v>50229</v>
      </c>
      <c r="I955" s="257">
        <v>70000</v>
      </c>
      <c r="J955" s="261">
        <v>1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E956" s="551" t="str">
        <f>_xlfn.XLOOKUP(D956,거래처!B:B,거래처!D:D," ")</f>
        <v>410-17-34118</v>
      </c>
      <c r="G956" s="282" t="s">
        <v>2843</v>
      </c>
      <c r="H956" s="261">
        <v>24046895</v>
      </c>
      <c r="I956" s="257">
        <v>120000</v>
      </c>
      <c r="J956" s="261">
        <v>1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E957" s="551" t="str">
        <f>_xlfn.XLOOKUP(D957,거래처!B:B,거래처!D:D," ")</f>
        <v>104-86-61638</v>
      </c>
      <c r="G957" s="282" t="s">
        <v>2131</v>
      </c>
      <c r="H957" s="261" t="s">
        <v>1180</v>
      </c>
      <c r="I957" s="257">
        <v>1500000</v>
      </c>
      <c r="J957" s="261">
        <v>1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E958" s="551" t="str">
        <f>_xlfn.XLOOKUP(D958,거래처!B:B,거래처!D:D," ")</f>
        <v>104-86-61638</v>
      </c>
      <c r="G958" s="282" t="s">
        <v>2132</v>
      </c>
      <c r="H958" s="261" t="s">
        <v>1761</v>
      </c>
      <c r="I958" s="257">
        <v>50000</v>
      </c>
      <c r="J958" s="261">
        <v>1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2846</v>
      </c>
      <c r="E959" s="551">
        <f>_xlfn.XLOOKUP(D959,거래처!B:B,거래처!D:D," ")</f>
        <v>0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E960" s="551" t="str">
        <f>_xlfn.XLOOKUP(D960,거래처!B:B,거래처!D:D," ")</f>
        <v>215-03-36659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2846</v>
      </c>
      <c r="E961" s="551">
        <f>_xlfn.XLOOKUP(D961,거래처!B:B,거래처!D:D," ")</f>
        <v>0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E962" s="551" t="str">
        <f>_xlfn.XLOOKUP(D962,거래처!B:B,거래처!D:D," ")</f>
        <v>220-02-21340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E963" s="551">
        <f>_xlfn.XLOOKUP(D963,거래처!B:B,거래처!D:D," ")</f>
        <v>0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E964" s="551">
        <f>_xlfn.XLOOKUP(D964,거래처!B:B,거래처!D:D," ")</f>
        <v>0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E965" s="551">
        <f>_xlfn.XLOOKUP(D965,거래처!B:B,거래처!D:D," ")</f>
        <v>0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E966" s="551" t="str">
        <f>_xlfn.XLOOKUP(D966,거래처!B:B,거래처!D:D," ")</f>
        <v>306-28-58326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E967" s="551">
        <f>_xlfn.XLOOKUP(D967,거래처!B:B,거래처!D:D," ")</f>
        <v>0</v>
      </c>
      <c r="G967" s="282" t="s">
        <v>2849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E968" s="551">
        <f>_xlfn.XLOOKUP(D968,거래처!B:B,거래처!D:D," ")</f>
        <v>0</v>
      </c>
      <c r="G968" s="282" t="s">
        <v>2850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E969" s="551">
        <f>_xlfn.XLOOKUP(D969,거래처!B:B,거래처!D:D," ")</f>
        <v>0</v>
      </c>
      <c r="G969" s="282" t="s">
        <v>2854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E970" s="551" t="str">
        <f>_xlfn.XLOOKUP(D970,거래처!B:B,거래처!D:D," ")</f>
        <v>220-02-21340</v>
      </c>
      <c r="G970" s="282" t="s">
        <v>2856</v>
      </c>
      <c r="H970" s="261">
        <v>6058008117</v>
      </c>
      <c r="I970" s="257">
        <v>900000</v>
      </c>
      <c r="J970" s="261">
        <v>1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E971" s="551" t="str">
        <f>_xlfn.XLOOKUP(D971,거래처!B:B,거래처!D:D," ")</f>
        <v>128-38-89285</v>
      </c>
      <c r="G971" s="282" t="s">
        <v>2237</v>
      </c>
      <c r="I971" s="257">
        <v>1700000</v>
      </c>
      <c r="J971" s="261">
        <v>1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E972" s="551" t="str">
        <f>_xlfn.XLOOKUP(D972,거래처!B:B,거래처!D:D," ")</f>
        <v>177-01-03420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E973" s="551">
        <f>_xlfn.XLOOKUP(D973,거래처!B:B,거래처!D:D," ")</f>
        <v>0</v>
      </c>
      <c r="G973" s="282" t="s">
        <v>2167</v>
      </c>
      <c r="H973" s="261" t="s">
        <v>1719</v>
      </c>
      <c r="I973" s="257">
        <v>510000</v>
      </c>
      <c r="J973" s="261">
        <v>1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E974" s="551">
        <f>_xlfn.XLOOKUP(D974,거래처!B:B,거래처!D:D," ")</f>
        <v>0</v>
      </c>
      <c r="G974" s="282" t="s">
        <v>2914</v>
      </c>
      <c r="H974" s="262">
        <v>50229</v>
      </c>
      <c r="I974" s="257">
        <v>70000</v>
      </c>
      <c r="J974" s="261">
        <v>1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2865</v>
      </c>
      <c r="E975" s="551">
        <f>_xlfn.XLOOKUP(D975,거래처!B:B,거래처!D:D," ")</f>
        <v>0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2865</v>
      </c>
      <c r="E976" s="551">
        <f>_xlfn.XLOOKUP(D976,거래처!B:B,거래처!D:D," ")</f>
        <v>0</v>
      </c>
      <c r="G976" s="282" t="s">
        <v>2868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E977" s="551">
        <f>_xlfn.XLOOKUP(D977,거래처!B:B,거래처!D:D," ")</f>
        <v>0</v>
      </c>
      <c r="G977" s="282" t="s">
        <v>2870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2872</v>
      </c>
      <c r="E978" s="551">
        <f>_xlfn.XLOOKUP(D978,거래처!B:B,거래처!D:D," ")</f>
        <v>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2872</v>
      </c>
      <c r="E979" s="551">
        <f>_xlfn.XLOOKUP(D979,거래처!B:B,거래처!D:D," ")</f>
        <v>0</v>
      </c>
      <c r="G979" s="282" t="s">
        <v>2873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E980" s="551" t="str">
        <f>_xlfn.XLOOKUP(D980,거래처!B:B,거래처!D:D," ")</f>
        <v>514-13-78458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E981" s="551">
        <f>_xlfn.XLOOKUP(D981,거래처!B:B,거래처!D:D," ")</f>
        <v>0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E982" s="551">
        <f>_xlfn.XLOOKUP(D982,거래처!B:B,거래처!D:D," ")</f>
        <v>0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2872</v>
      </c>
      <c r="E983" s="551">
        <f>_xlfn.XLOOKUP(D983,거래처!B:B,거래처!D:D," ")</f>
        <v>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2865</v>
      </c>
      <c r="E984" s="551">
        <f>_xlfn.XLOOKUP(D984,거래처!B:B,거래처!D:D," ")</f>
        <v>0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E985" s="551" t="str">
        <f>_xlfn.XLOOKUP(D985,거래처!B:B,거래처!D:D," ")</f>
        <v>119-73-00045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E986" s="551">
        <f>_xlfn.XLOOKUP(D986,거래처!B:B,거래처!D:D," ")</f>
        <v>0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E987" s="551" t="str">
        <f>_xlfn.XLOOKUP(D987,거래처!B:B,거래처!D:D," ")</f>
        <v>128-38-89285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E988" s="551" t="str">
        <f>_xlfn.XLOOKUP(D988,거래처!B:B,거래처!D:D," ")</f>
        <v>296-44-00890</v>
      </c>
      <c r="G988" s="282" t="s">
        <v>2882</v>
      </c>
      <c r="H988" s="261" t="s">
        <v>1711</v>
      </c>
      <c r="I988" s="257">
        <v>650000</v>
      </c>
      <c r="J988" s="261">
        <v>1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E989" s="551">
        <f>_xlfn.XLOOKUP(D989,거래처!B:B,거래처!D:D," ")</f>
        <v>0</v>
      </c>
      <c r="G989" s="282" t="s">
        <v>2885</v>
      </c>
      <c r="H989" s="261" t="s">
        <v>2884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E990" s="551" t="str">
        <f>_xlfn.XLOOKUP(D990,거래처!B:B,거래처!D:D," ")</f>
        <v>196-87-02353</v>
      </c>
      <c r="G990" s="282" t="s">
        <v>1237</v>
      </c>
      <c r="H990" s="261" t="s">
        <v>1236</v>
      </c>
      <c r="I990" s="257">
        <v>50000</v>
      </c>
      <c r="J990" s="261">
        <v>5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E991" s="551">
        <f>_xlfn.XLOOKUP(D991,거래처!B:B,거래처!D:D," ")</f>
        <v>0</v>
      </c>
      <c r="G991" s="282" t="s">
        <v>2888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E992" s="551">
        <f>_xlfn.XLOOKUP(D992,거래처!B:B,거래처!D:D," ")</f>
        <v>0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E993" s="551" t="str">
        <f>_xlfn.XLOOKUP(D993,거래처!B:B,거래처!D:D," ")</f>
        <v>296-44-00890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E994" s="551">
        <f>_xlfn.XLOOKUP(D994,거래처!B:B,거래처!D:D," ")</f>
        <v>0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E995" s="551">
        <f>_xlfn.XLOOKUP(D995,거래처!B:B,거래처!D:D," ")</f>
        <v>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E996" s="551">
        <f>_xlfn.XLOOKUP(D996,거래처!B:B,거래처!D:D," ")</f>
        <v>0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E997" s="551">
        <f>_xlfn.XLOOKUP(D997,거래처!B:B,거래처!D:D," ")</f>
        <v>0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E998" s="551">
        <f>_xlfn.XLOOKUP(D998,거래처!B:B,거래처!D:D," ")</f>
        <v>0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E999" s="551">
        <f>_xlfn.XLOOKUP(D999,거래처!B:B,거래처!D:D," ")</f>
        <v>0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E1000" s="551">
        <f>_xlfn.XLOOKUP(D1000,거래처!B:B,거래처!D:D," ")</f>
        <v>0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E1001" s="551" t="str">
        <f>_xlfn.XLOOKUP(D1001,거래처!B:B,거래처!D:D," ")</f>
        <v>861-88-00742</v>
      </c>
      <c r="G1001" s="282" t="s">
        <v>1702</v>
      </c>
      <c r="I1001" s="257">
        <v>650000</v>
      </c>
      <c r="J1001" s="261">
        <v>1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E1002" s="551" t="str">
        <f>_xlfn.XLOOKUP(D1002,거래처!B:B,거래처!D:D," ")</f>
        <v>861-88-00742</v>
      </c>
      <c r="G1002" s="282" t="s">
        <v>1490</v>
      </c>
      <c r="I1002" s="257">
        <v>10000</v>
      </c>
      <c r="J1002" s="261">
        <v>1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E1003" s="551">
        <f>_xlfn.XLOOKUP(D1003,거래처!B:B,거래처!D:D," ")</f>
        <v>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2894</v>
      </c>
      <c r="E1004" s="551">
        <f>_xlfn.XLOOKUP(D1004,거래처!B:B,거래처!D:D," ")</f>
        <v>0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E1005" s="551">
        <f>_xlfn.XLOOKUP(D1005,거래처!B:B,거래처!D:D," ")</f>
        <v>0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2901</v>
      </c>
      <c r="E1006" s="551">
        <f>_xlfn.XLOOKUP(D1006,거래처!B:B,거래처!D:D," ")</f>
        <v>0</v>
      </c>
      <c r="G1006" s="282" t="s">
        <v>1196</v>
      </c>
      <c r="H1006" s="261" t="s">
        <v>2113</v>
      </c>
      <c r="I1006" s="257">
        <v>1200000</v>
      </c>
      <c r="J1006" s="261">
        <v>1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E1007" s="551">
        <f>_xlfn.XLOOKUP(D1007,거래처!B:B,거래처!D:D," ")</f>
        <v>0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2894</v>
      </c>
      <c r="E1008" s="551">
        <f>_xlfn.XLOOKUP(D1008,거래처!B:B,거래처!D:D," ")</f>
        <v>0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E1009" s="551" t="str">
        <f>_xlfn.XLOOKUP(D1009,거래처!B:B,거래처!D:D," ")</f>
        <v>177-01-03420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E1010" s="551" t="str">
        <f>_xlfn.XLOOKUP(D1010,거래처!B:B,거래처!D:D," ")</f>
        <v>177-01-03420</v>
      </c>
      <c r="G1010" s="282" t="s">
        <v>2904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E1011" s="551" t="str">
        <f>_xlfn.XLOOKUP(D1011,거래처!B:B,거래처!D:D," ")</f>
        <v>410-27-15314</v>
      </c>
      <c r="G1011" s="282" t="s">
        <v>1184</v>
      </c>
      <c r="H1011" s="261" t="s">
        <v>1183</v>
      </c>
      <c r="I1011" s="257">
        <v>1200000</v>
      </c>
      <c r="J1011" s="261">
        <v>1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E1012" s="551">
        <f>_xlfn.XLOOKUP(D1012,거래처!B:B,거래처!D:D," ")</f>
        <v>0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E1013" s="551" t="str">
        <f>_xlfn.XLOOKUP(D1013,거래처!B:B,거래처!D:D," ")</f>
        <v>514-13-78458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E1014" s="551" t="str">
        <f>_xlfn.XLOOKUP(D1014,거래처!B:B,거래처!D:D," ")</f>
        <v>220-02-21340</v>
      </c>
      <c r="G1014" s="282" t="s">
        <v>2131</v>
      </c>
      <c r="H1014" s="261" t="s">
        <v>1180</v>
      </c>
      <c r="I1014" s="257">
        <v>1500000</v>
      </c>
      <c r="J1014" s="261">
        <v>1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E1015" s="551" t="str">
        <f>_xlfn.XLOOKUP(D1015,거래처!B:B,거래처!D:D," ")</f>
        <v>220-02-21340</v>
      </c>
      <c r="G1015" s="282" t="s">
        <v>2132</v>
      </c>
      <c r="H1015" s="261" t="s">
        <v>1761</v>
      </c>
      <c r="I1015" s="257">
        <v>50000</v>
      </c>
      <c r="J1015" s="261">
        <v>1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E1016" s="551">
        <f>_xlfn.XLOOKUP(D1016,거래처!B:B,거래처!D:D," ")</f>
        <v>0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E1017" s="551">
        <f>_xlfn.XLOOKUP(D1017,거래처!B:B,거래처!D:D," ")</f>
        <v>0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E1018" s="551">
        <f>_xlfn.XLOOKUP(D1018,거래처!B:B,거래처!D:D," ")</f>
        <v>0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E1019" s="551" t="str">
        <f>_xlfn.XLOOKUP(D1019,거래처!B:B,거래처!D:D," ")</f>
        <v>119-73-00045</v>
      </c>
      <c r="G1019" s="282" t="s">
        <v>2131</v>
      </c>
      <c r="H1019" s="261" t="s">
        <v>1180</v>
      </c>
      <c r="I1019" s="257">
        <v>1500000</v>
      </c>
      <c r="J1019" s="261">
        <v>1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E1020" s="551" t="str">
        <f>_xlfn.XLOOKUP(D1020,거래처!B:B,거래처!D:D," ")</f>
        <v>119-73-00045</v>
      </c>
      <c r="G1020" s="282" t="s">
        <v>2912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E1021" s="551" t="str">
        <f>_xlfn.XLOOKUP(D1021,거래처!B:B,거래처!D:D," ")</f>
        <v>514-13-78458</v>
      </c>
      <c r="G1021" s="282" t="s">
        <v>2913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E1022" s="551">
        <f>_xlfn.XLOOKUP(D1022,거래처!B:B,거래처!D:D," ")</f>
        <v>0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E1023" s="551">
        <f>_xlfn.XLOOKUP(D1023,거래처!B:B,거래처!D:D," ")</f>
        <v>0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E1024" s="551">
        <f>_xlfn.XLOOKUP(D1024,거래처!B:B,거래처!D:D," ")</f>
        <v>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E1025" s="551" t="str">
        <f>_xlfn.XLOOKUP(D1025,거래처!B:B,거래처!D:D," ")</f>
        <v>177-01-03420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E1026" s="551" t="str">
        <f>_xlfn.XLOOKUP(D1026,거래처!B:B,거래처!D:D," ")</f>
        <v>177-01-03420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E1027" s="551" t="str">
        <f>_xlfn.XLOOKUP(D1027,거래처!B:B,거래처!D:D," ")</f>
        <v>177-01-03420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E1028" s="551" t="str">
        <f>_xlfn.XLOOKUP(D1028,거래처!B:B,거래처!D:D," ")</f>
        <v>585-08-00244</v>
      </c>
      <c r="G1028" s="282" t="s">
        <v>2610</v>
      </c>
      <c r="I1028" s="257">
        <v>1600000</v>
      </c>
      <c r="J1028" s="261">
        <v>1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E1029" s="551" t="str">
        <f>_xlfn.XLOOKUP(D1029,거래처!B:B,거래처!D:D," ")</f>
        <v>503-21-16291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E1030" s="551" t="str">
        <f>_xlfn.XLOOKUP(D1030,거래처!B:B,거래처!D:D," ")</f>
        <v>503-21-16291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E1031" s="551">
        <f>_xlfn.XLOOKUP(D1031,거래처!B:B,거래처!D:D," ")</f>
        <v>0</v>
      </c>
      <c r="G1031" s="282" t="s">
        <v>2138</v>
      </c>
      <c r="H1031" s="261" t="s">
        <v>1186</v>
      </c>
      <c r="I1031" s="257">
        <v>510000</v>
      </c>
      <c r="J1031" s="261">
        <v>1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E1032" s="551">
        <f>_xlfn.XLOOKUP(D1032,거래처!B:B,거래처!D:D," ")</f>
        <v>0</v>
      </c>
      <c r="G1032" s="282" t="s">
        <v>2141</v>
      </c>
      <c r="H1032" s="261">
        <v>50229</v>
      </c>
      <c r="I1032" s="257">
        <v>70000</v>
      </c>
      <c r="J1032" s="261">
        <v>1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E1033" s="551" t="str">
        <f>_xlfn.XLOOKUP(D1033,거래처!B:B,거래처!D:D," ")</f>
        <v>503-07-45581</v>
      </c>
      <c r="G1033" s="282" t="s">
        <v>1237</v>
      </c>
      <c r="H1033" s="261" t="s">
        <v>1236</v>
      </c>
      <c r="I1033" s="257">
        <v>50000</v>
      </c>
      <c r="J1033" s="261">
        <v>1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E1034" s="551">
        <f>_xlfn.XLOOKUP(D1034,거래처!B:B,거래처!D:D," ")</f>
        <v>0</v>
      </c>
      <c r="G1034" s="282" t="s">
        <v>2922</v>
      </c>
      <c r="H1034" s="261" t="s">
        <v>2923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E1035" s="551" t="str">
        <f>_xlfn.XLOOKUP(D1035,거래처!B:B,거래처!D:D," ")</f>
        <v>119-73-00045</v>
      </c>
      <c r="G1035" s="282" t="s">
        <v>2610</v>
      </c>
      <c r="I1035" s="257">
        <v>1500000</v>
      </c>
      <c r="J1035" s="261">
        <v>1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E1036" s="551" t="str">
        <f>_xlfn.XLOOKUP(D1036,거래처!B:B,거래처!D:D," ")</f>
        <v>273-03-01573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E1037" s="551">
        <f>_xlfn.XLOOKUP(D1037,거래처!B:B,거래처!D:D," ")</f>
        <v>0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E1038" s="551">
        <f>_xlfn.XLOOKUP(D1038,거래처!B:B,거래처!D:D," ")</f>
        <v>0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E1039" s="551" t="str">
        <f>_xlfn.XLOOKUP(D1039,거래처!B:B,거래처!D:D," ")</f>
        <v>503-21-16291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E1040" s="551" t="str">
        <f>_xlfn.XLOOKUP(D1040,거래처!B:B,거래처!D:D," ")</f>
        <v>861-88-00742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E1041" s="551">
        <f>_xlfn.XLOOKUP(D1041,거래처!B:B,거래처!D:D," ")</f>
        <v>0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E1042" s="551">
        <f>_xlfn.XLOOKUP(D1042,거래처!B:B,거래처!D:D," ")</f>
        <v>0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E1043" s="551" t="str">
        <f>_xlfn.XLOOKUP(D1043,거래처!B:B,거래처!D:D," ")</f>
        <v>312-13-58007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E1044" s="551" t="str">
        <f>_xlfn.XLOOKUP(D1044,거래처!B:B,거래처!D:D," ")</f>
        <v>479-17-01687</v>
      </c>
      <c r="G1044" s="282" t="s">
        <v>2936</v>
      </c>
      <c r="I1044" s="257">
        <v>1100000</v>
      </c>
      <c r="J1044" s="261">
        <v>1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E1045" s="551">
        <f>_xlfn.XLOOKUP(D1045,거래처!B:B,거래처!D:D," ")</f>
        <v>0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E1046" s="551">
        <f>_xlfn.XLOOKUP(D1046,거래처!B:B,거래처!D:D," ")</f>
        <v>0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E1047" s="551" t="str">
        <f>_xlfn.XLOOKUP(D1047,거래처!B:B,거래처!D:D," ")</f>
        <v>479-17-01687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E1048" s="551" t="str">
        <f>_xlfn.XLOOKUP(D1048,거래처!B:B,거래처!D:D," ")</f>
        <v>585-08-00244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E1049" s="551">
        <f>_xlfn.XLOOKUP(D1049,거래처!B:B,거래처!D:D," ")</f>
        <v>0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E1050" s="551">
        <f>_xlfn.XLOOKUP(D1050,거래처!B:B,거래처!D:D," ")</f>
        <v>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E1051" s="551">
        <f>_xlfn.XLOOKUP(D1051,거래처!B:B,거래처!D:D," ")</f>
        <v>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E1052" s="551">
        <f>_xlfn.XLOOKUP(D1052,거래처!B:B,거래처!D:D," ")</f>
        <v>0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E1053" s="551" t="str">
        <f>_xlfn.XLOOKUP(D1053,거래처!B:B,거래처!D:D," ")</f>
        <v>312-13-58007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2926</v>
      </c>
      <c r="E1054" s="551">
        <f>_xlfn.XLOOKUP(D1054,거래처!B:B,거래처!D:D," ")</f>
        <v>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E1055" s="551">
        <f>_xlfn.XLOOKUP(D1055,거래처!B:B,거래처!D:D," ")</f>
        <v>0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E1056" s="551" t="str">
        <f>_xlfn.XLOOKUP(D1056,거래처!B:B,거래처!D:D," ")</f>
        <v>410-27-15314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E1057" s="551">
        <f>_xlfn.XLOOKUP(D1057,거래처!B:B,거래처!D:D," ")</f>
        <v>0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E1058" s="551" t="str">
        <f>_xlfn.XLOOKUP(D1058,거래처!B:B,거래처!D:D," ")</f>
        <v>177-01-03420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E1059" s="551" t="str">
        <f>_xlfn.XLOOKUP(D1059,거래처!B:B,거래처!D:D," ")</f>
        <v>177-01-03420</v>
      </c>
      <c r="G1059" s="282" t="s">
        <v>2849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E1060" s="551" t="str">
        <f>_xlfn.XLOOKUP(D1060,거래처!B:B,거래처!D:D," ")</f>
        <v>410-27-15314</v>
      </c>
      <c r="G1060" s="282" t="s">
        <v>1695</v>
      </c>
      <c r="H1060" s="261">
        <v>2850701</v>
      </c>
      <c r="I1060" s="257">
        <v>600000</v>
      </c>
      <c r="J1060" s="261">
        <v>1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E1061" s="551" t="str">
        <f>_xlfn.XLOOKUP(D1061,거래처!B:B,거래처!D:D," ")</f>
        <v>514-13-78458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E1062" s="551" t="str">
        <f>_xlfn.XLOOKUP(D1062,거래처!B:B,거래처!D:D," ")</f>
        <v>104-86-61638</v>
      </c>
      <c r="G1062" s="282" t="s">
        <v>1786</v>
      </c>
      <c r="H1062" s="261">
        <v>6058008122</v>
      </c>
      <c r="I1062" s="257">
        <v>2500000</v>
      </c>
      <c r="J1062" s="261">
        <v>1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E1063" s="551" t="str">
        <f>_xlfn.XLOOKUP(D1063,거래처!B:B,거래처!D:D," ")</f>
        <v>487-18-00463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E1064" s="551">
        <f>_xlfn.XLOOKUP(D1064,거래처!B:B,거래처!D:D," ")</f>
        <v>0</v>
      </c>
      <c r="G1064" s="282" t="s">
        <v>1815</v>
      </c>
      <c r="H1064" s="261" t="s">
        <v>3557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E1065" s="551">
        <f>_xlfn.XLOOKUP(D1065,거래처!B:B,거래처!D:D," ")</f>
        <v>0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E1066" s="551">
        <f>_xlfn.XLOOKUP(D1066,거래처!B:B,거래처!D:D," ")</f>
        <v>0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E1067" s="551">
        <f>_xlfn.XLOOKUP(D1067,거래처!B:B,거래처!D:D," ")</f>
        <v>0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E1068" s="551" t="str">
        <f>_xlfn.XLOOKUP(D1068,거래처!B:B,거래처!D:D," ")</f>
        <v>410-27-15314</v>
      </c>
      <c r="G1068" s="282" t="s">
        <v>2359</v>
      </c>
      <c r="H1068" s="261" t="s">
        <v>2684</v>
      </c>
      <c r="I1068" s="257">
        <v>1100000</v>
      </c>
      <c r="J1068" s="261">
        <v>1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E1069" s="551" t="str">
        <f>_xlfn.XLOOKUP(D1069,거래처!B:B,거래처!D:D," ")</f>
        <v>410-27-15314</v>
      </c>
      <c r="G1069" s="282" t="s">
        <v>1490</v>
      </c>
      <c r="I1069" s="257">
        <v>20000</v>
      </c>
      <c r="J1069" s="261">
        <v>1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E1070" s="551">
        <f>_xlfn.XLOOKUP(D1070,거래처!B:B,거래처!D:D," ")</f>
        <v>0</v>
      </c>
      <c r="G1070" s="282" t="s">
        <v>1182</v>
      </c>
      <c r="H1070" s="261" t="s">
        <v>1711</v>
      </c>
      <c r="I1070" s="257">
        <v>1200000</v>
      </c>
      <c r="J1070" s="261">
        <v>1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E1071" s="551">
        <f>_xlfn.XLOOKUP(D1071,거래처!B:B,거래처!D:D," ")</f>
        <v>0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E1072" s="551">
        <f>_xlfn.XLOOKUP(D1072,거래처!B:B,거래처!D:D," ")</f>
        <v>0</v>
      </c>
      <c r="G1072" s="282" t="s">
        <v>2131</v>
      </c>
      <c r="H1072" s="261" t="s">
        <v>1180</v>
      </c>
      <c r="I1072" s="257">
        <v>1500000</v>
      </c>
      <c r="J1072" s="261">
        <v>1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E1073" s="551">
        <f>_xlfn.XLOOKUP(D1073,거래처!B:B,거래처!D:D," ")</f>
        <v>0</v>
      </c>
      <c r="G1073" s="282" t="s">
        <v>2132</v>
      </c>
      <c r="H1073" s="261" t="s">
        <v>1761</v>
      </c>
      <c r="I1073" s="257">
        <v>50000</v>
      </c>
      <c r="J1073" s="261">
        <v>1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E1074" s="551">
        <f>_xlfn.XLOOKUP(D1074,거래처!B:B,거래처!D:D," ")</f>
        <v>0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E1075" s="551">
        <f>_xlfn.XLOOKUP(D1075,거래처!B:B,거래처!D:D," ")</f>
        <v>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E1076" s="551" t="str">
        <f>_xlfn.XLOOKUP(D1076,거래처!B:B,거래처!D:D," ")</f>
        <v>104-86-61638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E1077" s="551">
        <f>_xlfn.XLOOKUP(D1077,거래처!B:B,거래처!D:D," ")</f>
        <v>0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E1078" s="551" t="str">
        <f>_xlfn.XLOOKUP(D1078,거래처!B:B,거래처!D:D," ")</f>
        <v>503-21-16291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E1079" s="551" t="str">
        <f>_xlfn.XLOOKUP(D1079,거래처!B:B,거래처!D:D," ")</f>
        <v>514-13-78458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E1080" s="551">
        <f>_xlfn.XLOOKUP(D1080,거래처!B:B,거래처!D:D," ")</f>
        <v>0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E1081" s="551">
        <f>_xlfn.XLOOKUP(D1081,거래처!B:B,거래처!D:D," ")</f>
        <v>0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E1082" s="551" t="str">
        <f>_xlfn.XLOOKUP(D1082,거래처!B:B,거래처!D:D," ")</f>
        <v>302-01-83388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E1083" s="551" t="str">
        <f>_xlfn.XLOOKUP(D1083,거래처!B:B,거래처!D:D," ")</f>
        <v>503-07-45581</v>
      </c>
      <c r="G1083" s="282" t="s">
        <v>2913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E1084" s="551">
        <f>_xlfn.XLOOKUP(D1084,거래처!B:B,거래처!D:D," ")</f>
        <v>0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E1085" s="551">
        <f>_xlfn.XLOOKUP(D1085,거래처!B:B,거래처!D:D," ")</f>
        <v>0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E1086" s="551">
        <f>_xlfn.XLOOKUP(D1086,거래처!B:B,거래처!D:D," ")</f>
        <v>0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E1087" s="551">
        <f>_xlfn.XLOOKUP(D1087,거래처!B:B,거래처!D:D," ")</f>
        <v>0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E1088" s="551" t="str">
        <f>_xlfn.XLOOKUP(D1088,거래처!B:B,거래처!D:D," ")</f>
        <v>881-07-00034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E1089" s="551" t="str">
        <f>_xlfn.XLOOKUP(D1089,거래처!B:B,거래처!D:D," ")</f>
        <v>881-07-00034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E1090" s="551" t="str">
        <f>_xlfn.XLOOKUP(D1090,거래처!B:B,거래처!D:D," ")</f>
        <v>881-07-00034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E1091" s="551" t="str">
        <f>_xlfn.XLOOKUP(D1091,거래처!B:B,거래처!D:D," ")</f>
        <v>881-07-00034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E1092" s="551" t="str">
        <f>_xlfn.XLOOKUP(D1092,거래처!B:B,거래처!D:D," ")</f>
        <v>410-17-34118</v>
      </c>
      <c r="G1092" s="282" t="s">
        <v>2553</v>
      </c>
      <c r="H1092" s="261" t="s">
        <v>2552</v>
      </c>
      <c r="I1092" s="257">
        <v>1600000</v>
      </c>
      <c r="J1092" s="261">
        <v>1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2846</v>
      </c>
      <c r="E1093" s="551">
        <f>_xlfn.XLOOKUP(D1093,거래처!B:B,거래처!D:D," ")</f>
        <v>0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E1094" s="551">
        <f>_xlfn.XLOOKUP(D1094,거래처!B:B,거래처!D:D," ")</f>
        <v>0</v>
      </c>
      <c r="G1094" s="282" t="s">
        <v>2996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E1095" s="551">
        <f>_xlfn.XLOOKUP(D1095,거래처!B:B,거래처!D:D," ")</f>
        <v>0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E1096" s="551">
        <f>_xlfn.XLOOKUP(D1096,거래처!B:B,거래처!D:D," ")</f>
        <v>0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E1097" s="551">
        <f>_xlfn.XLOOKUP(D1097,거래처!B:B,거래처!D:D," ")</f>
        <v>0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E1098" s="551" t="str">
        <f>_xlfn.XLOOKUP(D1098,거래처!B:B,거래처!D:D," ")</f>
        <v>410-17-34118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2846</v>
      </c>
      <c r="E1099" s="551">
        <f>_xlfn.XLOOKUP(D1099,거래처!B:B,거래처!D:D," ")</f>
        <v>0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E1100" s="551" t="str">
        <f>_xlfn.XLOOKUP(D1100,거래처!B:B,거래처!D:D," ")</f>
        <v>881-07-00034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E1101" s="551" t="str">
        <f>_xlfn.XLOOKUP(D1101,거래처!B:B,거래처!D:D," ")</f>
        <v>621-19-98244</v>
      </c>
      <c r="G1101" s="282" t="s">
        <v>2131</v>
      </c>
      <c r="H1101" s="261" t="s">
        <v>1180</v>
      </c>
      <c r="I1101" s="257">
        <v>1500000</v>
      </c>
      <c r="J1101" s="261">
        <v>1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E1102" s="551" t="str">
        <f>_xlfn.XLOOKUP(D1102,거래처!B:B,거래처!D:D," ")</f>
        <v>621-19-98244</v>
      </c>
      <c r="G1102" s="282" t="s">
        <v>2132</v>
      </c>
      <c r="H1102" s="261" t="s">
        <v>1761</v>
      </c>
      <c r="I1102" s="257">
        <v>50000</v>
      </c>
      <c r="J1102" s="261">
        <v>1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E1103" s="551">
        <f>_xlfn.XLOOKUP(D1103,거래처!B:B,거래처!D:D," ")</f>
        <v>0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E1104" s="551">
        <f>_xlfn.XLOOKUP(D1104,거래처!B:B,거래처!D:D," ")</f>
        <v>0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E1105" s="551">
        <f>_xlfn.XLOOKUP(D1105,거래처!B:B,거래처!D:D," ")</f>
        <v>0</v>
      </c>
      <c r="G1105" s="282" t="s">
        <v>3883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E1106" s="551" t="str">
        <f>_xlfn.XLOOKUP(D1106,거래처!B:B,거래처!D:D," ")</f>
        <v>410-17-34118</v>
      </c>
      <c r="G1106" s="282" t="s">
        <v>3000</v>
      </c>
      <c r="I1106" s="257">
        <v>200000</v>
      </c>
      <c r="J1106" s="261">
        <v>1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E1107" s="551" t="str">
        <f>_xlfn.XLOOKUP(D1107,거래처!B:B,거래처!D:D," ")</f>
        <v>416-09-29452</v>
      </c>
      <c r="G1107" s="282" t="s">
        <v>2849</v>
      </c>
      <c r="H1107" s="261">
        <v>4150862090</v>
      </c>
      <c r="I1107" s="257">
        <v>450000</v>
      </c>
      <c r="J1107" s="261">
        <v>1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E1108" s="551">
        <f>_xlfn.XLOOKUP(D1108,거래처!B:B,거래처!D:D," ")</f>
        <v>0</v>
      </c>
      <c r="G1108" s="282" t="s">
        <v>1182</v>
      </c>
      <c r="H1108" s="261" t="s">
        <v>1711</v>
      </c>
      <c r="I1108" s="257">
        <v>1200000</v>
      </c>
      <c r="J1108" s="261">
        <v>1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E1109" s="551" t="str">
        <f>_xlfn.XLOOKUP(D1109,거래처!B:B,거래처!D:D," ")</f>
        <v>119-73-00045</v>
      </c>
      <c r="G1109" s="282" t="s">
        <v>2849</v>
      </c>
      <c r="H1109" s="261">
        <v>2212500301</v>
      </c>
      <c r="I1109" s="257">
        <v>863636</v>
      </c>
      <c r="J1109" s="261">
        <v>1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E1110" s="551" t="str">
        <f>_xlfn.XLOOKUP(D1110,거래처!B:B,거래처!D:D," ")</f>
        <v>104-86-61638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E1111" s="551" t="str">
        <f>_xlfn.XLOOKUP(D1111,거래처!B:B,거래처!D:D," ")</f>
        <v>503-81-99146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E1112" s="551" t="str">
        <f>_xlfn.XLOOKUP(D1112,거래처!B:B,거래처!D:D," ")</f>
        <v>119-73-00045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E1113" s="551" t="str">
        <f>_xlfn.XLOOKUP(D1113,거래처!B:B,거래처!D:D," ")</f>
        <v>621-19-98244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E1114" s="551">
        <f>_xlfn.XLOOKUP(D1114,거래처!B:B,거래처!D:D," ")</f>
        <v>0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E1115" s="551">
        <f>_xlfn.XLOOKUP(D1115,거래처!B:B,거래처!D:D," ")</f>
        <v>0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E1116" s="551" t="str">
        <f>_xlfn.XLOOKUP(D1116,거래처!B:B,거래처!D:D," ")</f>
        <v>273-03-01573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E1117" s="551">
        <f>_xlfn.XLOOKUP(D1117,거래처!B:B,거래처!D:D," ")</f>
        <v>0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E1118" s="551" t="str">
        <f>_xlfn.XLOOKUP(D1118,거래처!B:B,거래처!D:D," ")</f>
        <v>119-73-00045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E1119" s="551" t="str">
        <f>_xlfn.XLOOKUP(D1119,거래처!B:B,거래처!D:D," ")</f>
        <v>487-18-00463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E1120" s="551">
        <f>_xlfn.XLOOKUP(D1120,거래처!B:B,거래처!D:D," ")</f>
        <v>0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4259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E1121" s="551">
        <f>_xlfn.XLOOKUP(D1121,거래처!B:B,거래처!D:D," ")</f>
        <v>0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E1122" s="551">
        <f>_xlfn.XLOOKUP(D1122,거래처!B:B,거래처!D:D," ")</f>
        <v>0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E1123" s="551">
        <f>_xlfn.XLOOKUP(D1123,거래처!B:B,거래처!D:D," ")</f>
        <v>0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E1124" s="551" t="str">
        <f>_xlfn.XLOOKUP(D1124,거래처!B:B,거래처!D:D," ")</f>
        <v>104-86-61638</v>
      </c>
      <c r="G1124" s="282" t="s">
        <v>2504</v>
      </c>
      <c r="H1124" s="261" t="s">
        <v>2503</v>
      </c>
      <c r="I1124" s="257">
        <v>1000000</v>
      </c>
      <c r="J1124" s="261">
        <v>1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E1125" s="551" t="str">
        <f>_xlfn.XLOOKUP(D1125,거래처!B:B,거래처!D:D," ")</f>
        <v>503-07-45581</v>
      </c>
      <c r="G1125" s="282" t="s">
        <v>1237</v>
      </c>
      <c r="H1125" s="261" t="s">
        <v>1236</v>
      </c>
      <c r="I1125" s="257">
        <v>50000</v>
      </c>
      <c r="J1125" s="261">
        <v>1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E1126" s="551" t="str">
        <f>_xlfn.XLOOKUP(D1126,거래처!B:B,거래처!D:D," ")</f>
        <v>177-01-03420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E1127" s="551">
        <f>_xlfn.XLOOKUP(D1127,거래처!B:B,거래처!D:D," ")</f>
        <v>0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E1128" s="551" t="str">
        <f>_xlfn.XLOOKUP(D1128,거래처!B:B,거래처!D:D," ")</f>
        <v>196-87-02353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E1129" s="551">
        <f>_xlfn.XLOOKUP(D1129,거래처!B:B,거래처!D:D," ")</f>
        <v>0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E1130" s="551" t="str">
        <f>_xlfn.XLOOKUP(D1130,거래처!B:B,거래처!D:D," ")</f>
        <v>416-09-29452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E1131" s="551">
        <f>_xlfn.XLOOKUP(D1131,거래처!B:B,거래처!D:D," ")</f>
        <v>0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E1132" s="551" t="str">
        <f>_xlfn.XLOOKUP(D1132,거래처!B:B,거래처!D:D," ")</f>
        <v>487-18-00463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E1133" s="551" t="str">
        <f>_xlfn.XLOOKUP(D1133,거래처!B:B,거래처!D:D," ")</f>
        <v>616-18-77726</v>
      </c>
      <c r="G1133" s="282" t="s">
        <v>1184</v>
      </c>
      <c r="H1133" s="261" t="s">
        <v>1183</v>
      </c>
      <c r="I1133" s="257">
        <v>1250000</v>
      </c>
      <c r="J1133" s="261">
        <v>1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E1134" s="551">
        <f>_xlfn.XLOOKUP(D1134,거래처!B:B,거래처!D:D," ")</f>
        <v>0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E1135" s="551">
        <f>_xlfn.XLOOKUP(D1135,거래처!B:B,거래처!D:D," ")</f>
        <v>0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E1136" s="551" t="str">
        <f>_xlfn.XLOOKUP(D1136,거래처!B:B,거래처!D:D," ")</f>
        <v>177-01-03420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E1137" s="551" t="str">
        <f>_xlfn.XLOOKUP(D1137,거래처!B:B,거래처!D:D," ")</f>
        <v>177-01-03420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E1138" s="551">
        <f>_xlfn.XLOOKUP(D1138,거래처!B:B,거래처!D:D," ")</f>
        <v>0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E1139" s="551">
        <f>_xlfn.XLOOKUP(D1139,거래처!B:B,거래처!D:D," ")</f>
        <v>0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E1140" s="551" t="str">
        <f>_xlfn.XLOOKUP(D1140,거래처!B:B,거래처!D:D," ")</f>
        <v>487-18-00463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E1141" s="551" t="str">
        <f>_xlfn.XLOOKUP(D1141,거래처!B:B,거래처!D:D," ")</f>
        <v>616-18-77726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E1142" s="551">
        <f>_xlfn.XLOOKUP(D1142,거래처!B:B,거래처!D:D," ")</f>
        <v>0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E1143" s="551">
        <f>_xlfn.XLOOKUP(D1143,거래처!B:B,거래처!D:D," ")</f>
        <v>0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E1144" s="551" t="str">
        <f>_xlfn.XLOOKUP(D1144,거래처!B:B,거래처!D:D," ")</f>
        <v>487-18-00463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E1145" s="551">
        <f>_xlfn.XLOOKUP(D1145,거래처!B:B,거래처!D:D," ")</f>
        <v>0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E1146" s="551" t="str">
        <f>_xlfn.XLOOKUP(D1146,거래처!B:B,거래처!D:D," ")</f>
        <v>410-17-34118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E1147" s="551" t="str">
        <f>_xlfn.XLOOKUP(D1147,거래처!B:B,거래처!D:D," ")</f>
        <v>487-18-00463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E1148" s="551" t="str">
        <f>_xlfn.XLOOKUP(D1148,거래처!B:B,거래처!D:D," ")</f>
        <v>487-18-00463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E1149" s="551">
        <f>_xlfn.XLOOKUP(D1149,거래처!B:B,거래처!D:D," ")</f>
        <v>0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E1150" s="551" t="str">
        <f>_xlfn.XLOOKUP(D1150,거래처!B:B,거래처!D:D," ")</f>
        <v>302-01-83388</v>
      </c>
      <c r="G1150" s="282" t="s">
        <v>1815</v>
      </c>
      <c r="H1150" s="261" t="s">
        <v>3557</v>
      </c>
      <c r="I1150" s="257">
        <v>1100000</v>
      </c>
      <c r="J1150" s="261">
        <v>1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E1151" s="551" t="str">
        <f>_xlfn.XLOOKUP(D1151,거래처!B:B,거래처!D:D," ")</f>
        <v>410-27-15314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E1152" s="551" t="str">
        <f>_xlfn.XLOOKUP(D1152,거래처!B:B,거래처!D:D," ")</f>
        <v>410-27-15314</v>
      </c>
      <c r="G1152" s="282" t="s">
        <v>2141</v>
      </c>
      <c r="H1152" s="261">
        <v>50229</v>
      </c>
      <c r="I1152" s="257">
        <v>75000</v>
      </c>
      <c r="J1152" s="261">
        <v>2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E1153" s="551" t="str">
        <f>_xlfn.XLOOKUP(D1153,거래처!B:B,거래처!D:D," ")</f>
        <v>410-27-15314</v>
      </c>
      <c r="G1153" s="282" t="s">
        <v>2142</v>
      </c>
      <c r="H1153" s="261" t="s">
        <v>1753</v>
      </c>
      <c r="I1153" s="257">
        <v>35000</v>
      </c>
      <c r="J1153" s="261">
        <v>1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E1154" s="551">
        <f>_xlfn.XLOOKUP(D1154,거래처!B:B,거래처!D:D," ")</f>
        <v>0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E1155" s="551" t="str">
        <f>_xlfn.XLOOKUP(D1155,거래처!B:B,거래처!D:D," ")</f>
        <v>220-02-21340</v>
      </c>
      <c r="G1155" s="282" t="s">
        <v>2145</v>
      </c>
      <c r="I1155" s="257">
        <v>600000</v>
      </c>
      <c r="J1155" s="261">
        <v>1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E1156" s="551" t="str">
        <f>_xlfn.XLOOKUP(D1156,거래처!B:B,거래처!D:D," ")</f>
        <v>410-26-92600</v>
      </c>
      <c r="G1156" s="282" t="s">
        <v>1184</v>
      </c>
      <c r="H1156" s="261" t="s">
        <v>1185</v>
      </c>
      <c r="I1156" s="257">
        <v>1200000</v>
      </c>
      <c r="J1156" s="261">
        <v>1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E1157" s="551" t="str">
        <f>_xlfn.XLOOKUP(D1157,거래처!B:B,거래처!D:D," ")</f>
        <v>552-86-02615</v>
      </c>
      <c r="G1157" s="282" t="s">
        <v>2359</v>
      </c>
      <c r="H1157" s="261" t="s">
        <v>2684</v>
      </c>
      <c r="I1157" s="257">
        <v>1100000</v>
      </c>
      <c r="J1157" s="261">
        <v>1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E1158" s="551">
        <f>_xlfn.XLOOKUP(D1158,거래처!B:B,거래처!D:D," ")</f>
        <v>0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E1159" s="551" t="str">
        <f>_xlfn.XLOOKUP(D1159,거래처!B:B,거래처!D:D," ")</f>
        <v>177-01-03420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E1160" s="551" t="str">
        <f>_xlfn.XLOOKUP(D1160,거래처!B:B,거래처!D:D," ")</f>
        <v>177-01-03420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E1161" s="551" t="str">
        <f>_xlfn.XLOOKUP(D1161,거래처!B:B,거래처!D:D," ")</f>
        <v>177-01-03420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E1162" s="551" t="str">
        <f>_xlfn.XLOOKUP(D1162,거래처!B:B,거래처!D:D," ")</f>
        <v>621-19-98244</v>
      </c>
      <c r="G1162" s="282" t="s">
        <v>1182</v>
      </c>
      <c r="H1162" s="261" t="s">
        <v>1711</v>
      </c>
      <c r="I1162" s="257">
        <v>1200000</v>
      </c>
      <c r="J1162" s="261">
        <v>1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E1163" s="551" t="str">
        <f>_xlfn.XLOOKUP(D1163,거래처!B:B,거래처!D:D," ")</f>
        <v>621-19-98244</v>
      </c>
      <c r="G1163" s="282" t="s">
        <v>3041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E1164" s="551" t="str">
        <f>_xlfn.XLOOKUP(D1164,거래처!B:B,거래처!D:D," ")</f>
        <v>196-87-02353</v>
      </c>
      <c r="G1164" s="282" t="s">
        <v>3042</v>
      </c>
      <c r="I1164" s="257">
        <v>1200000</v>
      </c>
      <c r="J1164" s="261">
        <v>1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E1165" s="551" t="str">
        <f>_xlfn.XLOOKUP(D1165,거래처!B:B,거래처!D:D," ")</f>
        <v>196-87-02353</v>
      </c>
      <c r="G1165" s="282" t="s">
        <v>3043</v>
      </c>
      <c r="I1165" s="257">
        <v>50000</v>
      </c>
      <c r="J1165" s="261">
        <v>1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E1166" s="551" t="str">
        <f>_xlfn.XLOOKUP(D1166,거래처!B:B,거래처!D:D," ")</f>
        <v>196-87-02353</v>
      </c>
      <c r="G1166" s="282" t="s">
        <v>3044</v>
      </c>
      <c r="I1166" s="257">
        <v>20000</v>
      </c>
      <c r="J1166" s="261">
        <v>1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E1167" s="551">
        <f>_xlfn.XLOOKUP(D1167,거래처!B:B,거래처!D:D," ")</f>
        <v>0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E1168" s="551">
        <f>_xlfn.XLOOKUP(D1168,거래처!B:B,거래처!D:D," ")</f>
        <v>0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E1169" s="551" t="str">
        <f>_xlfn.XLOOKUP(D1169,거래처!B:B,거래처!D:D," ")</f>
        <v>621-19-98244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E1170" s="551">
        <f>_xlfn.XLOOKUP(D1170,거래처!B:B,거래처!D:D," ")</f>
        <v>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E1171" s="551">
        <f>_xlfn.XLOOKUP(D1171,거래처!B:B,거래처!D:D," ")</f>
        <v>0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E1172" s="551" t="str">
        <f>_xlfn.XLOOKUP(D1172,거래처!B:B,거래처!D:D," ")</f>
        <v>487-18-00463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E1173" s="551" t="str">
        <f>_xlfn.XLOOKUP(D1173,거래처!B:B,거래처!D:D," ")</f>
        <v>552-86-02615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E1174" s="551">
        <f>_xlfn.XLOOKUP(D1174,거래처!B:B,거래처!D:D," ")</f>
        <v>0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E1175" s="551">
        <f>_xlfn.XLOOKUP(D1175,거래처!B:B,거래처!D:D," ")</f>
        <v>0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E1176" s="551">
        <f>_xlfn.XLOOKUP(D1176,거래처!B:B,거래처!D:D," ")</f>
        <v>0</v>
      </c>
      <c r="G1176" s="282" t="s">
        <v>2131</v>
      </c>
      <c r="H1176" s="261" t="s">
        <v>1180</v>
      </c>
      <c r="I1176" s="257">
        <v>1500000</v>
      </c>
      <c r="J1176" s="261">
        <v>1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E1177" s="551">
        <f>_xlfn.XLOOKUP(D1177,거래처!B:B,거래처!D:D," ")</f>
        <v>0</v>
      </c>
      <c r="G1177" s="282" t="s">
        <v>2132</v>
      </c>
      <c r="H1177" s="261" t="s">
        <v>1761</v>
      </c>
      <c r="I1177" s="257">
        <v>50000</v>
      </c>
      <c r="J1177" s="261">
        <v>1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E1178" s="551">
        <f>_xlfn.XLOOKUP(D1178,거래처!B:B,거래처!D:D," ")</f>
        <v>0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E1179" s="551">
        <f>_xlfn.XLOOKUP(D1179,거래처!B:B,거래처!D:D," ")</f>
        <v>0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E1180" s="551" t="str">
        <f>_xlfn.XLOOKUP(D1180,거래처!B:B,거래처!D:D," ")</f>
        <v>266-21-02243</v>
      </c>
      <c r="G1180" s="282" t="s">
        <v>1397</v>
      </c>
      <c r="H1180" s="261" t="s">
        <v>3065</v>
      </c>
      <c r="I1180" s="257">
        <v>1300000</v>
      </c>
      <c r="J1180" s="261">
        <v>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E1181" s="551">
        <f>_xlfn.XLOOKUP(D1181,거래처!B:B,거래처!D:D," ")</f>
        <v>0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E1182" s="551">
        <f>_xlfn.XLOOKUP(D1182,거래처!B:B,거래처!D:D," ")</f>
        <v>0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E1183" s="551" t="str">
        <f>_xlfn.XLOOKUP(D1183,거래처!B:B,거래처!D:D," ")</f>
        <v>416-09-29452</v>
      </c>
      <c r="G1183" s="282" t="s">
        <v>3062</v>
      </c>
      <c r="I1183" s="257">
        <v>250000</v>
      </c>
      <c r="J1183" s="261">
        <v>1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E1184" s="551" t="str">
        <f>_xlfn.XLOOKUP(D1184,거래처!B:B,거래처!D:D," ")</f>
        <v>410-27-15314</v>
      </c>
      <c r="G1184" s="282" t="s">
        <v>2147</v>
      </c>
      <c r="H1184" s="261">
        <v>2820403</v>
      </c>
      <c r="I1184" s="257">
        <v>1500000</v>
      </c>
      <c r="J1184" s="261">
        <v>1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E1185" s="551" t="str">
        <f>_xlfn.XLOOKUP(D1185,거래처!B:B,거래처!D:D," ")</f>
        <v>410-27-15314</v>
      </c>
      <c r="G1185" s="282" t="s">
        <v>1490</v>
      </c>
      <c r="I1185" s="257">
        <v>20000</v>
      </c>
      <c r="J1185" s="261">
        <v>1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E1186" s="551">
        <f>_xlfn.XLOOKUP(D1186,거래처!B:B,거래처!D:D," ")</f>
        <v>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E1187" s="551">
        <f>_xlfn.XLOOKUP(D1187,거래처!B:B,거래처!D:D," ")</f>
        <v>0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E1188" s="551" t="str">
        <f>_xlfn.XLOOKUP(D1188,거래처!B:B,거래처!D:D," ")</f>
        <v>266-21-02243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E1189" s="551">
        <f>_xlfn.XLOOKUP(D1189,거래처!B:B,거래처!D:D," ")</f>
        <v>0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3066</v>
      </c>
      <c r="Q1189" s="261" t="s">
        <v>3066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E1190" s="551">
        <f>_xlfn.XLOOKUP(D1190,거래처!B:B,거래처!D:D," ")</f>
        <v>0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E1191" s="551" t="str">
        <f>_xlfn.XLOOKUP(D1191,거래처!B:B,거래처!D:D," ")</f>
        <v>118-10-18095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E1192" s="551" t="str">
        <f>_xlfn.XLOOKUP(D1192,거래처!B:B,거래처!D:D," ")</f>
        <v>118-10-18095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E1193" s="551" t="str">
        <f>_xlfn.XLOOKUP(D1193,거래처!B:B,거래처!D:D," ")</f>
        <v>552-86-02615</v>
      </c>
      <c r="G1193" s="282" t="s">
        <v>2359</v>
      </c>
      <c r="H1193" s="261" t="s">
        <v>2684</v>
      </c>
      <c r="I1193" s="257">
        <v>1100000</v>
      </c>
      <c r="J1193" s="261">
        <v>1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E1194" s="551" t="str">
        <f>_xlfn.XLOOKUP(D1194,거래처!B:B,거래처!D:D," ")</f>
        <v>552-86-02615</v>
      </c>
      <c r="G1194" s="282" t="s">
        <v>3070</v>
      </c>
      <c r="H1194" s="261" t="s">
        <v>2684</v>
      </c>
      <c r="I1194" s="257">
        <v>200000</v>
      </c>
      <c r="J1194" s="261">
        <v>1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E1195" s="551">
        <f>_xlfn.XLOOKUP(D1195,거래처!B:B,거래처!D:D," ")</f>
        <v>0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E1196" s="551">
        <f>_xlfn.XLOOKUP(D1196,거래처!B:B,거래처!D:D," ")</f>
        <v>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E1197" s="551">
        <f>_xlfn.XLOOKUP(D1197,거래처!B:B,거래처!D:D," ")</f>
        <v>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E1198" s="551" t="str">
        <f>_xlfn.XLOOKUP(D1198,거래처!B:B,거래처!D:D," ")</f>
        <v>118-10-18095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E1199" s="551" t="str">
        <f>_xlfn.XLOOKUP(D1199,거래처!B:B,거래처!D:D," ")</f>
        <v>552-86-02615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3071</v>
      </c>
      <c r="E1200" s="551">
        <f>_xlfn.XLOOKUP(D1200,거래처!B:B,거래처!D:D," ")</f>
        <v>0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3071</v>
      </c>
      <c r="E1201" s="551">
        <f>_xlfn.XLOOKUP(D1201,거래처!B:B,거래처!D:D," ")</f>
        <v>0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3071</v>
      </c>
      <c r="E1202" s="551">
        <f>_xlfn.XLOOKUP(D1202,거래처!B:B,거래처!D:D," ")</f>
        <v>0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3073</v>
      </c>
      <c r="E1203" s="551">
        <f>_xlfn.XLOOKUP(D1203,거래처!B:B,거래처!D:D," ")</f>
        <v>0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3073</v>
      </c>
      <c r="E1204" s="551">
        <f>_xlfn.XLOOKUP(D1204,거래처!B:B,거래처!D:D," ")</f>
        <v>0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E1205" s="551">
        <f>_xlfn.XLOOKUP(D1205,거래처!B:B,거래처!D:D," ")</f>
        <v>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E1206" s="551">
        <f>_xlfn.XLOOKUP(D1206,거래처!B:B,거래처!D:D," ")</f>
        <v>0</v>
      </c>
      <c r="G1206" s="282" t="s">
        <v>3081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E1207" s="551">
        <f>_xlfn.XLOOKUP(D1207,거래처!B:B,거래처!D:D," ")</f>
        <v>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3083</v>
      </c>
      <c r="E1208" s="551">
        <f>_xlfn.XLOOKUP(D1208,거래처!B:B,거래처!D:D," ")</f>
        <v>0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3083</v>
      </c>
      <c r="E1209" s="551">
        <f>_xlfn.XLOOKUP(D1209,거래처!B:B,거래처!D:D," ")</f>
        <v>0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E1210" s="551" t="str">
        <f>_xlfn.XLOOKUP(D1210,거래처!B:B,거래처!D:D," ")</f>
        <v>220-02-21340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E1211" s="551" t="str">
        <f>_xlfn.XLOOKUP(D1211,거래처!B:B,거래처!D:D," ")</f>
        <v>119-73-00045</v>
      </c>
      <c r="G1211" s="282" t="s">
        <v>1184</v>
      </c>
      <c r="H1211" s="261" t="s">
        <v>1185</v>
      </c>
      <c r="I1211" s="257">
        <v>1200000</v>
      </c>
      <c r="J1211" s="261">
        <v>1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E1212" s="551" t="str">
        <f>_xlfn.XLOOKUP(D1212,거래처!B:B,거래처!D:D," ")</f>
        <v>410-27-15314</v>
      </c>
      <c r="G1212" s="282" t="s">
        <v>2139</v>
      </c>
      <c r="H1212" s="261" t="s">
        <v>1230</v>
      </c>
      <c r="I1212" s="257">
        <v>130000</v>
      </c>
      <c r="J1212" s="261">
        <v>1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E1213" s="551" t="str">
        <f>_xlfn.XLOOKUP(D1213,거래처!B:B,거래처!D:D," ")</f>
        <v>410-27-15314</v>
      </c>
      <c r="G1213" s="282" t="s">
        <v>2143</v>
      </c>
      <c r="H1213" s="261" t="s">
        <v>1779</v>
      </c>
      <c r="I1213" s="257">
        <v>10000</v>
      </c>
      <c r="J1213" s="261">
        <v>1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E1214" s="551" t="str">
        <f>_xlfn.XLOOKUP(D1214,거래처!B:B,거래처!D:D," ")</f>
        <v>503-07-45581</v>
      </c>
      <c r="G1214" s="282" t="s">
        <v>1184</v>
      </c>
      <c r="H1214" s="261" t="s">
        <v>1534</v>
      </c>
      <c r="I1214" s="257">
        <v>1200000</v>
      </c>
      <c r="J1214" s="261">
        <v>1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E1215" s="551">
        <f>_xlfn.XLOOKUP(D1215,거래처!B:B,거래처!D:D," ")</f>
        <v>0</v>
      </c>
      <c r="G1215" s="282" t="s">
        <v>2326</v>
      </c>
      <c r="H1215" s="261" t="s">
        <v>3088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E1216" s="551" t="str">
        <f>_xlfn.XLOOKUP(D1216,거래처!B:B,거래처!D:D," ")</f>
        <v>177-01-03420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E1217" s="551" t="str">
        <f>_xlfn.XLOOKUP(D1217,거래처!B:B,거래처!D:D," ")</f>
        <v>177-01-03420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E1218" s="551" t="str">
        <f>_xlfn.XLOOKUP(D1218,거래처!B:B,거래처!D:D," ")</f>
        <v>177-01-03420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E1219" s="551">
        <f>_xlfn.XLOOKUP(D1219,거래처!B:B,거래처!D:D," ")</f>
        <v>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2846</v>
      </c>
      <c r="E1220" s="551">
        <f>_xlfn.XLOOKUP(D1220,거래처!B:B,거래처!D:D," ")</f>
        <v>0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2846</v>
      </c>
      <c r="E1221" s="551">
        <f>_xlfn.XLOOKUP(D1221,거래처!B:B,거래처!D:D," ")</f>
        <v>0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E1222" s="551" t="str">
        <f>_xlfn.XLOOKUP(D1222,거래처!B:B,거래처!D:D," ")</f>
        <v>220-02-21340</v>
      </c>
      <c r="G1222" s="282" t="s">
        <v>1981</v>
      </c>
      <c r="H1222" s="261" t="s">
        <v>1193</v>
      </c>
      <c r="I1222" s="257">
        <v>1500000</v>
      </c>
      <c r="J1222" s="261">
        <v>1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E1223" s="551" t="str">
        <f>_xlfn.XLOOKUP(D1223,거래처!B:B,거래처!D:D," ")</f>
        <v>487-18-00463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E1224" s="551" t="str">
        <f>_xlfn.XLOOKUP(D1224,거래처!B:B,거래처!D:D," ")</f>
        <v>119-73-00045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3097</v>
      </c>
      <c r="Q1224" s="261" t="s">
        <v>3097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E1225" s="551">
        <f>_xlfn.XLOOKUP(D1225,거래처!B:B,거래처!D:D," ")</f>
        <v>0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3099</v>
      </c>
      <c r="Q1225" s="276" t="s">
        <v>3099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E1226" s="551" t="str">
        <f>_xlfn.XLOOKUP(D1226,거래처!B:B,거래처!D:D," ")</f>
        <v>104-86-61638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E1227" s="551" t="str">
        <f>_xlfn.XLOOKUP(D1227,거래처!B:B,거래처!D:D," ")</f>
        <v>119-73-00045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E1228" s="551">
        <f>_xlfn.XLOOKUP(D1228,거래처!B:B,거래처!D:D," ")</f>
        <v>0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3083</v>
      </c>
      <c r="E1229" s="551">
        <f>_xlfn.XLOOKUP(D1229,거래처!B:B,거래처!D:D," ")</f>
        <v>0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E1230" s="551" t="str">
        <f>_xlfn.XLOOKUP(D1230,거래처!B:B,거래처!D:D," ")</f>
        <v>410-17-34118</v>
      </c>
      <c r="G1230" s="282" t="s">
        <v>2138</v>
      </c>
      <c r="H1230" s="261" t="s">
        <v>1186</v>
      </c>
      <c r="I1230" s="257">
        <v>526364</v>
      </c>
      <c r="J1230" s="261">
        <v>1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E1231" s="551" t="str">
        <f>_xlfn.XLOOKUP(D1231,거래처!B:B,거래처!D:D," ")</f>
        <v>410-17-34118</v>
      </c>
      <c r="G1231" s="282" t="s">
        <v>2139</v>
      </c>
      <c r="H1231" s="261" t="s">
        <v>1230</v>
      </c>
      <c r="I1231" s="257">
        <v>130000</v>
      </c>
      <c r="J1231" s="261">
        <v>1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E1232" s="551" t="str">
        <f>_xlfn.XLOOKUP(D1232,거래처!B:B,거래처!D:D," ")</f>
        <v>503-07-45581</v>
      </c>
      <c r="G1232" s="282" t="s">
        <v>2138</v>
      </c>
      <c r="H1232" s="261" t="s">
        <v>1186</v>
      </c>
      <c r="I1232" s="257">
        <v>526364</v>
      </c>
      <c r="J1232" s="261">
        <v>1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E1233" s="551" t="str">
        <f>_xlfn.XLOOKUP(D1233,거래처!B:B,거래처!D:D," ")</f>
        <v>177-01-03420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E1234" s="551" t="str">
        <f>_xlfn.XLOOKUP(D1234,거래처!B:B,거래처!D:D," ")</f>
        <v>177-01-03420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E1235" s="551" t="str">
        <f>_xlfn.XLOOKUP(D1235,거래처!B:B,거래처!D:D," ")</f>
        <v>177-01-03420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E1236" s="551" t="str">
        <f>_xlfn.XLOOKUP(D1236,거래처!B:B,거래처!D:D," ")</f>
        <v>177-01-03420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E1237" s="551" t="str">
        <f>_xlfn.XLOOKUP(D1237,거래처!B:B,거래처!D:D," ")</f>
        <v>416-09-29452</v>
      </c>
      <c r="G1237" s="282" t="s">
        <v>2138</v>
      </c>
      <c r="H1237" s="261" t="s">
        <v>1186</v>
      </c>
      <c r="I1237" s="257">
        <v>526364</v>
      </c>
      <c r="J1237" s="261">
        <v>1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E1238" s="551" t="str">
        <f>_xlfn.XLOOKUP(D1238,거래처!B:B,거래처!D:D," ")</f>
        <v>416-09-29452</v>
      </c>
      <c r="G1238" s="282" t="s">
        <v>2141</v>
      </c>
      <c r="H1238" s="261">
        <v>50229</v>
      </c>
      <c r="I1238" s="257">
        <v>72727</v>
      </c>
      <c r="J1238" s="261">
        <v>1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E1239" s="551" t="str">
        <f>_xlfn.XLOOKUP(D1239,거래처!B:B,거래처!D:D," ")</f>
        <v>416-09-29452</v>
      </c>
      <c r="G1239" s="282" t="s">
        <v>2142</v>
      </c>
      <c r="H1239" s="261" t="s">
        <v>1753</v>
      </c>
      <c r="I1239" s="257">
        <v>32000</v>
      </c>
      <c r="J1239" s="261">
        <v>1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E1240" s="551" t="str">
        <f>_xlfn.XLOOKUP(D1240,거래처!B:B,거래처!D:D," ")</f>
        <v>416-09-29452</v>
      </c>
      <c r="G1240" s="282" t="s">
        <v>2143</v>
      </c>
      <c r="H1240" s="261" t="s">
        <v>1779</v>
      </c>
      <c r="I1240" s="257">
        <v>10000</v>
      </c>
      <c r="J1240" s="261">
        <v>1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E1241" s="551" t="str">
        <f>_xlfn.XLOOKUP(D1241,거래처!B:B,거래처!D:D," ")</f>
        <v>416-09-29452</v>
      </c>
      <c r="G1241" s="282" t="s">
        <v>2145</v>
      </c>
      <c r="I1241" s="257">
        <v>600000</v>
      </c>
      <c r="J1241" s="261">
        <v>1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E1242" s="551">
        <f>_xlfn.XLOOKUP(D1242,거래처!B:B,거래처!D:D," ")</f>
        <v>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E1243" s="551">
        <f>_xlfn.XLOOKUP(D1243,거래처!B:B,거래처!D:D," ")</f>
        <v>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E1244" s="551">
        <f>_xlfn.XLOOKUP(D1244,거래처!B:B,거래처!D:D," ")</f>
        <v>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E1245" s="551">
        <f>_xlfn.XLOOKUP(D1245,거래처!B:B,거래처!D:D," ")</f>
        <v>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3108</v>
      </c>
      <c r="E1246" s="551">
        <f>_xlfn.XLOOKUP(D1246,거래처!B:B,거래처!D:D," ")</f>
        <v>0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3108</v>
      </c>
      <c r="E1247" s="551">
        <f>_xlfn.XLOOKUP(D1247,거래처!B:B,거래처!D:D," ")</f>
        <v>0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3105</v>
      </c>
      <c r="E1248" s="551">
        <f>_xlfn.XLOOKUP(D1248,거래처!B:B,거래처!D:D," ")</f>
        <v>0</v>
      </c>
      <c r="G1248" s="282" t="s">
        <v>3113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3108</v>
      </c>
      <c r="E1249" s="551">
        <f>_xlfn.XLOOKUP(D1249,거래처!B:B,거래처!D:D," ")</f>
        <v>0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3105</v>
      </c>
      <c r="E1250" s="551">
        <f>_xlfn.XLOOKUP(D1250,거래처!B:B,거래처!D:D," ")</f>
        <v>0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E1251" s="551" t="str">
        <f>_xlfn.XLOOKUP(D1251,거래처!B:B,거래처!D:D," ")</f>
        <v>220-02-21340</v>
      </c>
      <c r="G1251" s="282" t="s">
        <v>1609</v>
      </c>
      <c r="H1251" s="261" t="s">
        <v>2293</v>
      </c>
      <c r="I1251" s="257">
        <v>1500000</v>
      </c>
      <c r="J1251" s="261">
        <v>-1</v>
      </c>
      <c r="M1251" s="257">
        <v>-1650000</v>
      </c>
      <c r="P1251" s="261" t="s">
        <v>3128</v>
      </c>
      <c r="Q1251" s="261" t="s">
        <v>3128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E1252" s="551">
        <f>_xlfn.XLOOKUP(D1252,거래처!B:B,거래처!D:D," ")</f>
        <v>0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E1253" s="551">
        <f>_xlfn.XLOOKUP(D1253,거래처!B:B,거래처!D:D," ")</f>
        <v>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E1254" s="551">
        <f>_xlfn.XLOOKUP(D1254,거래처!B:B,거래처!D:D," ")</f>
        <v>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E1255" s="551">
        <f>_xlfn.XLOOKUP(D1255,거래처!B:B,거래처!D:D," ")</f>
        <v>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E1256" s="551" t="str">
        <f>_xlfn.XLOOKUP(D1256,거래처!B:B,거래처!D:D," ")</f>
        <v>503-07-45581</v>
      </c>
      <c r="G1256" s="282" t="s">
        <v>3118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E1257" s="551" t="str">
        <f>_xlfn.XLOOKUP(D1257,거래처!B:B,거래처!D:D," ")</f>
        <v>138-01-48780</v>
      </c>
      <c r="G1257" s="282" t="s">
        <v>2131</v>
      </c>
      <c r="H1257" s="261" t="s">
        <v>1180</v>
      </c>
      <c r="I1257" s="257">
        <v>1500000</v>
      </c>
      <c r="J1257" s="261">
        <v>1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E1258" s="551">
        <f>_xlfn.XLOOKUP(D1258,거래처!B:B,거래처!D:D," ")</f>
        <v>0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E1259" s="551" t="str">
        <f>_xlfn.XLOOKUP(D1259,거래처!B:B,거래처!D:D," ")</f>
        <v>101-24-93579</v>
      </c>
      <c r="G1259" s="282" t="s">
        <v>2137</v>
      </c>
      <c r="H1259" s="261" t="s">
        <v>1179</v>
      </c>
      <c r="I1259" s="257">
        <v>1000000</v>
      </c>
      <c r="J1259" s="261">
        <v>1</v>
      </c>
      <c r="M1259" s="257">
        <v>1100000</v>
      </c>
      <c r="P1259" s="261" t="s">
        <v>3121</v>
      </c>
      <c r="Q1259" s="261" t="s">
        <v>3121</v>
      </c>
    </row>
    <row r="1260" spans="1:17">
      <c r="A1260" s="263">
        <v>1259</v>
      </c>
      <c r="B1260" s="263"/>
      <c r="C1260" s="256">
        <v>45883</v>
      </c>
      <c r="D1260" s="282" t="s">
        <v>3123</v>
      </c>
      <c r="E1260" s="551">
        <f>_xlfn.XLOOKUP(D1260,거래처!B:B,거래처!D:D," ")</f>
        <v>0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3124</v>
      </c>
      <c r="Q1260" s="261" t="s">
        <v>3124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E1261" s="551">
        <f>_xlfn.XLOOKUP(D1261,거래처!B:B,거래처!D:D," ")</f>
        <v>0</v>
      </c>
      <c r="G1261" s="282" t="s">
        <v>3252</v>
      </c>
      <c r="H1261" s="261" t="s">
        <v>3253</v>
      </c>
      <c r="I1261" s="257">
        <v>1000000</v>
      </c>
      <c r="J1261" s="261">
        <v>1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E1262" s="551">
        <f>_xlfn.XLOOKUP(D1262,거래처!B:B,거래처!D:D," ")</f>
        <v>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E1263" s="551" t="str">
        <f>_xlfn.XLOOKUP(D1263,거래처!B:B,거래처!D:D," ")</f>
        <v>101-24-93579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E1264" s="551" t="str">
        <f>_xlfn.XLOOKUP(D1264,거래처!B:B,거래처!D:D," ")</f>
        <v>138-01-48780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E1265" s="551" t="str">
        <f>_xlfn.XLOOKUP(D1265,거래처!B:B,거래처!D:D," ")</f>
        <v>552-86-02615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E1266" s="551">
        <f>_xlfn.XLOOKUP(D1266,거래처!B:B,거래처!D:D," ")</f>
        <v>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E1267" s="551">
        <f>_xlfn.XLOOKUP(D1267,거래처!B:B,거래처!D:D," ")</f>
        <v>0</v>
      </c>
      <c r="G1267" s="282" t="s">
        <v>3139</v>
      </c>
      <c r="I1267" s="257">
        <v>1000000</v>
      </c>
      <c r="J1267" s="261">
        <v>1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E1268" s="551" t="str">
        <f>_xlfn.XLOOKUP(D1268,거래처!B:B,거래처!D:D," ")</f>
        <v>177-01-03420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3131</v>
      </c>
      <c r="E1269" s="551" t="str">
        <f>_xlfn.XLOOKUP(D1269,거래처!B:B,거래처!D:D," ")</f>
        <v>141-05-89903</v>
      </c>
      <c r="G1269" s="282" t="s">
        <v>2245</v>
      </c>
      <c r="I1269" s="257">
        <v>650000</v>
      </c>
      <c r="J1269" s="261">
        <v>1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3131</v>
      </c>
      <c r="E1270" s="551" t="str">
        <f>_xlfn.XLOOKUP(D1270,거래처!B:B,거래처!D:D," ")</f>
        <v>141-05-89903</v>
      </c>
      <c r="G1270" s="282" t="s">
        <v>2773</v>
      </c>
      <c r="H1270" s="261" t="s">
        <v>2686</v>
      </c>
      <c r="I1270" s="257">
        <v>129000</v>
      </c>
      <c r="J1270" s="261">
        <v>1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E1271" s="551">
        <f>_xlfn.XLOOKUP(D1271,거래처!B:B,거래처!D:D," ")</f>
        <v>0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E1272" s="551">
        <f>_xlfn.XLOOKUP(D1272,거래처!B:B,거래처!D:D," ")</f>
        <v>0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3123</v>
      </c>
      <c r="E1273" s="551">
        <f>_xlfn.XLOOKUP(D1273,거래처!B:B,거래처!D:D," ")</f>
        <v>0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E1274" s="551" t="str">
        <f>_xlfn.XLOOKUP(D1274,거래처!B:B,거래처!D:D," ")</f>
        <v>552-86-02615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E1275" s="551">
        <f>_xlfn.XLOOKUP(D1275,거래처!B:B,거래처!D:D," ")</f>
        <v>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E1276" s="551" t="str">
        <f>_xlfn.XLOOKUP(D1276,거래처!B:B,거래처!D:D," ")</f>
        <v>177-01-03420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E1277" s="551">
        <f>_xlfn.XLOOKUP(D1277,거래처!B:B,거래처!D:D," ")</f>
        <v>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E1278" s="551">
        <f>_xlfn.XLOOKUP(D1278,거래처!B:B,거래처!D:D," ")</f>
        <v>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E1279" s="551">
        <f>_xlfn.XLOOKUP(D1279,거래처!B:B,거래처!D:D," ")</f>
        <v>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E1280" s="551">
        <f>_xlfn.XLOOKUP(D1280,거래처!B:B,거래처!D:D," ")</f>
        <v>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E1281" s="551">
        <f>_xlfn.XLOOKUP(D1281,거래처!B:B,거래처!D:D," ")</f>
        <v>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E1282" s="551">
        <f>_xlfn.XLOOKUP(D1282,거래처!B:B,거래처!D:D," ")</f>
        <v>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E1283" s="551">
        <f>_xlfn.XLOOKUP(D1283,거래처!B:B,거래처!D:D," ")</f>
        <v>0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E1284" s="551">
        <f>_xlfn.XLOOKUP(D1284,거래처!B:B,거래처!D:D," ")</f>
        <v>0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E1285" s="551" t="str">
        <f>_xlfn.XLOOKUP(D1285,거래처!B:B,거래처!D:D," ")</f>
        <v>220-02-21340</v>
      </c>
      <c r="G1285" s="282" t="s">
        <v>3143</v>
      </c>
      <c r="I1285" s="257">
        <v>1100000</v>
      </c>
      <c r="J1285" s="261">
        <v>1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E1286" s="551" t="str">
        <f>_xlfn.XLOOKUP(D1286,거래처!B:B,거래처!D:D," ")</f>
        <v>220-02-21340</v>
      </c>
      <c r="G1286" s="282" t="s">
        <v>3143</v>
      </c>
      <c r="I1286" s="257">
        <v>1100000</v>
      </c>
      <c r="J1286" s="261">
        <v>1</v>
      </c>
      <c r="M1286" s="257">
        <v>1210000</v>
      </c>
      <c r="P1286" s="261" t="s">
        <v>3144</v>
      </c>
      <c r="Q1286" s="261" t="s">
        <v>3144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E1287" s="551">
        <f>_xlfn.XLOOKUP(D1287,거래처!B:B,거래처!D:D," ")</f>
        <v>0</v>
      </c>
      <c r="G1287" s="282" t="s">
        <v>1196</v>
      </c>
      <c r="H1287" s="261" t="s">
        <v>2113</v>
      </c>
      <c r="I1287" s="257">
        <v>1200000</v>
      </c>
      <c r="J1287" s="261">
        <v>1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E1288" s="551" t="str">
        <f>_xlfn.XLOOKUP(D1288,거래처!B:B,거래처!D:D," ")</f>
        <v>621-19-98244</v>
      </c>
      <c r="G1288" s="282" t="s">
        <v>2131</v>
      </c>
      <c r="H1288" s="261" t="s">
        <v>1180</v>
      </c>
      <c r="I1288" s="257">
        <v>1500000</v>
      </c>
      <c r="J1288" s="261">
        <v>1</v>
      </c>
      <c r="M1288" s="257">
        <v>1650000</v>
      </c>
      <c r="P1288" s="261" t="s">
        <v>3148</v>
      </c>
      <c r="Q1288" s="261" t="s">
        <v>3148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E1289" s="551" t="str">
        <f>_xlfn.XLOOKUP(D1289,거래처!B:B,거래처!D:D," ")</f>
        <v>296-44-00890</v>
      </c>
      <c r="G1289" s="282" t="s">
        <v>1682</v>
      </c>
      <c r="H1289" s="262">
        <v>2800802</v>
      </c>
      <c r="I1289" s="257">
        <v>200000</v>
      </c>
      <c r="J1289" s="261">
        <v>1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E1290" s="551" t="str">
        <f>_xlfn.XLOOKUP(D1290,거래처!B:B,거래처!D:D," ")</f>
        <v>312-13-58007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3150</v>
      </c>
      <c r="Q1290" s="261" t="s">
        <v>3150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E1291" s="551" t="str">
        <f>_xlfn.XLOOKUP(D1291,거래처!B:B,거래처!D:D," ")</f>
        <v>621-19-98244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E1292" s="551">
        <f>_xlfn.XLOOKUP(D1292,거래처!B:B,거래처!D:D," ")</f>
        <v>0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3152</v>
      </c>
      <c r="Q1292" s="261" t="s">
        <v>3152</v>
      </c>
    </row>
    <row r="1293" spans="1:17">
      <c r="A1293" s="263">
        <v>1292</v>
      </c>
      <c r="B1293" s="263"/>
      <c r="C1293" s="256">
        <v>45887</v>
      </c>
      <c r="D1293" s="282" t="s">
        <v>3131</v>
      </c>
      <c r="E1293" s="551" t="str">
        <f>_xlfn.XLOOKUP(D1293,거래처!B:B,거래처!D:D," ")</f>
        <v>141-05-89903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E1294" s="551">
        <f>_xlfn.XLOOKUP(D1294,거래처!B:B,거래처!D:D," ")</f>
        <v>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E1295" s="551" t="str">
        <f>_xlfn.XLOOKUP(D1295,거래처!B:B,거래처!D:D," ")</f>
        <v>416-09-29452</v>
      </c>
      <c r="G1295" s="282" t="s">
        <v>2779</v>
      </c>
      <c r="I1295" s="257">
        <v>13000</v>
      </c>
      <c r="J1295" s="261">
        <v>1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E1296" s="551" t="str">
        <f>_xlfn.XLOOKUP(D1296,거래처!B:B,거래처!D:D," ")</f>
        <v>416-09-29452</v>
      </c>
      <c r="G1296" s="282" t="s">
        <v>2709</v>
      </c>
      <c r="H1296" s="261" t="s">
        <v>1190</v>
      </c>
      <c r="I1296" s="257">
        <v>1600000</v>
      </c>
      <c r="J1296" s="261">
        <v>1</v>
      </c>
      <c r="M1296" s="257">
        <v>1760000</v>
      </c>
      <c r="P1296" s="261" t="s">
        <v>3154</v>
      </c>
      <c r="Q1296" s="261" t="s">
        <v>3154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E1297" s="551" t="str">
        <f>_xlfn.XLOOKUP(D1297,거래처!B:B,거래처!D:D," ")</f>
        <v>416-09-29452</v>
      </c>
      <c r="G1297" s="282" t="s">
        <v>1490</v>
      </c>
      <c r="I1297" s="257">
        <v>20000</v>
      </c>
      <c r="J1297" s="261">
        <v>1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E1298" s="551" t="str">
        <f>_xlfn.XLOOKUP(D1298,거래처!B:B,거래처!D:D," ")</f>
        <v>177-01-03420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E1299" s="551" t="str">
        <f>_xlfn.XLOOKUP(D1299,거래처!B:B,거래처!D:D," ")</f>
        <v>487-18-00463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E1300" s="551" t="str">
        <f>_xlfn.XLOOKUP(D1300,거래처!B:B,거래처!D:D," ")</f>
        <v>312-13-58007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E1301" s="551" t="str">
        <f>_xlfn.XLOOKUP(D1301,거래처!B:B,거래처!D:D," ")</f>
        <v>177-01-03420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3159</v>
      </c>
      <c r="Q1301" s="261" t="s">
        <v>3159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E1302" s="551" t="str">
        <f>_xlfn.XLOOKUP(D1302,거래처!B:B,거래처!D:D," ")</f>
        <v>312-13-58007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E1303" s="551" t="str">
        <f>_xlfn.XLOOKUP(D1303,거래처!B:B,거래처!D:D," ")</f>
        <v>296-44-00890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E1304" s="551">
        <f>_xlfn.XLOOKUP(D1304,거래처!B:B,거래처!D:D," ")</f>
        <v>0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3161</v>
      </c>
      <c r="Q1304" s="261" t="s">
        <v>3161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E1305" s="551">
        <f>_xlfn.XLOOKUP(D1305,거래처!B:B,거래처!D:D," ")</f>
        <v>0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E1306" s="551">
        <f>_xlfn.XLOOKUP(D1306,거래처!B:B,거래처!D:D," ")</f>
        <v>0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E1307" s="551">
        <f>_xlfn.XLOOKUP(D1307,거래처!B:B,거래처!D:D," ")</f>
        <v>0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3165</v>
      </c>
      <c r="Q1307" s="261" t="s">
        <v>3165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E1308" s="551">
        <f>_xlfn.XLOOKUP(D1308,거래처!B:B,거래처!D:D," ")</f>
        <v>0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E1309" s="551">
        <f>_xlfn.XLOOKUP(D1309,거래처!B:B,거래처!D:D," ")</f>
        <v>0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E1310" s="551" t="str">
        <f>_xlfn.XLOOKUP(D1310,거래처!B:B,거래처!D:D," ")</f>
        <v xml:space="preserve"> </v>
      </c>
      <c r="G1310" s="282" t="s">
        <v>3168</v>
      </c>
      <c r="I1310" s="257">
        <v>3600000</v>
      </c>
      <c r="J1310" s="261">
        <v>1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E1311" s="551">
        <f>_xlfn.XLOOKUP(D1311,거래처!B:B,거래처!D:D," ")</f>
        <v>0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2846</v>
      </c>
      <c r="E1312" s="551">
        <f>_xlfn.XLOOKUP(D1312,거래처!B:B,거래처!D:D," ")</f>
        <v>0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E1313" s="551" t="str">
        <f>_xlfn.XLOOKUP(D1313,거래처!B:B,거래처!D:D," ")</f>
        <v>503-07-45581</v>
      </c>
      <c r="G1313" s="282" t="s">
        <v>1703</v>
      </c>
      <c r="H1313" s="261">
        <v>2830501</v>
      </c>
      <c r="I1313" s="257">
        <v>1550000</v>
      </c>
      <c r="J1313" s="261">
        <v>1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E1314" s="551" t="str">
        <f>_xlfn.XLOOKUP(D1314,거래처!B:B,거래처!D:D," ")</f>
        <v>503-07-45581</v>
      </c>
      <c r="G1314" s="282" t="s">
        <v>1237</v>
      </c>
      <c r="H1314" s="261" t="s">
        <v>1236</v>
      </c>
      <c r="I1314" s="257">
        <v>50000</v>
      </c>
      <c r="J1314" s="261">
        <v>3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E1315" s="551">
        <f>_xlfn.XLOOKUP(D1315,거래처!B:B,거래처!D:D," ")</f>
        <v>0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E1316" s="551">
        <f>_xlfn.XLOOKUP(D1316,거래처!B:B,거래처!D:D," ")</f>
        <v>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3174</v>
      </c>
      <c r="Q1316" s="261" t="s">
        <v>3174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E1317" s="551" t="str">
        <f>_xlfn.XLOOKUP(D1317,거래처!B:B,거래처!D:D," ")</f>
        <v>177-01-03420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E1318" s="551" t="str">
        <f>_xlfn.XLOOKUP(D1318,거래처!B:B,거래처!D:D," ")</f>
        <v>177-01-03420</v>
      </c>
      <c r="G1318" s="282" t="s">
        <v>3176</v>
      </c>
      <c r="J1318" s="261">
        <v>1</v>
      </c>
      <c r="N1318" s="257">
        <v>-600000</v>
      </c>
      <c r="P1318" s="261" t="s">
        <v>3177</v>
      </c>
      <c r="Q1318" s="261" t="s">
        <v>3177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E1319" s="551" t="str">
        <f>_xlfn.XLOOKUP(D1319,거래처!B:B,거래처!D:D," ")</f>
        <v>177-01-03420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E1320" s="551">
        <f>_xlfn.XLOOKUP(D1320,거래처!B:B,거래처!D:D," ")</f>
        <v>0</v>
      </c>
      <c r="G1320" s="282" t="s">
        <v>2359</v>
      </c>
      <c r="H1320" s="261" t="s">
        <v>2684</v>
      </c>
      <c r="I1320" s="257">
        <v>1100000</v>
      </c>
      <c r="J1320" s="261">
        <v>1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2846</v>
      </c>
      <c r="E1321" s="551">
        <f>_xlfn.XLOOKUP(D1321,거래처!B:B,거래처!D:D," ")</f>
        <v>0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E1322" s="551">
        <f>_xlfn.XLOOKUP(D1322,거래처!B:B,거래처!D:D," ")</f>
        <v>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E1323" s="551">
        <f>_xlfn.XLOOKUP(D1323,거래처!B:B,거래처!D:D," ")</f>
        <v>0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E1324" s="551">
        <f>_xlfn.XLOOKUP(D1324,거래처!B:B,거래처!D:D," ")</f>
        <v>0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E1325" s="551">
        <f>_xlfn.XLOOKUP(D1325,거래처!B:B,거래처!D:D," ")</f>
        <v>0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E1326" s="551">
        <f>_xlfn.XLOOKUP(D1326,거래처!B:B,거래처!D:D," ")</f>
        <v>0</v>
      </c>
      <c r="G1326" s="282" t="s">
        <v>2747</v>
      </c>
      <c r="H1326" s="261">
        <v>28120504</v>
      </c>
      <c r="I1326" s="257">
        <v>1000000</v>
      </c>
      <c r="J1326" s="261">
        <v>1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E1327" s="551" t="str">
        <f>_xlfn.XLOOKUP(D1327,거래처!B:B,거래처!D:D," ")</f>
        <v>861-88-00742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E1328" s="551" t="str">
        <f>_xlfn.XLOOKUP(D1328,거래처!B:B,거래처!D:D," ")</f>
        <v>861-88-00742</v>
      </c>
      <c r="G1328" s="282" t="s">
        <v>2138</v>
      </c>
      <c r="H1328" s="261" t="s">
        <v>1186</v>
      </c>
      <c r="I1328" s="257">
        <v>545455</v>
      </c>
      <c r="J1328" s="261">
        <v>1</v>
      </c>
      <c r="M1328" s="257">
        <v>600001</v>
      </c>
      <c r="P1328" s="261" t="s">
        <v>3182</v>
      </c>
      <c r="Q1328" s="261" t="s">
        <v>3182</v>
      </c>
    </row>
    <row r="1329" spans="1:17">
      <c r="A1329" s="263">
        <v>1328</v>
      </c>
      <c r="B1329" s="263"/>
      <c r="C1329" s="256">
        <v>45891</v>
      </c>
      <c r="D1329" s="282" t="s">
        <v>3184</v>
      </c>
      <c r="E1329" s="551">
        <f>_xlfn.XLOOKUP(D1329,거래처!B:B,거래처!D:D," ")</f>
        <v>0</v>
      </c>
      <c r="G1329" s="282" t="s">
        <v>3187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E1330" s="551" t="str">
        <f>_xlfn.XLOOKUP(D1330,거래처!B:B,거래처!D:D," ")</f>
        <v>296-44-00890</v>
      </c>
      <c r="G1330" s="282" t="s">
        <v>1682</v>
      </c>
      <c r="H1330" s="262">
        <v>2800802</v>
      </c>
      <c r="I1330" s="257">
        <v>200000</v>
      </c>
      <c r="J1330" s="261">
        <v>1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3190</v>
      </c>
      <c r="E1331" s="551">
        <f>_xlfn.XLOOKUP(D1331,거래처!B:B,거래처!D:D," ")</f>
        <v>0</v>
      </c>
      <c r="G1331" s="282" t="s">
        <v>3191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3192</v>
      </c>
      <c r="Q1331" s="261" t="s">
        <v>3192</v>
      </c>
    </row>
    <row r="1332" spans="1:17">
      <c r="A1332" s="263">
        <v>1331</v>
      </c>
      <c r="B1332" s="263"/>
      <c r="C1332" s="256">
        <v>45891</v>
      </c>
      <c r="D1332" s="282" t="s">
        <v>3184</v>
      </c>
      <c r="E1332" s="551">
        <f>_xlfn.XLOOKUP(D1332,거래처!B:B,거래처!D:D," ")</f>
        <v>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3190</v>
      </c>
      <c r="E1333" s="551">
        <f>_xlfn.XLOOKUP(D1333,거래처!B:B,거래처!D:D," ")</f>
        <v>0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E1334" s="551">
        <f>_xlfn.XLOOKUP(D1334,거래처!B:B,거래처!D:D," ")</f>
        <v>0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E1335" s="551">
        <f>_xlfn.XLOOKUP(D1335,거래처!B:B,거래처!D:D," ")</f>
        <v>0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E1336" s="551">
        <f>_xlfn.XLOOKUP(D1336,거래처!B:B,거래처!D:D," ")</f>
        <v>0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E1337" s="551" t="str">
        <f>_xlfn.XLOOKUP(D1337,거래처!B:B,거래처!D:D," ")</f>
        <v>296-44-00890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E1338" s="551">
        <f>_xlfn.XLOOKUP(D1338,거래처!B:B,거래처!D:D," ")</f>
        <v>0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E1339" s="551">
        <f>_xlfn.XLOOKUP(D1339,거래처!B:B,거래처!D:D," ")</f>
        <v>0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E1340" s="551">
        <f>_xlfn.XLOOKUP(D1340,거래처!B:B,거래처!D:D," ")</f>
        <v>0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E1341" s="551" t="str">
        <f>_xlfn.XLOOKUP(D1341,거래처!B:B,거래처!D:D," ")</f>
        <v>177-01-03420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E1342" s="551" t="str">
        <f>_xlfn.XLOOKUP(D1342,거래처!B:B,거래처!D:D," ")</f>
        <v>177-01-03420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E1343" s="551" t="str">
        <f>_xlfn.XLOOKUP(D1343,거래처!B:B,거래처!D:D," ")</f>
        <v>177-01-03420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E1344" s="551" t="str">
        <f>_xlfn.XLOOKUP(D1344,거래처!B:B,거래처!D:D," ")</f>
        <v>177-01-03420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E1345" s="551" t="str">
        <f>_xlfn.XLOOKUP(D1345,거래처!B:B,거래처!D:D," ")</f>
        <v>177-01-03420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E1346" s="551" t="str">
        <f>_xlfn.XLOOKUP(D1346,거래처!B:B,거래처!D:D," ")</f>
        <v>177-01-03420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E1347" s="551" t="str">
        <f>_xlfn.XLOOKUP(D1347,거래처!B:B,거래처!D:D," ")</f>
        <v>177-01-03420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E1348" s="551" t="str">
        <f>_xlfn.XLOOKUP(D1348,거래처!B:B,거래처!D:D," ")</f>
        <v>410-17-34118</v>
      </c>
      <c r="G1348" s="282" t="s">
        <v>2138</v>
      </c>
      <c r="H1348" s="261" t="s">
        <v>1186</v>
      </c>
      <c r="I1348" s="257">
        <v>526364</v>
      </c>
      <c r="J1348" s="261">
        <v>1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E1349" s="551" t="str">
        <f>_xlfn.XLOOKUP(D1349,거래처!B:B,거래처!D:D," ")</f>
        <v>410-17-34118</v>
      </c>
      <c r="G1349" s="282" t="s">
        <v>2139</v>
      </c>
      <c r="H1349" s="261" t="s">
        <v>1230</v>
      </c>
      <c r="I1349" s="257">
        <v>130000</v>
      </c>
      <c r="J1349" s="261">
        <v>1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E1350" s="551" t="str">
        <f>_xlfn.XLOOKUP(D1350,거래처!B:B,거래처!D:D," ")</f>
        <v>410-17-34118</v>
      </c>
      <c r="G1350" s="282" t="s">
        <v>2142</v>
      </c>
      <c r="H1350" s="261" t="s">
        <v>1753</v>
      </c>
      <c r="I1350" s="257">
        <v>32000</v>
      </c>
      <c r="J1350" s="261">
        <v>2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E1351" s="551" t="str">
        <f>_xlfn.XLOOKUP(D1351,거래처!B:B,거래처!D:D," ")</f>
        <v>410-17-34118</v>
      </c>
      <c r="G1351" s="282" t="s">
        <v>2143</v>
      </c>
      <c r="H1351" s="261" t="s">
        <v>1779</v>
      </c>
      <c r="I1351" s="257">
        <v>10000</v>
      </c>
      <c r="J1351" s="261">
        <v>1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E1352" s="551">
        <f>_xlfn.XLOOKUP(D1352,거래처!B:B,거래처!D:D," ")</f>
        <v>0</v>
      </c>
      <c r="G1352" s="282" t="s">
        <v>3204</v>
      </c>
      <c r="H1352" s="261" t="s">
        <v>3205</v>
      </c>
      <c r="I1352" s="257">
        <v>300000</v>
      </c>
      <c r="J1352" s="261">
        <v>1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2846</v>
      </c>
      <c r="E1353" s="551">
        <f>_xlfn.XLOOKUP(D1353,거래처!B:B,거래처!D:D," ")</f>
        <v>0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E1354" s="551" t="str">
        <f>_xlfn.XLOOKUP(D1354,거래처!B:B,거래처!D:D," ")</f>
        <v>416-09-29452</v>
      </c>
      <c r="G1354" s="282" t="s">
        <v>2849</v>
      </c>
      <c r="H1354" s="261">
        <v>4150862090</v>
      </c>
      <c r="I1354" s="257">
        <v>450000</v>
      </c>
      <c r="J1354" s="261">
        <v>1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E1355" s="551" t="str">
        <f>_xlfn.XLOOKUP(D1355,거래처!B:B,거래처!D:D," ")</f>
        <v>215-03-36659</v>
      </c>
      <c r="G1355" s="282" t="s">
        <v>2996</v>
      </c>
      <c r="H1355" s="261" t="s">
        <v>2273</v>
      </c>
      <c r="I1355" s="257">
        <v>900000</v>
      </c>
      <c r="J1355" s="261">
        <v>1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E1356" s="551">
        <f>_xlfn.XLOOKUP(D1356,거래처!B:B,거래처!D:D," ")</f>
        <v>0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E1357" s="551">
        <f>_xlfn.XLOOKUP(D1357,거래처!B:B,거래처!D:D," ")</f>
        <v>0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3212</v>
      </c>
      <c r="E1358" s="551" t="str">
        <f>_xlfn.XLOOKUP(D1358,거래처!B:B,거래처!D:D," ")</f>
        <v>484-05-00256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3212</v>
      </c>
      <c r="E1359" s="551" t="str">
        <f>_xlfn.XLOOKUP(D1359,거래처!B:B,거래처!D:D," ")</f>
        <v>484-05-00256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E1360" s="551" t="str">
        <f>_xlfn.XLOOKUP(D1360,거래처!B:B,거래처!D:D," ")</f>
        <v>138-01-48780</v>
      </c>
      <c r="G1360" s="282" t="s">
        <v>1702</v>
      </c>
      <c r="I1360" s="257">
        <v>650000</v>
      </c>
      <c r="J1360" s="261">
        <v>1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E1361" s="551" t="str">
        <f>_xlfn.XLOOKUP(D1361,거래처!B:B,거래처!D:D," ")</f>
        <v>552-86-02615</v>
      </c>
      <c r="G1361" s="282" t="s">
        <v>3219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E1362" s="551" t="str">
        <f>_xlfn.XLOOKUP(D1362,거래처!B:B,거래처!D:D," ")</f>
        <v>505-81-51041</v>
      </c>
      <c r="G1362" s="282" t="s">
        <v>2245</v>
      </c>
      <c r="I1362" s="257">
        <v>650000</v>
      </c>
      <c r="J1362" s="261">
        <v>1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E1363" s="551" t="str">
        <f>_xlfn.XLOOKUP(D1363,거래처!B:B,거래처!D:D," ")</f>
        <v>416-09-29452</v>
      </c>
      <c r="G1363" s="282" t="s">
        <v>2138</v>
      </c>
      <c r="H1363" s="261" t="s">
        <v>1186</v>
      </c>
      <c r="I1363" s="257">
        <v>526364</v>
      </c>
      <c r="J1363" s="261">
        <v>1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E1364" s="551" t="str">
        <f>_xlfn.XLOOKUP(D1364,거래처!B:B,거래처!D:D," ")</f>
        <v>416-09-29452</v>
      </c>
      <c r="G1364" s="282" t="s">
        <v>2914</v>
      </c>
      <c r="H1364" s="262">
        <v>50229</v>
      </c>
      <c r="I1364" s="257">
        <v>72728</v>
      </c>
      <c r="J1364" s="261">
        <v>1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E1365" s="551" t="str">
        <f>_xlfn.XLOOKUP(D1365,거래처!B:B,거래처!D:D," ")</f>
        <v>416-09-29452</v>
      </c>
      <c r="G1365" s="282" t="s">
        <v>2142</v>
      </c>
      <c r="H1365" s="261" t="s">
        <v>1753</v>
      </c>
      <c r="I1365" s="257">
        <v>32000</v>
      </c>
      <c r="J1365" s="261">
        <v>1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E1366" s="551" t="str">
        <f>_xlfn.XLOOKUP(D1366,거래처!B:B,거래처!D:D," ")</f>
        <v>416-09-29452</v>
      </c>
      <c r="G1366" s="282" t="s">
        <v>2143</v>
      </c>
      <c r="H1366" s="261" t="s">
        <v>1779</v>
      </c>
      <c r="I1366" s="257">
        <v>10000</v>
      </c>
      <c r="J1366" s="261">
        <v>1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E1367" s="551" t="str">
        <f>_xlfn.XLOOKUP(D1367,거래처!B:B,거래처!D:D," ")</f>
        <v>416-09-29452</v>
      </c>
      <c r="G1367" s="282" t="s">
        <v>2145</v>
      </c>
      <c r="I1367" s="257">
        <v>600000</v>
      </c>
      <c r="J1367" s="261">
        <v>1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E1368" s="551" t="str">
        <f>_xlfn.XLOOKUP(D1368,거래처!B:B,거래처!D:D," ")</f>
        <v>416-09-29452</v>
      </c>
      <c r="G1368" s="282" t="s">
        <v>2138</v>
      </c>
      <c r="H1368" s="261" t="s">
        <v>1186</v>
      </c>
      <c r="I1368" s="257">
        <v>526364</v>
      </c>
      <c r="J1368" s="261">
        <v>1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E1369" s="551" t="str">
        <f>_xlfn.XLOOKUP(D1369,거래처!B:B,거래처!D:D," ")</f>
        <v>416-09-29452</v>
      </c>
      <c r="G1369" s="282" t="s">
        <v>2141</v>
      </c>
      <c r="H1369" s="261">
        <v>50229</v>
      </c>
      <c r="I1369" s="257">
        <v>72728</v>
      </c>
      <c r="J1369" s="261">
        <v>1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E1370" s="551" t="str">
        <f>_xlfn.XLOOKUP(D1370,거래처!B:B,거래처!D:D," ")</f>
        <v>416-09-29452</v>
      </c>
      <c r="G1370" s="282" t="s">
        <v>2142</v>
      </c>
      <c r="H1370" s="261" t="s">
        <v>1753</v>
      </c>
      <c r="I1370" s="257">
        <v>32000</v>
      </c>
      <c r="J1370" s="261">
        <v>1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E1371" s="551" t="str">
        <f>_xlfn.XLOOKUP(D1371,거래처!B:B,거래처!D:D," ")</f>
        <v>416-09-29452</v>
      </c>
      <c r="G1371" s="282" t="s">
        <v>2143</v>
      </c>
      <c r="H1371" s="261" t="s">
        <v>1779</v>
      </c>
      <c r="I1371" s="257">
        <v>10000</v>
      </c>
      <c r="J1371" s="261">
        <v>1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E1372" s="551" t="str">
        <f>_xlfn.XLOOKUP(D1372,거래처!B:B,거래처!D:D," ")</f>
        <v>416-09-29452</v>
      </c>
      <c r="G1372" s="282" t="s">
        <v>2145</v>
      </c>
      <c r="I1372" s="257">
        <v>600000</v>
      </c>
      <c r="J1372" s="261">
        <v>1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E1373" s="551" t="str">
        <f>_xlfn.XLOOKUP(D1373,거래처!B:B,거래처!D:D," ")</f>
        <v>302-01-83388</v>
      </c>
      <c r="G1373" s="282" t="s">
        <v>2138</v>
      </c>
      <c r="H1373" s="261" t="s">
        <v>1186</v>
      </c>
      <c r="I1373" s="257">
        <v>526364</v>
      </c>
      <c r="J1373" s="261">
        <v>1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E1374" s="551" t="str">
        <f>_xlfn.XLOOKUP(D1374,거래처!B:B,거래처!D:D," ")</f>
        <v>302-01-83388</v>
      </c>
      <c r="G1374" s="282" t="s">
        <v>2914</v>
      </c>
      <c r="H1374" s="262">
        <v>50229</v>
      </c>
      <c r="I1374" s="257">
        <v>70000</v>
      </c>
      <c r="J1374" s="261">
        <v>1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E1375" s="551">
        <f>_xlfn.XLOOKUP(D1375,거래처!B:B,거래처!D:D," ")</f>
        <v>0</v>
      </c>
      <c r="G1375" s="282" t="s">
        <v>3225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E1376" s="551">
        <f>_xlfn.XLOOKUP(D1376,거래처!B:B,거래처!D:D," ")</f>
        <v>0</v>
      </c>
      <c r="G1376" s="282" t="s">
        <v>3226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E1377" s="551" t="str">
        <f>_xlfn.XLOOKUP(D1377,거래처!B:B,거래처!D:D," ")</f>
        <v>503-07-45581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E1378" s="551" t="str">
        <f>_xlfn.XLOOKUP(D1378,거래처!B:B,거래처!D:D," ")</f>
        <v>552-86-02615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E1379" s="551" t="str">
        <f>_xlfn.XLOOKUP(D1379,거래처!B:B,거래처!D:D," ")</f>
        <v>138-01-48780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E1380" s="551" t="str">
        <f>_xlfn.XLOOKUP(D1380,거래처!B:B,거래처!D:D," ")</f>
        <v>215-03-36659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2846</v>
      </c>
      <c r="E1381" s="551">
        <f>_xlfn.XLOOKUP(D1381,거래처!B:B,거래처!D:D," ")</f>
        <v>0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3212</v>
      </c>
      <c r="E1382" s="551" t="str">
        <f>_xlfn.XLOOKUP(D1382,거래처!B:B,거래처!D:D," ")</f>
        <v>484-05-00256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E1383" s="551">
        <f>_xlfn.XLOOKUP(D1383,거래처!B:B,거래처!D:D," ")</f>
        <v>0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E1384" s="551">
        <f>_xlfn.XLOOKUP(D1384,거래처!B:B,거래처!D:D," ")</f>
        <v>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E1385" s="551" t="str">
        <f>_xlfn.XLOOKUP(D1385,거래처!B:B,거래처!D:D," ")</f>
        <v>302-01-83388</v>
      </c>
      <c r="G1385" s="282" t="s">
        <v>2137</v>
      </c>
      <c r="H1385" s="261" t="s">
        <v>1179</v>
      </c>
      <c r="I1385" s="257">
        <v>1400000</v>
      </c>
      <c r="J1385" s="261">
        <v>1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E1386" s="551" t="str">
        <f>_xlfn.XLOOKUP(D1386,거래처!B:B,거래처!D:D," ")</f>
        <v>503-07-45581</v>
      </c>
      <c r="G1386" s="282" t="s">
        <v>3231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E1387" s="551">
        <f>_xlfn.XLOOKUP(D1387,거래처!B:B,거래처!D:D," ")</f>
        <v>0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E1388" s="551">
        <f>_xlfn.XLOOKUP(D1388,거래처!B:B,거래처!D:D," ")</f>
        <v>0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E1389" s="551">
        <f>_xlfn.XLOOKUP(D1389,거래처!B:B,거래처!D:D," ")</f>
        <v>0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E1390" s="551">
        <f>_xlfn.XLOOKUP(D1390,거래처!B:B,거래처!D:D," ")</f>
        <v>0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E1391" s="551">
        <f>_xlfn.XLOOKUP(D1391,거래처!B:B,거래처!D:D," ")</f>
        <v>0</v>
      </c>
      <c r="G1391" s="282" t="s">
        <v>3235</v>
      </c>
      <c r="H1391" s="261">
        <v>6058008114</v>
      </c>
      <c r="I1391" s="257">
        <v>650000</v>
      </c>
      <c r="J1391" s="261">
        <v>1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E1392" s="551">
        <f>_xlfn.XLOOKUP(D1392,거래처!B:B,거래처!D:D," ")</f>
        <v>0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E1393" s="551">
        <f>_xlfn.XLOOKUP(D1393,거래처!B:B,거래처!D:D," ")</f>
        <v>0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E1394" s="551">
        <f>_xlfn.XLOOKUP(D1394,거래처!B:B,거래처!D:D," ")</f>
        <v>0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E1395" s="551" t="str">
        <f>_xlfn.XLOOKUP(D1395,거래처!B:B,거래처!D:D," ")</f>
        <v>505-81-51041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E1396" s="551" t="str">
        <f>_xlfn.XLOOKUP(D1396,거래처!B:B,거래처!D:D," ")</f>
        <v>487-18-00463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E1397" s="551" t="str">
        <f>_xlfn.XLOOKUP(D1397,거래처!B:B,거래처!D:D," ")</f>
        <v>487-18-00463</v>
      </c>
      <c r="G1397" s="282" t="s">
        <v>3239</v>
      </c>
      <c r="H1397" s="261" t="s">
        <v>3240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E1398" s="551">
        <f>_xlfn.XLOOKUP(D1398,거래처!B:B,거래처!D:D," ")</f>
        <v>0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3242</v>
      </c>
      <c r="Q1398" s="261" t="s">
        <v>3242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E1399" s="551" t="str">
        <f>_xlfn.XLOOKUP(D1399,거래처!B:B,거래처!D:D," ")</f>
        <v>410-27-15314</v>
      </c>
      <c r="G1399" s="282" t="s">
        <v>2147</v>
      </c>
      <c r="H1399" s="261">
        <v>2820403</v>
      </c>
      <c r="I1399" s="257">
        <v>1500000</v>
      </c>
      <c r="J1399" s="261">
        <v>1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E1400" s="551">
        <f>_xlfn.XLOOKUP(D1400,거래처!B:B,거래처!D:D," ")</f>
        <v>0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E1401" s="551" t="str">
        <f>_xlfn.XLOOKUP(D1401,거래처!B:B,거래처!D:D," ")</f>
        <v>114-28-00870</v>
      </c>
      <c r="G1401" s="282" t="s">
        <v>1682</v>
      </c>
      <c r="H1401" s="262">
        <v>2800802</v>
      </c>
      <c r="I1401" s="257">
        <v>200000</v>
      </c>
      <c r="J1401" s="261">
        <v>1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E1402" s="551">
        <f>_xlfn.XLOOKUP(D1402,거래처!B:B,거래처!D:D," ")</f>
        <v>0</v>
      </c>
      <c r="G1402" s="282" t="s">
        <v>3247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E1403" s="551">
        <f>_xlfn.XLOOKUP(D1403,거래처!B:B,거래처!D:D," ")</f>
        <v>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E1404" s="551" t="str">
        <f>_xlfn.XLOOKUP(D1404,거래처!B:B,거래처!D:D," ")</f>
        <v>487-18-00463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E1405" s="551" t="str">
        <f>_xlfn.XLOOKUP(D1405,거래처!B:B,거래처!D:D," ")</f>
        <v>114-28-00870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E1406" s="551">
        <f>_xlfn.XLOOKUP(D1406,거래처!B:B,거래처!D:D," ")</f>
        <v>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E1407" s="551">
        <f>_xlfn.XLOOKUP(D1407,거래처!B:B,거래처!D:D," ")</f>
        <v>0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E1408" s="551" t="str">
        <f>_xlfn.XLOOKUP(D1408,거래처!B:B,거래처!D:D," ")</f>
        <v>503-07-45581</v>
      </c>
      <c r="G1408" s="282" t="s">
        <v>3261</v>
      </c>
      <c r="I1408" s="257">
        <v>2500000</v>
      </c>
      <c r="J1408" s="261">
        <v>1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E1409" s="551">
        <f>_xlfn.XLOOKUP(D1409,거래처!B:B,거래처!D:D," ")</f>
        <v>0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E1410" s="551">
        <f>_xlfn.XLOOKUP(D1410,거래처!B:B,거래처!D:D," ")</f>
        <v>0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E1411" s="551">
        <f>_xlfn.XLOOKUP(D1411,거래처!B:B,거래처!D:D," ")</f>
        <v>0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E1412" s="551" t="str">
        <f>_xlfn.XLOOKUP(D1412,거래처!B:B,거래처!D:D," ")</f>
        <v>324-37-00464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E1413" s="551" t="str">
        <f>_xlfn.XLOOKUP(D1413,거래처!B:B,거래처!D:D," ")</f>
        <v>324-37-00464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E1414" s="551" t="str">
        <f>_xlfn.XLOOKUP(D1414,거래처!B:B,거래처!D:D," ")</f>
        <v>416-09-29452</v>
      </c>
      <c r="G1414" s="282" t="s">
        <v>2849</v>
      </c>
      <c r="H1414" s="261">
        <v>4150862090</v>
      </c>
      <c r="I1414" s="257">
        <v>450000</v>
      </c>
      <c r="J1414" s="261">
        <v>1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E1415" s="551">
        <f>_xlfn.XLOOKUP(D1415,거래처!B:B,거래처!D:D," ")</f>
        <v>0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E1416" s="551">
        <f>_xlfn.XLOOKUP(D1416,거래처!B:B,거래처!D:D," ")</f>
        <v>0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E1417" s="551" t="str">
        <f>_xlfn.XLOOKUP(D1417,거래처!B:B,거래처!D:D," ")</f>
        <v>487-18-00463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E1418" s="551">
        <f>_xlfn.XLOOKUP(D1418,거래처!B:B,거래처!D:D," ")</f>
        <v>0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E1419" s="551">
        <f>_xlfn.XLOOKUP(D1419,거래처!B:B,거래처!D:D," ")</f>
        <v>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E1420" s="551">
        <f>_xlfn.XLOOKUP(D1420,거래처!B:B,거래처!D:D," ")</f>
        <v>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E1421" s="551">
        <f>_xlfn.XLOOKUP(D1421,거래처!B:B,거래처!D:D," ")</f>
        <v>0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E1422" s="551">
        <f>_xlfn.XLOOKUP(D1422,거래처!B:B,거래처!D:D," ")</f>
        <v>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E1423" s="551" t="str">
        <f>_xlfn.XLOOKUP(D1423,거래처!B:B,거래처!D:D," ")</f>
        <v>861-88-00742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E1424" s="551">
        <f>_xlfn.XLOOKUP(D1424,거래처!B:B,거래처!D:D," ")</f>
        <v>0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2926</v>
      </c>
      <c r="E1425" s="551">
        <f>_xlfn.XLOOKUP(D1425,거래처!B:B,거래처!D:D," ")</f>
        <v>0</v>
      </c>
      <c r="G1425" s="282" t="s">
        <v>3262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E1426" s="551">
        <f>_xlfn.XLOOKUP(D1426,거래처!B:B,거래처!D:D," ")</f>
        <v>0</v>
      </c>
      <c r="G1426" s="282" t="s">
        <v>2914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E1427" s="551">
        <f>_xlfn.XLOOKUP(D1427,거래처!B:B,거래처!D:D," ")</f>
        <v>0</v>
      </c>
      <c r="G1427" s="282" t="s">
        <v>3283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E1428" s="551">
        <f>_xlfn.XLOOKUP(D1428,거래처!B:B,거래처!D:D," ")</f>
        <v>0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E1429" s="551">
        <f>_xlfn.XLOOKUP(D1429,거래처!B:B,거래처!D:D," ")</f>
        <v>0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E1430" s="551" t="str">
        <f>_xlfn.XLOOKUP(D1430,거래처!B:B,거래처!D:D," ")</f>
        <v>196-87-02353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E1431" s="551" t="str">
        <f>_xlfn.XLOOKUP(D1431,거래처!B:B,거래처!D:D," ")</f>
        <v>196-87-02353</v>
      </c>
      <c r="G1431" s="282" t="s">
        <v>2914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E1432" s="551" t="str">
        <f>_xlfn.XLOOKUP(D1432,거래처!B:B,거래처!D:D," ")</f>
        <v>196-87-02353</v>
      </c>
      <c r="G1432" s="282" t="s">
        <v>3399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E1433" s="551" t="str">
        <f>_xlfn.XLOOKUP(D1433,거래처!B:B,거래처!D:D," ")</f>
        <v>196-87-02353</v>
      </c>
      <c r="G1433" s="282" t="s">
        <v>3400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E1434" s="551" t="str">
        <f>_xlfn.XLOOKUP(D1434,거래처!B:B,거래처!D:D," ")</f>
        <v>196-87-02353</v>
      </c>
      <c r="G1434" s="282" t="s">
        <v>3401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E1435" s="551">
        <f>_xlfn.XLOOKUP(D1435,거래처!B:B,거래처!D:D," ")</f>
        <v>0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3123</v>
      </c>
      <c r="E1436" s="551">
        <f>_xlfn.XLOOKUP(D1436,거래처!B:B,거래처!D:D," ")</f>
        <v>0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3123</v>
      </c>
      <c r="E1437" s="551">
        <f>_xlfn.XLOOKUP(D1437,거래처!B:B,거래처!D:D," ")</f>
        <v>0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2839</v>
      </c>
      <c r="E1438" s="551" t="str">
        <f>_xlfn.XLOOKUP(D1438,거래처!B:B,거래처!D:D," ")</f>
        <v>140-06-64605</v>
      </c>
      <c r="G1438" s="282" t="s">
        <v>2594</v>
      </c>
      <c r="I1438" s="257">
        <v>1100000</v>
      </c>
      <c r="J1438" s="261">
        <v>1</v>
      </c>
      <c r="M1438" s="257">
        <v>1210000</v>
      </c>
      <c r="P1438" s="261" t="s">
        <v>3284</v>
      </c>
      <c r="Q1438" s="261" t="s">
        <v>3284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E1439" s="551" t="str">
        <f>_xlfn.XLOOKUP(D1439,거래처!B:B,거래처!D:D," ")</f>
        <v>410-27-15314</v>
      </c>
      <c r="G1439" s="282" t="s">
        <v>2245</v>
      </c>
      <c r="I1439" s="257">
        <v>650000</v>
      </c>
      <c r="J1439" s="261">
        <v>1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E1440" s="551" t="str">
        <f>_xlfn.XLOOKUP(D1440,거래처!B:B,거래처!D:D," ")</f>
        <v>196-87-02353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E1441" s="551" t="str">
        <f>_xlfn.XLOOKUP(D1441,거래처!B:B,거래처!D:D," ")</f>
        <v>416-09-29452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E1442" s="551" t="str">
        <f>_xlfn.XLOOKUP(D1442,거래처!B:B,거래처!D:D," ")</f>
        <v>324-37-00464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E1443" s="551" t="str">
        <f>_xlfn.XLOOKUP(D1443,거래처!B:B,거래처!D:D," ")</f>
        <v>177-01-03420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E1444" s="551">
        <f>_xlfn.XLOOKUP(D1444,거래처!B:B,거래처!D:D," ")</f>
        <v>0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E1445" s="551">
        <f>_xlfn.XLOOKUP(D1445,거래처!B:B,거래처!D:D," ")</f>
        <v>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E1446" s="551" t="str">
        <f>_xlfn.XLOOKUP(D1446,거래처!B:B,거래처!D:D," ")</f>
        <v>410-17-34118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E1447" s="551" t="str">
        <f>_xlfn.XLOOKUP(D1447,거래처!B:B,거래처!D:D," ")</f>
        <v>177-01-03420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E1448" s="551" t="str">
        <f>_xlfn.XLOOKUP(D1448,거래처!B:B,거래처!D:D," ")</f>
        <v>177-01-03420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E1449" s="551" t="str">
        <f>_xlfn.XLOOKUP(D1449,거래처!B:B,거래처!D:D," ")</f>
        <v>177-01-03420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E1450" s="551" t="str">
        <f>_xlfn.XLOOKUP(D1450,거래처!B:B,거래처!D:D," ")</f>
        <v>177-01-03420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E1451" s="551" t="str">
        <f>_xlfn.XLOOKUP(D1451,거래처!B:B,거래처!D:D," ")</f>
        <v>177-01-03420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E1452" s="551" t="str">
        <f>_xlfn.XLOOKUP(D1452,거래처!B:B,거래처!D:D," ")</f>
        <v>177-01-03420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E1453" s="551" t="str">
        <f>_xlfn.XLOOKUP(D1453,거래처!B:B,거래처!D:D," ")</f>
        <v>196-87-02353</v>
      </c>
      <c r="G1453" s="282" t="s">
        <v>3402</v>
      </c>
      <c r="H1453" s="261" t="s">
        <v>3403</v>
      </c>
      <c r="I1453" s="257">
        <v>800000</v>
      </c>
      <c r="J1453" s="261">
        <v>1</v>
      </c>
      <c r="M1453" s="257">
        <v>800000</v>
      </c>
      <c r="P1453" s="261" t="s">
        <v>3404</v>
      </c>
      <c r="Q1453" s="261" t="s">
        <v>3404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E1454" s="551" t="str">
        <f>_xlfn.XLOOKUP(D1454,거래처!B:B,거래처!D:D," ")</f>
        <v>487-18-00463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E1455" s="551" t="str">
        <f>_xlfn.XLOOKUP(D1455,거래처!B:B,거래처!D:D," ")</f>
        <v>861-88-00742</v>
      </c>
      <c r="G1455" s="282" t="s">
        <v>1184</v>
      </c>
      <c r="H1455" s="261" t="s">
        <v>1534</v>
      </c>
      <c r="I1455" s="257">
        <v>1090910</v>
      </c>
      <c r="J1455" s="261">
        <v>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E1456" s="551" t="str">
        <f>_xlfn.XLOOKUP(D1456,거래처!B:B,거래처!D:D," ")</f>
        <v>861-88-00742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E1457" s="551">
        <f>_xlfn.XLOOKUP(D1457,거래처!B:B,거래처!D:D," ")</f>
        <v>0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E1458" s="551" t="str">
        <f>_xlfn.XLOOKUP(D1458,거래처!B:B,거래처!D:D," ")</f>
        <v>371-07-00390</v>
      </c>
      <c r="G1458" s="282" t="s">
        <v>2738</v>
      </c>
      <c r="H1458" s="261" t="s">
        <v>2737</v>
      </c>
      <c r="I1458" s="257">
        <v>350000</v>
      </c>
      <c r="J1458" s="261">
        <v>1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E1459" s="551" t="str">
        <f>_xlfn.XLOOKUP(D1459,거래처!B:B,거래처!D:D," ")</f>
        <v>371-07-00390</v>
      </c>
      <c r="G1459" s="282" t="s">
        <v>2134</v>
      </c>
      <c r="H1459" s="261" t="s">
        <v>1679</v>
      </c>
      <c r="I1459" s="257">
        <v>70000</v>
      </c>
      <c r="J1459" s="261">
        <v>1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3269</v>
      </c>
      <c r="E1460" s="551">
        <f>_xlfn.XLOOKUP(D1460,거래처!B:B,거래처!D:D," ")</f>
        <v>0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E1461" s="551">
        <f>_xlfn.XLOOKUP(D1461,거래처!B:B,거래처!D:D," ")</f>
        <v>0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2926</v>
      </c>
      <c r="E1462" s="551">
        <f>_xlfn.XLOOKUP(D1462,거래처!B:B,거래처!D:D," ")</f>
        <v>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E1463" s="551" t="str">
        <f>_xlfn.XLOOKUP(D1463,거래처!B:B,거래처!D:D," ")</f>
        <v>371-07-00390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3269</v>
      </c>
      <c r="E1464" s="551">
        <f>_xlfn.XLOOKUP(D1464,거래처!B:B,거래처!D:D," ")</f>
        <v>0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E1465" s="551" t="str">
        <f>_xlfn.XLOOKUP(D1465,거래처!B:B,거래처!D:D," ")</f>
        <v>140-06-64605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E1466" s="551">
        <f>_xlfn.XLOOKUP(D1466,거래처!B:B,거래처!D:D," ")</f>
        <v>0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E1467" s="551" t="str">
        <f>_xlfn.XLOOKUP(D1467,거래처!B:B,거래처!D:D," ")</f>
        <v>324-37-00464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E1468" s="551" t="str">
        <f>_xlfn.XLOOKUP(D1468,거래처!B:B,거래처!D:D," ")</f>
        <v>621-19-98244</v>
      </c>
      <c r="G1468" s="282" t="s">
        <v>2147</v>
      </c>
      <c r="H1468" s="261">
        <v>2820403</v>
      </c>
      <c r="I1468" s="257">
        <v>1600000</v>
      </c>
      <c r="J1468" s="261">
        <v>2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2926</v>
      </c>
      <c r="E1469" s="551">
        <f>_xlfn.XLOOKUP(D1469,거래처!B:B,거래처!D:D," ")</f>
        <v>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2926</v>
      </c>
      <c r="E1470" s="551">
        <f>_xlfn.XLOOKUP(D1470,거래처!B:B,거래처!D:D," ")</f>
        <v>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E1471" s="551">
        <f>_xlfn.XLOOKUP(D1471,거래처!B:B,거래처!D:D," ")</f>
        <v>0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E1472" s="551" t="str">
        <f>_xlfn.XLOOKUP(D1472,거래처!B:B,거래처!D:D," ")</f>
        <v>416-09-29452</v>
      </c>
      <c r="G1472" s="282" t="s">
        <v>1702</v>
      </c>
      <c r="I1472" s="257">
        <v>650000</v>
      </c>
      <c r="J1472" s="261">
        <v>1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E1473" s="551">
        <f>_xlfn.XLOOKUP(D1473,거래처!B:B,거래처!D:D," ")</f>
        <v>0</v>
      </c>
      <c r="G1473" s="282" t="s">
        <v>3290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E1474" s="551">
        <f>_xlfn.XLOOKUP(D1474,거래처!B:B,거래처!D:D," ")</f>
        <v>0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E1475" s="551" t="str">
        <f>_xlfn.XLOOKUP(D1475,거래처!B:B,거래처!D:D," ")</f>
        <v>621-19-98244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E1476" s="551" t="str">
        <f>_xlfn.XLOOKUP(D1476,거래처!B:B,거래처!D:D," ")</f>
        <v>861-88-00742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E1477" s="551">
        <f>_xlfn.XLOOKUP(D1477,거래처!B:B,거래처!D:D," ")</f>
        <v>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E1478" s="551">
        <f>_xlfn.XLOOKUP(D1478,거래처!B:B,거래처!D:D," ")</f>
        <v>0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E1479" s="551">
        <f>_xlfn.XLOOKUP(D1479,거래처!B:B,거래처!D:D," ")</f>
        <v>0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E1480" s="551" t="str">
        <f>_xlfn.XLOOKUP(D1480,거래처!B:B,거래처!D:D," ")</f>
        <v>220-02-21340</v>
      </c>
      <c r="G1480" s="282" t="s">
        <v>1467</v>
      </c>
      <c r="H1480" s="261" t="s">
        <v>2616</v>
      </c>
      <c r="I1480" s="257">
        <v>350000</v>
      </c>
      <c r="J1480" s="261">
        <v>1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E1481" s="551">
        <f>_xlfn.XLOOKUP(D1481,거래처!B:B,거래처!D:D," ")</f>
        <v>0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E1482" s="551">
        <f>_xlfn.XLOOKUP(D1482,거래처!B:B,거래처!D:D," ")</f>
        <v>0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E1483" s="551" t="str">
        <f>_xlfn.XLOOKUP(D1483,거래처!B:B,거래처!D:D," ")</f>
        <v>324-37-00464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E1484" s="551" t="str">
        <f>_xlfn.XLOOKUP(D1484,거래처!B:B,거래처!D:D," ")</f>
        <v>324-37-00464</v>
      </c>
      <c r="G1484" s="282" t="s">
        <v>3296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E1485" s="551">
        <f>_xlfn.XLOOKUP(D1485,거래처!B:B,거래처!D:D," ")</f>
        <v>0</v>
      </c>
      <c r="G1485" s="282" t="s">
        <v>3298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E1486" s="551" t="str">
        <f>_xlfn.XLOOKUP(D1486,거래처!B:B,거래처!D:D," ")</f>
        <v>503-07-45581</v>
      </c>
      <c r="G1486" s="282" t="s">
        <v>2138</v>
      </c>
      <c r="H1486" s="261" t="s">
        <v>1186</v>
      </c>
      <c r="I1486" s="257">
        <v>526364</v>
      </c>
      <c r="J1486" s="261">
        <v>1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E1487" s="551" t="str">
        <f>_xlfn.XLOOKUP(D1487,거래처!B:B,거래처!D:D," ")</f>
        <v>503-07-45581</v>
      </c>
      <c r="G1487" s="282" t="s">
        <v>2141</v>
      </c>
      <c r="H1487" s="261">
        <v>50229</v>
      </c>
      <c r="I1487" s="257">
        <v>70000</v>
      </c>
      <c r="J1487" s="261">
        <v>1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3212</v>
      </c>
      <c r="E1488" s="551" t="str">
        <f>_xlfn.XLOOKUP(D1488,거래처!B:B,거래처!D:D," ")</f>
        <v>484-05-00256</v>
      </c>
      <c r="G1488" s="282" t="s">
        <v>2131</v>
      </c>
      <c r="H1488" s="261" t="s">
        <v>1180</v>
      </c>
      <c r="I1488" s="257">
        <v>1500000</v>
      </c>
      <c r="J1488" s="261">
        <v>1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E1489" s="551">
        <f>_xlfn.XLOOKUP(D1489,거래처!B:B,거래처!D:D," ")</f>
        <v>0</v>
      </c>
      <c r="G1489" s="282" t="s">
        <v>3365</v>
      </c>
      <c r="H1489" s="261" t="s">
        <v>3366</v>
      </c>
      <c r="I1489" s="257">
        <v>1850000</v>
      </c>
      <c r="J1489" s="261">
        <v>1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E1490" s="551" t="str">
        <f>_xlfn.XLOOKUP(D1490,거래처!B:B,거래처!D:D," ")</f>
        <v>119-73-00045</v>
      </c>
      <c r="G1490" s="282" t="s">
        <v>1924</v>
      </c>
      <c r="H1490" s="261" t="s">
        <v>1610</v>
      </c>
      <c r="I1490" s="257">
        <v>1850000</v>
      </c>
      <c r="J1490" s="261">
        <v>1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3309</v>
      </c>
      <c r="E1491" s="551" t="str">
        <f>_xlfn.XLOOKUP(D1491,거래처!B:B,거래처!D:D," ")</f>
        <v>610-27-80486</v>
      </c>
      <c r="G1491" s="282">
        <v>7252830701</v>
      </c>
      <c r="I1491" s="257">
        <v>500000</v>
      </c>
      <c r="J1491" s="261">
        <v>1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E1492" s="551" t="str">
        <f>_xlfn.XLOOKUP(D1492,거래처!B:B,거래처!D:D," ")</f>
        <v>410-27-15314</v>
      </c>
      <c r="G1492" s="282" t="s">
        <v>1818</v>
      </c>
      <c r="H1492" s="261">
        <v>501218962</v>
      </c>
      <c r="I1492" s="257">
        <v>1600000</v>
      </c>
      <c r="J1492" s="261">
        <v>1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E1493" s="551" t="str">
        <f>_xlfn.XLOOKUP(D1493,거래처!B:B,거래처!D:D," ")</f>
        <v>119-73-00045</v>
      </c>
      <c r="G1493" s="282" t="s">
        <v>3515</v>
      </c>
      <c r="I1493" s="257">
        <v>150000</v>
      </c>
      <c r="J1493" s="261">
        <v>1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E1494" s="551" t="str">
        <f>_xlfn.XLOOKUP(D1494,거래처!B:B,거래처!D:D," ")</f>
        <v>514-13-78458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3316</v>
      </c>
      <c r="Q1494" s="261" t="s">
        <v>3316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E1495" s="551" t="str">
        <f>_xlfn.XLOOKUP(D1495,거래처!B:B,거래처!D:D," ")</f>
        <v>410-27-15314</v>
      </c>
      <c r="G1495" s="282" t="s">
        <v>1490</v>
      </c>
      <c r="I1495" s="257">
        <v>20000</v>
      </c>
      <c r="J1495" s="261">
        <v>1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E1496" s="551" t="str">
        <f>_xlfn.XLOOKUP(D1496,거래처!B:B,거래처!D:D," ")</f>
        <v>410-27-15314</v>
      </c>
      <c r="G1496" s="282" t="s">
        <v>1490</v>
      </c>
      <c r="I1496" s="257">
        <v>20000</v>
      </c>
      <c r="J1496" s="261">
        <v>1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E1497" s="551" t="str">
        <f>_xlfn.XLOOKUP(D1497,거래처!B:B,거래처!D:D," ")</f>
        <v>610-27-80486</v>
      </c>
      <c r="G1497" s="282" t="s">
        <v>3349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E1498" s="551">
        <f>_xlfn.XLOOKUP(D1498,거래처!B:B,거래처!D:D," ")</f>
        <v>0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3212</v>
      </c>
      <c r="E1499" s="551" t="str">
        <f>_xlfn.XLOOKUP(D1499,거래처!B:B,거래처!D:D," ")</f>
        <v>484-05-00256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E1500" s="551" t="str">
        <f>_xlfn.XLOOKUP(D1500,거래처!B:B,거래처!D:D," ")</f>
        <v>119-73-00045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3318</v>
      </c>
      <c r="E1501" s="551">
        <f>_xlfn.XLOOKUP(D1501,거래처!B:B,거래처!D:D," ")</f>
        <v>0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E1502" s="551" t="str">
        <f>_xlfn.XLOOKUP(D1502,거래처!B:B,거래처!D:D," ")</f>
        <v>487-18-00463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E1503" s="551">
        <f>_xlfn.XLOOKUP(D1503,거래처!B:B,거래처!D:D," ")</f>
        <v>0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E1504" s="551">
        <f>_xlfn.XLOOKUP(D1504,거래처!B:B,거래처!D:D," ")</f>
        <v>0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E1505" s="551">
        <f>_xlfn.XLOOKUP(D1505,거래처!B:B,거래처!D:D," ")</f>
        <v>0</v>
      </c>
      <c r="G1505" s="282" t="s">
        <v>3335</v>
      </c>
      <c r="H1505" s="261" t="s">
        <v>3334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3325</v>
      </c>
      <c r="E1506" s="551">
        <f>_xlfn.XLOOKUP(D1506,거래처!B:B,거래처!D:D," ")</f>
        <v>0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3325</v>
      </c>
      <c r="E1507" s="551">
        <f>_xlfn.XLOOKUP(D1507,거래처!B:B,거래처!D:D," ")</f>
        <v>0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E1508" s="551">
        <f>_xlfn.XLOOKUP(D1508,거래처!B:B,거래처!D:D," ")</f>
        <v>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2846</v>
      </c>
      <c r="E1509" s="551">
        <f>_xlfn.XLOOKUP(D1509,거래처!B:B,거래처!D:D," ")</f>
        <v>0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E1510" s="551" t="str">
        <f>_xlfn.XLOOKUP(D1510,거래처!B:B,거래처!D:D," ")</f>
        <v>487-18-00463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E1511" s="551">
        <f>_xlfn.XLOOKUP(D1511,거래처!B:B,거래처!D:D," ")</f>
        <v>0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E1512" s="551">
        <f>_xlfn.XLOOKUP(D1512,거래처!B:B,거래처!D:D," ")</f>
        <v>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3318</v>
      </c>
      <c r="E1513" s="551">
        <f>_xlfn.XLOOKUP(D1513,거래처!B:B,거래처!D:D," ")</f>
        <v>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2846</v>
      </c>
      <c r="E1514" s="551">
        <f>_xlfn.XLOOKUP(D1514,거래처!B:B,거래처!D:D," ")</f>
        <v>0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E1515" s="551">
        <f>_xlfn.XLOOKUP(D1515,거래처!B:B,거래처!D:D," ")</f>
        <v>0</v>
      </c>
      <c r="G1515" s="282" t="s">
        <v>3350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E1516" s="551" t="str">
        <f>_xlfn.XLOOKUP(D1516,거래처!B:B,거래처!D:D," ")</f>
        <v>514-13-78458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E1517" s="551" t="str">
        <f>_xlfn.XLOOKUP(D1517,거래처!B:B,거래처!D:D," ")</f>
        <v>410-27-15314</v>
      </c>
      <c r="G1517" s="282" t="s">
        <v>3351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E1518" s="551" t="str">
        <f>_xlfn.XLOOKUP(D1518,거래처!B:B,거래처!D:D," ")</f>
        <v>302-01-83388</v>
      </c>
      <c r="G1518" s="282" t="s">
        <v>3352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E1519" s="551" t="str">
        <f>_xlfn.XLOOKUP(D1519,거래처!B:B,거래처!D:D," ")</f>
        <v>302-01-83388</v>
      </c>
      <c r="G1519" s="282" t="s">
        <v>2137</v>
      </c>
      <c r="H1519" s="261" t="s">
        <v>1179</v>
      </c>
      <c r="I1519" s="257">
        <v>1400000</v>
      </c>
      <c r="J1519" s="261">
        <v>1</v>
      </c>
      <c r="M1519" s="257">
        <v>-1540000</v>
      </c>
      <c r="P1519" s="282" t="s">
        <v>3353</v>
      </c>
      <c r="Q1519" s="282" t="s">
        <v>3353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E1520" s="551" t="str">
        <f>_xlfn.XLOOKUP(D1520,거래처!B:B,거래처!D:D," ")</f>
        <v>220-02-21340</v>
      </c>
      <c r="G1520" s="282" t="s">
        <v>2109</v>
      </c>
      <c r="I1520" s="257">
        <v>1000000</v>
      </c>
      <c r="J1520" s="261">
        <v>1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E1521" s="551">
        <f>_xlfn.XLOOKUP(D1521,거래처!B:B,거래처!D:D," ")</f>
        <v>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E1522" s="551">
        <f>_xlfn.XLOOKUP(D1522,거래처!B:B,거래처!D:D," ")</f>
        <v>0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E1523" s="551">
        <f>_xlfn.XLOOKUP(D1523,거래처!B:B,거래처!D:D," ")</f>
        <v>0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E1524" s="551">
        <f>_xlfn.XLOOKUP(D1524,거래처!B:B,거래처!D:D," ")</f>
        <v>0</v>
      </c>
      <c r="G1524" s="282" t="s">
        <v>3356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E1525" s="551" t="str">
        <f>_xlfn.XLOOKUP(D1525,거래처!B:B,거래처!D:D," ")</f>
        <v>881-07-00034</v>
      </c>
      <c r="G1525" s="282" t="s">
        <v>2977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E1526" s="551">
        <f>_xlfn.XLOOKUP(D1526,거래처!B:B,거래처!D:D," ")</f>
        <v>0</v>
      </c>
      <c r="G1526" s="282" t="s">
        <v>3359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E1527" s="551">
        <f>_xlfn.XLOOKUP(D1527,거래처!B:B,거래처!D:D," ")</f>
        <v>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3071</v>
      </c>
      <c r="E1528" s="551">
        <f>_xlfn.XLOOKUP(D1528,거래처!B:B,거래처!D:D," ")</f>
        <v>0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3071</v>
      </c>
      <c r="E1529" s="551">
        <f>_xlfn.XLOOKUP(D1529,거래처!B:B,거래처!D:D," ")</f>
        <v>0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3368</v>
      </c>
      <c r="E1530" s="551">
        <f>_xlfn.XLOOKUP(D1530,거래처!B:B,거래처!D:D," ")</f>
        <v>0</v>
      </c>
      <c r="G1530" s="282" t="s">
        <v>3883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E1531" s="551" t="str">
        <f>_xlfn.XLOOKUP(D1531,거래처!B:B,거래처!D:D," ")</f>
        <v>177-01-03420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E1532" s="551" t="str">
        <f>_xlfn.XLOOKUP(D1532,거래처!B:B,거래처!D:D," ")</f>
        <v>177-01-03420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E1533" s="551">
        <f>_xlfn.XLOOKUP(D1533,거래처!B:B,거래처!D:D," ")</f>
        <v>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E1534" s="551" t="str">
        <f>_xlfn.XLOOKUP(D1534,거래처!B:B,거래처!D:D," ")</f>
        <v>487-18-00463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3071</v>
      </c>
      <c r="E1535" s="551">
        <f>_xlfn.XLOOKUP(D1535,거래처!B:B,거래처!D:D," ")</f>
        <v>0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3368</v>
      </c>
      <c r="E1536" s="551">
        <f>_xlfn.XLOOKUP(D1536,거래처!B:B,거래처!D:D," ")</f>
        <v>0</v>
      </c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E1537" s="551" t="str">
        <f>_xlfn.XLOOKUP(D1537,거래처!B:B,거래처!D:D," ")</f>
        <v>487-18-00463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3325</v>
      </c>
      <c r="E1538" s="551">
        <f>_xlfn.XLOOKUP(D1538,거래처!B:B,거래처!D:D," ")</f>
        <v>0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3374</v>
      </c>
      <c r="E1539" s="551">
        <f>_xlfn.XLOOKUP(D1539,거래처!B:B,거래처!D:D," ")</f>
        <v>0</v>
      </c>
      <c r="G1539" s="282" t="s">
        <v>3381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3374</v>
      </c>
      <c r="E1540" s="551">
        <f>_xlfn.XLOOKUP(D1540,거래처!B:B,거래처!D:D," ")</f>
        <v>0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3374</v>
      </c>
      <c r="E1541" s="551">
        <f>_xlfn.XLOOKUP(D1541,거래처!B:B,거래처!D:D," ")</f>
        <v>0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3374</v>
      </c>
      <c r="E1542" s="551">
        <f>_xlfn.XLOOKUP(D1542,거래처!B:B,거래처!D:D," ")</f>
        <v>0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2926</v>
      </c>
      <c r="E1543" s="551">
        <f>_xlfn.XLOOKUP(D1543,거래처!B:B,거래처!D:D," ")</f>
        <v>0</v>
      </c>
      <c r="G1543" s="282" t="s">
        <v>3384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3377</v>
      </c>
      <c r="E1544" s="551">
        <f>_xlfn.XLOOKUP(D1544,거래처!B:B,거래처!D:D," ")</f>
        <v>0</v>
      </c>
      <c r="G1544" s="282" t="s">
        <v>3386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3374</v>
      </c>
      <c r="E1545" s="551">
        <f>_xlfn.XLOOKUP(D1545,거래처!B:B,거래처!D:D," ")</f>
        <v>0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3377</v>
      </c>
      <c r="E1546" s="551">
        <f>_xlfn.XLOOKUP(D1546,거래처!B:B,거래처!D:D," ")</f>
        <v>0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E1547" s="551" t="str">
        <f>_xlfn.XLOOKUP(D1547,거래처!B:B,거래처!D:D," ")</f>
        <v>881-07-00034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E1548" s="551" t="str">
        <f>_xlfn.XLOOKUP(D1548,거래처!B:B,거래처!D:D," ")</f>
        <v>410-26-92600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E1549" s="551">
        <f>_xlfn.XLOOKUP(D1549,거래처!B:B,거래처!D:D," ")</f>
        <v>0</v>
      </c>
      <c r="G1549" s="282" t="s">
        <v>3388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E1550" s="551" t="str">
        <f>_xlfn.XLOOKUP(D1550,거래처!B:B,거래처!D:D," ")</f>
        <v>122-01-63748</v>
      </c>
      <c r="G1550" s="282" t="s">
        <v>2059</v>
      </c>
      <c r="H1550" s="261">
        <v>36050661</v>
      </c>
      <c r="I1550" s="257">
        <v>1200000</v>
      </c>
      <c r="J1550" s="261">
        <v>1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E1551" s="551" t="str">
        <f>_xlfn.XLOOKUP(D1551,거래처!B:B,거래처!D:D," ")</f>
        <v>881-07-00034</v>
      </c>
      <c r="G1551" s="282" t="s">
        <v>3381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E1552" s="551" t="str">
        <f>_xlfn.XLOOKUP(D1552,거래처!B:B,거래처!D:D," ")</f>
        <v>881-07-00034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E1553" s="551" t="str">
        <f>_xlfn.XLOOKUP(D1553,거래처!B:B,거래처!D:D," ")</f>
        <v>881-07-00034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E1554" s="551" t="str">
        <f>_xlfn.XLOOKUP(D1554,거래처!B:B,거래처!D:D," ")</f>
        <v>881-07-00034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E1555" s="551" t="str">
        <f>_xlfn.XLOOKUP(D1555,거래처!B:B,거래처!D:D," ")</f>
        <v>503-07-45581</v>
      </c>
      <c r="G1555" s="282" t="s">
        <v>3381</v>
      </c>
      <c r="H1555" s="261" t="s">
        <v>1186</v>
      </c>
      <c r="I1555" s="257">
        <v>526364</v>
      </c>
      <c r="J1555" s="261">
        <v>1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E1556" s="551" t="str">
        <f>_xlfn.XLOOKUP(D1556,거래처!B:B,거래처!D:D," ")</f>
        <v>104-86-61638</v>
      </c>
      <c r="G1556" s="282" t="s">
        <v>3394</v>
      </c>
      <c r="H1556" s="261">
        <v>2202701006</v>
      </c>
      <c r="I1556" s="257">
        <v>3500000</v>
      </c>
      <c r="J1556" s="261">
        <v>1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E1557" s="551">
        <f>_xlfn.XLOOKUP(D1557,거래처!B:B,거래처!D:D," ")</f>
        <v>0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E1558" s="551">
        <f>_xlfn.XLOOKUP(D1558,거래처!B:B,거래처!D:D," ")</f>
        <v>0</v>
      </c>
      <c r="G1558" s="282" t="s">
        <v>3381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E1559" s="551">
        <f>_xlfn.XLOOKUP(D1559,거래처!B:B,거래처!D:D," ")</f>
        <v>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E1560" s="551">
        <f>_xlfn.XLOOKUP(D1560,거래처!B:B,거래처!D:D," ")</f>
        <v>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E1561" s="551">
        <f>_xlfn.XLOOKUP(D1561,거래처!B:B,거래처!D:D," ")</f>
        <v>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E1562" s="551" t="str">
        <f>_xlfn.XLOOKUP(D1562,거래처!B:B,거래처!D:D," ")</f>
        <v>177-01-03420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E1563" s="551">
        <f>_xlfn.XLOOKUP(D1563,거래처!B:B,거래처!D:D," ")</f>
        <v>0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E1564" s="551" t="str">
        <f>_xlfn.XLOOKUP(D1564,거래처!B:B,거래처!D:D," ")</f>
        <v>196-87-02353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E1565" s="551" t="str">
        <f>_xlfn.XLOOKUP(D1565,거래처!B:B,거래처!D:D," ")</f>
        <v>881-07-00034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E1566" s="551" t="str">
        <f>_xlfn.XLOOKUP(D1566,거래처!B:B,거래처!D:D," ")</f>
        <v>324-37-00464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E1567" s="551" t="str">
        <f>_xlfn.XLOOKUP(D1567,거래처!B:B,거래처!D:D," ")</f>
        <v>128-38-89285</v>
      </c>
      <c r="G1567" s="282" t="s">
        <v>2594</v>
      </c>
      <c r="I1567" s="257">
        <v>1100000</v>
      </c>
      <c r="J1567" s="261">
        <v>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E1568" s="551" t="str">
        <f>_xlfn.XLOOKUP(D1568,거래처!B:B,거래처!D:D," ")</f>
        <v>552-86-02615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E1569" s="551" t="str">
        <f>_xlfn.XLOOKUP(D1569,거래처!B:B,거래처!D:D," ")</f>
        <v>138-01-48780</v>
      </c>
      <c r="G1569" s="282" t="s">
        <v>2137</v>
      </c>
      <c r="H1569" s="261" t="s">
        <v>1179</v>
      </c>
      <c r="I1569" s="257">
        <v>900000</v>
      </c>
      <c r="J1569" s="261">
        <v>1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E1570" s="551" t="str">
        <f>_xlfn.XLOOKUP(D1570,거래처!B:B,거래처!D:D," ")</f>
        <v>114-28-00870</v>
      </c>
      <c r="G1570" s="282" t="s">
        <v>1676</v>
      </c>
      <c r="H1570" s="261">
        <v>2800802</v>
      </c>
      <c r="I1570" s="257">
        <v>200000</v>
      </c>
      <c r="J1570" s="261">
        <v>1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E1571" s="551">
        <f>_xlfn.XLOOKUP(D1571,거래처!B:B,거래처!D:D," ")</f>
        <v>0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E1572" s="551">
        <f>_xlfn.XLOOKUP(D1572,거래처!B:B,거래처!D:D," ")</f>
        <v>0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E1573" s="551" t="str">
        <f>_xlfn.XLOOKUP(D1573,거래처!B:B,거래처!D:D," ")</f>
        <v>114-28-00870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E1574" s="551" t="str">
        <f>_xlfn.XLOOKUP(D1574,거래처!B:B,거래처!D:D," ")</f>
        <v>138-01-48780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E1575" s="551">
        <f>_xlfn.XLOOKUP(D1575,거래처!B:B,거래처!D:D," ")</f>
        <v>0</v>
      </c>
      <c r="G1575" s="282" t="s">
        <v>3382</v>
      </c>
      <c r="H1575" s="261" t="s">
        <v>1186</v>
      </c>
      <c r="I1575" s="257">
        <v>526364</v>
      </c>
      <c r="J1575" s="261">
        <v>1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E1576" s="551" t="str">
        <f>_xlfn.XLOOKUP(D1576,거래처!B:B,거래처!D:D," ")</f>
        <v>104-86-61638</v>
      </c>
      <c r="G1576" s="282" t="s">
        <v>1182</v>
      </c>
      <c r="H1576" s="261" t="s">
        <v>1711</v>
      </c>
      <c r="I1576" s="257">
        <v>1200000</v>
      </c>
      <c r="J1576" s="261">
        <v>2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E1577" s="551" t="str">
        <f>_xlfn.XLOOKUP(D1577,거래처!B:B,거래처!D:D," ")</f>
        <v>104-86-61638</v>
      </c>
      <c r="G1577" s="282" t="s">
        <v>1467</v>
      </c>
      <c r="H1577" s="261" t="s">
        <v>2616</v>
      </c>
      <c r="I1577" s="257">
        <v>350000</v>
      </c>
      <c r="J1577" s="261">
        <v>2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E1578" s="551" t="str">
        <f>_xlfn.XLOOKUP(D1578,거래처!B:B,거래처!D:D," ")</f>
        <v>585-08-00244</v>
      </c>
      <c r="G1578" s="282" t="s">
        <v>3402</v>
      </c>
      <c r="H1578" s="261" t="s">
        <v>3403</v>
      </c>
      <c r="I1578" s="257">
        <v>150000</v>
      </c>
      <c r="J1578" s="261">
        <v>1</v>
      </c>
      <c r="M1578" s="257">
        <v>150000</v>
      </c>
      <c r="P1578" s="282" t="s">
        <v>3555</v>
      </c>
      <c r="Q1578" s="282" t="s">
        <v>3404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E1579" s="551">
        <f>_xlfn.XLOOKUP(D1579,거래처!B:B,거래처!D:D," ")</f>
        <v>0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E1580" s="551">
        <f>_xlfn.XLOOKUP(D1580,거래처!B:B,거래처!D:D," ")</f>
        <v>0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3414</v>
      </c>
      <c r="E1581" s="551">
        <f>_xlfn.XLOOKUP(D1581,거래처!B:B,거래처!D:D," ")</f>
        <v>0</v>
      </c>
      <c r="G1581" s="282" t="s">
        <v>3381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E1582" s="551">
        <f>_xlfn.XLOOKUP(D1582,거래처!B:B,거래처!D:D," ")</f>
        <v>0</v>
      </c>
      <c r="G1582" s="282" t="s">
        <v>3356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3309</v>
      </c>
      <c r="E1583" s="551" t="str">
        <f>_xlfn.XLOOKUP(D1583,거래처!B:B,거래처!D:D," ")</f>
        <v>610-27-80486</v>
      </c>
      <c r="G1583" s="282" t="s">
        <v>2131</v>
      </c>
      <c r="H1583" s="261" t="s">
        <v>1180</v>
      </c>
      <c r="I1583" s="257">
        <v>1500000</v>
      </c>
      <c r="J1583" s="261">
        <v>1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3309</v>
      </c>
      <c r="E1584" s="551" t="str">
        <f>_xlfn.XLOOKUP(D1584,거래처!B:B,거래처!D:D," ")</f>
        <v>610-27-80486</v>
      </c>
      <c r="G1584" s="282" t="s">
        <v>2132</v>
      </c>
      <c r="H1584" s="261" t="s">
        <v>1761</v>
      </c>
      <c r="I1584" s="257">
        <v>50000</v>
      </c>
      <c r="J1584" s="261">
        <v>1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E1585" s="551">
        <f>_xlfn.XLOOKUP(D1585,거래처!B:B,거래처!D:D," ")</f>
        <v>0</v>
      </c>
      <c r="G1585" s="282" t="s">
        <v>3225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E1586" s="551" t="str">
        <f>_xlfn.XLOOKUP(D1586,거래처!B:B,거래처!D:D," ")</f>
        <v>881-07-00034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E1587" s="551" t="str">
        <f>_xlfn.XLOOKUP(D1587,거래처!B:B,거래처!D:D," ")</f>
        <v>118-10-18095</v>
      </c>
      <c r="G1587" s="282" t="s">
        <v>2237</v>
      </c>
      <c r="I1587" s="257">
        <v>1600000</v>
      </c>
      <c r="J1587" s="261">
        <v>1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E1588" s="551">
        <f>_xlfn.XLOOKUP(D1588,거래처!B:B,거래처!D:D," ")</f>
        <v>0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E1589" s="551">
        <f>_xlfn.XLOOKUP(D1589,거래처!B:B,거래처!D:D," ")</f>
        <v>0</v>
      </c>
      <c r="G1589" s="282" t="s">
        <v>3381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E1590" s="551">
        <f>_xlfn.XLOOKUP(D1590,거래처!B:B,거래처!D:D," ")</f>
        <v>0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E1591" s="551">
        <f>_xlfn.XLOOKUP(D1591,거래처!B:B,거래처!D:D," ")</f>
        <v>0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E1592" s="551">
        <f>_xlfn.XLOOKUP(D1592,거래처!B:B,거래처!D:D," ")</f>
        <v>0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E1593" s="551" t="str">
        <f>_xlfn.XLOOKUP(D1593,거래처!B:B,거래처!D:D," ")</f>
        <v>220-02-21340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3309</v>
      </c>
      <c r="E1594" s="551" t="str">
        <f>_xlfn.XLOOKUP(D1594,거래처!B:B,거래처!D:D," ")</f>
        <v>610-27-80486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E1595" s="551" t="str">
        <f>_xlfn.XLOOKUP(D1595,거래처!B:B,거래처!D:D," ")</f>
        <v>881-07-00034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E1596" s="551">
        <f>_xlfn.XLOOKUP(D1596,거래처!B:B,거래처!D:D," ")</f>
        <v>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E1597" s="551" t="str">
        <f>_xlfn.XLOOKUP(D1597,거래처!B:B,거래처!D:D," ")</f>
        <v>552-86-02615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E1598" s="551" t="str">
        <f>_xlfn.XLOOKUP(D1598,거래처!B:B,거래처!D:D," ")</f>
        <v>122-01-63748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E1599" s="551" t="str">
        <f>_xlfn.XLOOKUP(D1599,거래처!B:B,거래처!D:D," ")</f>
        <v>118-10-18095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3414</v>
      </c>
      <c r="E1600" s="551">
        <f>_xlfn.XLOOKUP(D1600,거래처!B:B,거래처!D:D," ")</f>
        <v>0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E1601" s="551" t="str">
        <f>_xlfn.XLOOKUP(D1601,거래처!B:B,거래처!D:D," ")</f>
        <v>220-02-21340</v>
      </c>
      <c r="G1601" s="282" t="s">
        <v>3143</v>
      </c>
      <c r="H1601" s="261" t="s">
        <v>3429</v>
      </c>
      <c r="I1601" s="257">
        <v>1100000</v>
      </c>
      <c r="J1601" s="261">
        <v>1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E1602" s="551">
        <f>_xlfn.XLOOKUP(D1602,거래처!B:B,거래처!D:D," ")</f>
        <v>0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E1603" s="551">
        <f>_xlfn.XLOOKUP(D1603,거래처!B:B,거래처!D:D," ")</f>
        <v>0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E1604" s="551" t="str">
        <f>_xlfn.XLOOKUP(D1604,거래처!B:B,거래처!D:D," ")</f>
        <v>861-88-00742</v>
      </c>
      <c r="G1604" s="282" t="s">
        <v>1184</v>
      </c>
      <c r="H1604" s="261" t="s">
        <v>1183</v>
      </c>
      <c r="I1604" s="257">
        <v>1100000</v>
      </c>
      <c r="J1604" s="261">
        <v>1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E1605" s="551" t="str">
        <f>_xlfn.XLOOKUP(D1605,거래처!B:B,거래처!D:D," ")</f>
        <v>138-01-48780</v>
      </c>
      <c r="G1605" s="282" t="s">
        <v>2337</v>
      </c>
      <c r="H1605" s="261" t="s">
        <v>2819</v>
      </c>
      <c r="I1605" s="257">
        <v>450000</v>
      </c>
      <c r="J1605" s="261">
        <v>1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E1606" s="551">
        <f>_xlfn.XLOOKUP(D1606,거래처!B:B,거래처!D:D," ")</f>
        <v>0</v>
      </c>
      <c r="G1606" s="282" t="s">
        <v>3298</v>
      </c>
      <c r="I1606" s="257">
        <v>450000</v>
      </c>
      <c r="J1606" s="261">
        <v>1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E1607" s="551">
        <f>_xlfn.XLOOKUP(D1607,거래처!B:B,거래처!D:D," ")</f>
        <v>0</v>
      </c>
      <c r="G1607" s="282" t="s">
        <v>1520</v>
      </c>
      <c r="H1607" s="261">
        <v>24152333903</v>
      </c>
      <c r="I1607" s="257">
        <v>50000</v>
      </c>
      <c r="J1607" s="261">
        <v>1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E1608" s="551">
        <f>_xlfn.XLOOKUP(D1608,거래처!B:B,거래처!D:D," ")</f>
        <v>0</v>
      </c>
      <c r="G1608" s="282" t="s">
        <v>3436</v>
      </c>
      <c r="H1608" s="261" t="s">
        <v>3435</v>
      </c>
      <c r="I1608" s="257">
        <v>20000</v>
      </c>
      <c r="J1608" s="261">
        <v>1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E1609" s="551" t="str">
        <f>_xlfn.XLOOKUP(D1609,거래처!B:B,거래처!D:D," ")</f>
        <v>177-01-03420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E1610" s="551">
        <f>_xlfn.XLOOKUP(D1610,거래처!B:B,거래처!D:D," ")</f>
        <v>0</v>
      </c>
      <c r="G1610" s="282" t="s">
        <v>3298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E1611" s="551">
        <f>_xlfn.XLOOKUP(D1611,거래처!B:B,거래처!D:D," ")</f>
        <v>0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E1612" s="551">
        <f>_xlfn.XLOOKUP(D1612,거래처!B:B,거래처!D:D," ")</f>
        <v>0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E1613" s="551" t="str">
        <f>_xlfn.XLOOKUP(D1613,거래처!B:B,거래처!D:D," ")</f>
        <v>503-07-45581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E1614" s="551" t="str">
        <f>_xlfn.XLOOKUP(D1614,거래처!B:B,거래처!D:D," ")</f>
        <v>138-01-48780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E1615" s="551">
        <f>_xlfn.XLOOKUP(D1615,거래처!B:B,거래처!D:D," ")</f>
        <v>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E1616" s="551" t="str">
        <f>_xlfn.XLOOKUP(D1616,거래처!B:B,거래처!D:D," ")</f>
        <v>487-18-00463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E1617" s="551" t="str">
        <f>_xlfn.XLOOKUP(D1617,거래처!B:B,거래처!D:D," ")</f>
        <v>104-86-61638</v>
      </c>
      <c r="G1617" s="282" t="s">
        <v>2359</v>
      </c>
      <c r="H1617" s="261" t="s">
        <v>2684</v>
      </c>
      <c r="I1617" s="257">
        <v>1100000</v>
      </c>
      <c r="J1617" s="261">
        <v>1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E1618" s="551">
        <f>_xlfn.XLOOKUP(D1618,거래처!B:B,거래처!D:D," ")</f>
        <v>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2846</v>
      </c>
      <c r="E1619" s="551">
        <f>_xlfn.XLOOKUP(D1619,거래처!B:B,거래처!D:D," ")</f>
        <v>0</v>
      </c>
      <c r="G1619" s="282" t="s">
        <v>2870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E1620" s="551">
        <f>_xlfn.XLOOKUP(D1620,거래처!B:B,거래처!D:D," ")</f>
        <v>0</v>
      </c>
      <c r="G1620" s="282" t="s">
        <v>3447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E1621" s="551">
        <f>_xlfn.XLOOKUP(D1621,거래처!B:B,거래처!D:D," ")</f>
        <v>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3450</v>
      </c>
      <c r="E1622" s="551">
        <f>_xlfn.XLOOKUP(D1622,거래처!B:B,거래처!D:D," ")</f>
        <v>0</v>
      </c>
      <c r="G1622" s="282" t="s">
        <v>3196</v>
      </c>
      <c r="H1622" s="261">
        <v>501327105</v>
      </c>
      <c r="I1622" s="257">
        <v>3500000</v>
      </c>
      <c r="J1622" s="261">
        <v>1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E1623" s="551" t="str">
        <f>_xlfn.XLOOKUP(D1623,거래처!B:B,거래처!D:D," ")</f>
        <v>487-18-00463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E1624" s="551">
        <f>_xlfn.XLOOKUP(D1624,거래처!B:B,거래처!D:D," ")</f>
        <v>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3450</v>
      </c>
      <c r="E1625" s="551">
        <f>_xlfn.XLOOKUP(D1625,거래처!B:B,거래처!D:D," ")</f>
        <v>0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E1626" s="551">
        <f>_xlfn.XLOOKUP(D1626,거래처!B:B,거래처!D:D," ")</f>
        <v>0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E1627" s="551">
        <f>_xlfn.XLOOKUP(D1627,거래처!B:B,거래처!D:D," ")</f>
        <v>0</v>
      </c>
      <c r="G1627" s="282" t="s">
        <v>1182</v>
      </c>
      <c r="H1627" s="261" t="s">
        <v>1711</v>
      </c>
      <c r="I1627" s="257">
        <v>1200000</v>
      </c>
      <c r="J1627" s="261">
        <v>1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E1628" s="551">
        <f>_xlfn.XLOOKUP(D1628,거래처!B:B,거래처!D:D," ")</f>
        <v>0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E1629" s="551">
        <f>_xlfn.XLOOKUP(D1629,거래처!B:B,거래처!D:D," ")</f>
        <v>0</v>
      </c>
      <c r="G1629" s="282" t="s">
        <v>2843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E1630" s="551">
        <f>_xlfn.XLOOKUP(D1630,거래처!B:B,거래처!D:D," ")</f>
        <v>0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E1631" s="551">
        <f>_xlfn.XLOOKUP(D1631,거래처!B:B,거래처!D:D," ")</f>
        <v>0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E1632" s="551">
        <f>_xlfn.XLOOKUP(D1632,거래처!B:B,거래처!D:D," ")</f>
        <v>0</v>
      </c>
      <c r="G1632" s="282" t="s">
        <v>3454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E1633" s="551" t="str">
        <f>_xlfn.XLOOKUP(D1633,거래처!B:B,거래처!D:D," ")</f>
        <v>177-01-03420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E1634" s="551">
        <f>_xlfn.XLOOKUP(D1634,거래처!B:B,거래처!D:D," ")</f>
        <v>0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E1635" s="551">
        <f>_xlfn.XLOOKUP(D1635,거래처!B:B,거래처!D:D," ")</f>
        <v>0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E1636" s="551">
        <f>_xlfn.XLOOKUP(D1636,거래처!B:B,거래처!D:D," ")</f>
        <v>0</v>
      </c>
      <c r="G1636" s="282" t="s">
        <v>3463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E1637" s="551" t="str">
        <f>_xlfn.XLOOKUP(D1637,거래처!B:B,거래처!D:D," ")</f>
        <v>503-07-45581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E1638" s="551" t="str">
        <f>_xlfn.XLOOKUP(D1638,거래처!B:B,거래처!D:D," ")</f>
        <v>410-27-15314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E1639" s="551" t="str">
        <f>_xlfn.XLOOKUP(D1639,거래처!B:B,거래처!D:D," ")</f>
        <v>128-38-89285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E1640" s="551">
        <f>_xlfn.XLOOKUP(D1640,거래처!B:B,거래처!D:D," ")</f>
        <v>0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E1641" s="551" t="str">
        <f>_xlfn.XLOOKUP(D1641,거래처!B:B,거래처!D:D," ")</f>
        <v>104-86-61638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E1642" s="551" t="str">
        <f>_xlfn.XLOOKUP(D1642,거래처!B:B,거래처!D:D," ")</f>
        <v>503-07-45581</v>
      </c>
      <c r="G1642" s="282" t="s">
        <v>3381</v>
      </c>
      <c r="H1642" s="261" t="s">
        <v>1186</v>
      </c>
      <c r="I1642" s="257">
        <v>526364</v>
      </c>
      <c r="J1642" s="261">
        <v>1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E1643" s="551" t="str">
        <f>_xlfn.XLOOKUP(D1643,거래처!B:B,거래처!D:D," ")</f>
        <v>215-03-36659</v>
      </c>
      <c r="G1643" s="282" t="s">
        <v>3381</v>
      </c>
      <c r="H1643" s="261" t="s">
        <v>1186</v>
      </c>
      <c r="I1643" s="257">
        <v>526364</v>
      </c>
      <c r="J1643" s="261">
        <v>1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E1644" s="551">
        <f>_xlfn.XLOOKUP(D1644,거래처!B:B,거래처!D:D," ")</f>
        <v>0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3466</v>
      </c>
      <c r="Q1644" s="282" t="s">
        <v>3466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E1645" s="551">
        <f>_xlfn.XLOOKUP(D1645,거래처!B:B,거래처!D:D," ")</f>
        <v>0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E1646" s="551">
        <f>_xlfn.XLOOKUP(D1646,거래처!B:B,거래처!D:D," ")</f>
        <v>0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E1647" s="551" t="str">
        <f>_xlfn.XLOOKUP(D1647,거래처!B:B,거래처!D:D," ")</f>
        <v>302-01-83388</v>
      </c>
      <c r="G1647" s="282" t="s">
        <v>1184</v>
      </c>
      <c r="H1647" s="261" t="s">
        <v>1946</v>
      </c>
      <c r="I1647" s="257">
        <v>1900000</v>
      </c>
      <c r="J1647" s="261">
        <v>1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E1648" s="551">
        <f>_xlfn.XLOOKUP(D1648,거래처!B:B,거래처!D:D," ")</f>
        <v>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E1649" s="551" t="str">
        <f>_xlfn.XLOOKUP(D1649,거래처!B:B,거래처!D:D," ")</f>
        <v>138-01-48780</v>
      </c>
      <c r="G1649" s="282" t="s">
        <v>2145</v>
      </c>
      <c r="I1649" s="257">
        <v>600000</v>
      </c>
      <c r="J1649" s="261">
        <v>1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E1650" s="551">
        <f>_xlfn.XLOOKUP(D1650,거래처!B:B,거래처!D:D," ")</f>
        <v>0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E1651" s="551">
        <f>_xlfn.XLOOKUP(D1651,거래처!B:B,거래처!D:D," ")</f>
        <v>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E1652" s="551" t="str">
        <f>_xlfn.XLOOKUP(D1652,거래처!B:B,거래처!D:D," ")</f>
        <v>215-03-36659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E1653" s="551">
        <f>_xlfn.XLOOKUP(D1653,거래처!B:B,거래처!D:D," ")</f>
        <v>0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E1654" s="551" t="str">
        <f>_xlfn.XLOOKUP(D1654,거래처!B:B,거래처!D:D," ")</f>
        <v>138-01-48780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E1655" s="551" t="str">
        <f>_xlfn.XLOOKUP(D1655,거래처!B:B,거래처!D:D," ")</f>
        <v>487-18-00463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E1656" s="551">
        <f>_xlfn.XLOOKUP(D1656,거래처!B:B,거래처!D:D," ")</f>
        <v>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E1657" s="551" t="str">
        <f>_xlfn.XLOOKUP(D1657,거래처!B:B,거래처!D:D," ")</f>
        <v>861-88-00742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3476</v>
      </c>
      <c r="E1658" s="551">
        <f>_xlfn.XLOOKUP(D1658,거래처!B:B,거래처!D:D," ")</f>
        <v>0</v>
      </c>
      <c r="G1658" s="282" t="s">
        <v>3381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E1659" s="551" t="str">
        <f>_xlfn.XLOOKUP(D1659,거래처!B:B,거래처!D:D," ")</f>
        <v>410-17-34118</v>
      </c>
      <c r="G1659" s="282" t="s">
        <v>3381</v>
      </c>
      <c r="H1659" s="261" t="s">
        <v>1186</v>
      </c>
      <c r="I1659" s="257">
        <v>526364</v>
      </c>
      <c r="J1659" s="261">
        <v>1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E1660" s="551" t="str">
        <f>_xlfn.XLOOKUP(D1660,거래처!B:B,거래처!D:D," ")</f>
        <v>410-17-34118</v>
      </c>
      <c r="G1660" s="282" t="s">
        <v>2137</v>
      </c>
      <c r="H1660" s="261" t="s">
        <v>1179</v>
      </c>
      <c r="I1660" s="257">
        <v>1000000</v>
      </c>
      <c r="J1660" s="261">
        <v>1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E1661" s="551" t="str">
        <f>_xlfn.XLOOKUP(D1661,거래처!B:B,거래처!D:D," ")</f>
        <v>410-17-34118</v>
      </c>
      <c r="G1661" s="282" t="s">
        <v>2139</v>
      </c>
      <c r="H1661" s="261" t="s">
        <v>1230</v>
      </c>
      <c r="I1661" s="257">
        <v>130000</v>
      </c>
      <c r="J1661" s="261">
        <v>1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E1662" s="551" t="str">
        <f>_xlfn.XLOOKUP(D1662,거래처!B:B,거래처!D:D," ")</f>
        <v>410-17-34118</v>
      </c>
      <c r="G1662" s="282" t="s">
        <v>2143</v>
      </c>
      <c r="H1662" s="261" t="s">
        <v>1779</v>
      </c>
      <c r="I1662" s="257">
        <v>10000</v>
      </c>
      <c r="J1662" s="261">
        <v>2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E1663" s="551" t="str">
        <f>_xlfn.XLOOKUP(D1663,거래처!B:B,거래처!D:D," ")</f>
        <v>410-27-15314</v>
      </c>
      <c r="G1663" s="282" t="s">
        <v>2245</v>
      </c>
      <c r="I1663" s="257">
        <v>650000</v>
      </c>
      <c r="J1663" s="261">
        <v>1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E1664" s="551" t="str">
        <f>_xlfn.XLOOKUP(D1664,거래처!B:B,거래처!D:D," ")</f>
        <v>410-27-15314</v>
      </c>
      <c r="G1664" s="282" t="s">
        <v>2141</v>
      </c>
      <c r="H1664" s="261">
        <v>50228</v>
      </c>
      <c r="I1664" s="257">
        <v>110000</v>
      </c>
      <c r="J1664" s="261">
        <v>2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E1665" s="551" t="str">
        <f>_xlfn.XLOOKUP(D1665,거래처!B:B,거래처!D:D," ")</f>
        <v>410-27-15314</v>
      </c>
      <c r="G1665" s="282" t="s">
        <v>2141</v>
      </c>
      <c r="H1665" s="261">
        <v>50229</v>
      </c>
      <c r="I1665" s="257">
        <v>75000</v>
      </c>
      <c r="J1665" s="261">
        <v>2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E1666" s="551" t="str">
        <f>_xlfn.XLOOKUP(D1666,거래처!B:B,거래처!D:D," ")</f>
        <v>410-27-15314</v>
      </c>
      <c r="G1666" s="282" t="s">
        <v>1490</v>
      </c>
      <c r="I1666" s="257">
        <v>20000</v>
      </c>
      <c r="J1666" s="261">
        <v>1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E1667" s="551">
        <f>_xlfn.XLOOKUP(D1667,거래처!B:B,거래처!D:D," ")</f>
        <v>0</v>
      </c>
      <c r="G1667" s="282" t="s">
        <v>3486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E1668" s="551">
        <f>_xlfn.XLOOKUP(D1668,거래처!B:B,거래처!D:D," ")</f>
        <v>0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E1669" s="551">
        <f>_xlfn.XLOOKUP(D1669,거래처!B:B,거래처!D:D," ")</f>
        <v>0</v>
      </c>
      <c r="G1669" s="282" t="s">
        <v>3381</v>
      </c>
      <c r="H1669" s="261" t="s">
        <v>1186</v>
      </c>
      <c r="I1669" s="257">
        <v>540000</v>
      </c>
      <c r="J1669" s="261">
        <v>1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E1670" s="551">
        <f>_xlfn.XLOOKUP(D1670,거래처!B:B,거래처!D:D," ")</f>
        <v>0</v>
      </c>
      <c r="G1670" s="282" t="s">
        <v>2137</v>
      </c>
      <c r="H1670" s="261" t="s">
        <v>1179</v>
      </c>
      <c r="I1670" s="257">
        <v>1000000</v>
      </c>
      <c r="J1670" s="261">
        <v>1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E1671" s="551">
        <f>_xlfn.XLOOKUP(D1671,거래처!B:B,거래처!D:D," ")</f>
        <v>0</v>
      </c>
      <c r="G1671" s="282" t="s">
        <v>2142</v>
      </c>
      <c r="H1671" s="261" t="s">
        <v>1753</v>
      </c>
      <c r="I1671" s="257">
        <v>35000</v>
      </c>
      <c r="J1671" s="261">
        <v>1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E1672" s="551">
        <f>_xlfn.XLOOKUP(D1672,거래처!B:B,거래처!D:D," ")</f>
        <v>0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E1673" s="551" t="str">
        <f>_xlfn.XLOOKUP(D1673,거래처!B:B,거래처!D:D," ")</f>
        <v>104-86-61638</v>
      </c>
      <c r="G1673" s="282" t="s">
        <v>2237</v>
      </c>
      <c r="I1673" s="257">
        <v>1600000</v>
      </c>
      <c r="J1673" s="261">
        <v>1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E1674" s="551">
        <f>_xlfn.XLOOKUP(D1674,거래처!B:B,거래처!D:D," ")</f>
        <v>0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E1675" s="551" t="str">
        <f>_xlfn.XLOOKUP(D1675,거래처!B:B,거래처!D:D," ")</f>
        <v>177-01-03420</v>
      </c>
      <c r="G1675" s="282" t="s">
        <v>3486</v>
      </c>
      <c r="H1675" s="261" t="s">
        <v>3495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E1676" s="551">
        <f>_xlfn.XLOOKUP(D1676,거래처!B:B,거래처!D:D," ")</f>
        <v>0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E1677" s="551">
        <f>_xlfn.XLOOKUP(D1677,거래처!B:B,거래처!D:D," ")</f>
        <v>0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E1678" s="551" t="str">
        <f>_xlfn.XLOOKUP(D1678,거래처!B:B,거래처!D:D," ")</f>
        <v>220-02-21340</v>
      </c>
      <c r="G1678" s="282" t="s">
        <v>2617</v>
      </c>
      <c r="I1678" s="257">
        <v>200000</v>
      </c>
      <c r="J1678" s="261">
        <v>1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E1679" s="551" t="str">
        <f>_xlfn.XLOOKUP(D1679,거래처!B:B,거래처!D:D," ")</f>
        <v>487-18-00463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E1680" s="551">
        <f>_xlfn.XLOOKUP(D1680,거래처!B:B,거래처!D:D," ")</f>
        <v>0</v>
      </c>
      <c r="G1680" s="282" t="s">
        <v>1997</v>
      </c>
      <c r="H1680" s="261" t="s">
        <v>3505</v>
      </c>
      <c r="I1680" s="257">
        <v>1000000</v>
      </c>
      <c r="J1680" s="261">
        <v>1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E1681" s="551" t="str">
        <f>_xlfn.XLOOKUP(D1681,거래처!B:B,거래처!D:D," ")</f>
        <v>513-16-70662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E1682" s="551" t="str">
        <f>_xlfn.XLOOKUP(D1682,거래처!B:B,거래처!D:D," ")</f>
        <v>513-16-70662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3367</v>
      </c>
      <c r="E1683" s="551">
        <f>_xlfn.XLOOKUP(D1683,거래처!B:B,거래처!D:D," ")</f>
        <v>0</v>
      </c>
      <c r="G1683" s="282" t="s">
        <v>3497</v>
      </c>
      <c r="H1683" s="261" t="s">
        <v>3496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E1684" s="551">
        <f>_xlfn.XLOOKUP(D1684,거래처!B:B,거래처!D:D," ")</f>
        <v>0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E1685" s="551">
        <f>_xlfn.XLOOKUP(D1685,거래처!B:B,거래처!D:D," ")</f>
        <v>0</v>
      </c>
      <c r="G1685" s="282" t="s">
        <v>3494</v>
      </c>
      <c r="H1685" s="261" t="s">
        <v>3493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E1686" s="551">
        <f>_xlfn.XLOOKUP(D1686,거래처!B:B,거래처!D:D," ")</f>
        <v>0</v>
      </c>
      <c r="G1686" s="282" t="s">
        <v>3486</v>
      </c>
      <c r="H1686" s="261" t="s">
        <v>3495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E1687" s="551" t="str">
        <f>_xlfn.XLOOKUP(D1687,거래처!B:B,거래처!D:D," ")</f>
        <v>410-27-15314</v>
      </c>
      <c r="G1687" s="282" t="s">
        <v>3492</v>
      </c>
      <c r="H1687" s="261">
        <v>24055324</v>
      </c>
      <c r="I1687" s="257">
        <v>260000</v>
      </c>
      <c r="J1687" s="261">
        <v>1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E1688" s="551" t="str">
        <f>_xlfn.XLOOKUP(D1688,거래처!B:B,거래처!D:D," ")</f>
        <v>306-03-22602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E1689" s="551">
        <f>_xlfn.XLOOKUP(D1689,거래처!B:B,거래처!D:D," ")</f>
        <v>0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E1690" s="551">
        <f>_xlfn.XLOOKUP(D1690,거래처!B:B,거래처!D:D," ")</f>
        <v>0</v>
      </c>
      <c r="G1690" s="282" t="s">
        <v>1532</v>
      </c>
      <c r="H1690" s="261" t="s">
        <v>2634</v>
      </c>
      <c r="I1690" s="257">
        <v>1000000</v>
      </c>
      <c r="J1690" s="261">
        <v>1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E1691" s="551">
        <f>_xlfn.XLOOKUP(D1691,거래처!B:B,거래처!D:D," ")</f>
        <v>0</v>
      </c>
      <c r="G1691" s="282" t="s">
        <v>1696</v>
      </c>
      <c r="H1691" s="261" t="s">
        <v>2767</v>
      </c>
      <c r="I1691" s="257">
        <v>450000</v>
      </c>
      <c r="J1691" s="261">
        <v>1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E1692" s="551" t="str">
        <f>_xlfn.XLOOKUP(D1692,거래처!B:B,거래처!D:D," ")</f>
        <v>119-73-00045</v>
      </c>
      <c r="G1692" s="282" t="s">
        <v>2283</v>
      </c>
      <c r="H1692" s="261" t="s">
        <v>2656</v>
      </c>
      <c r="I1692" s="257">
        <v>350000</v>
      </c>
      <c r="J1692" s="261">
        <v>2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E1693" s="551">
        <f>_xlfn.XLOOKUP(D1693,거래처!B:B,거래처!D:D," ")</f>
        <v>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E1694" s="551">
        <f>_xlfn.XLOOKUP(D1694,거래처!B:B,거래처!D:D," ")</f>
        <v>0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E1695" s="551">
        <f>_xlfn.XLOOKUP(D1695,거래처!B:B,거래처!D:D," ")</f>
        <v>0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3367</v>
      </c>
      <c r="E1696" s="551">
        <f>_xlfn.XLOOKUP(D1696,거래처!B:B,거래처!D:D," ")</f>
        <v>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3476</v>
      </c>
      <c r="E1697" s="551">
        <f>_xlfn.XLOOKUP(D1697,거래처!B:B,거래처!D:D," ")</f>
        <v>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E1698" s="551">
        <f>_xlfn.XLOOKUP(D1698,거래처!B:B,거래처!D:D," ")</f>
        <v>0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E1699" s="551">
        <f>_xlfn.XLOOKUP(D1699,거래처!B:B,거래처!D:D," ")</f>
        <v>0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E1700" s="551" t="str">
        <f>_xlfn.XLOOKUP(D1700,거래처!B:B,거래처!D:D," ")</f>
        <v>177-01-03420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E1701" s="551">
        <f>_xlfn.XLOOKUP(D1701,거래처!B:B,거래처!D:D," ")</f>
        <v>0</v>
      </c>
      <c r="G1701" s="282" t="s">
        <v>3486</v>
      </c>
      <c r="H1701" s="261" t="s">
        <v>3495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E1702" s="551">
        <f>_xlfn.XLOOKUP(D1702,거래처!B:B,거래처!D:D," ")</f>
        <v>0</v>
      </c>
      <c r="G1702" s="282" t="s">
        <v>3520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E1703" s="551">
        <f>_xlfn.XLOOKUP(D1703,거래처!B:B,거래처!D:D," ")</f>
        <v>0</v>
      </c>
      <c r="G1703" s="282" t="s">
        <v>3522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E1704" s="551" t="str">
        <f>_xlfn.XLOOKUP(D1704,거래처!B:B,거래처!D:D," ")</f>
        <v>306-03-22602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E1705" s="551">
        <f>_xlfn.XLOOKUP(D1705,거래처!B:B,거래처!D:D," ")</f>
        <v>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E1706" s="551">
        <f>_xlfn.XLOOKUP(D1706,거래처!B:B,거래처!D:D," ")</f>
        <v>0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E1707" s="551">
        <f>_xlfn.XLOOKUP(D1707,거래처!B:B,거래처!D:D," ")</f>
        <v>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E1708" s="551" t="str">
        <f>_xlfn.XLOOKUP(D1708,거래처!B:B,거래처!D:D," ")</f>
        <v>119-73-00045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E1709" s="551">
        <f>_xlfn.XLOOKUP(D1709,거래처!B:B,거래처!D:D," ")</f>
        <v>0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E1710" s="551" t="str">
        <f>_xlfn.XLOOKUP(D1710,거래처!B:B,거래처!D:D," ")</f>
        <v>513-16-70662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E1711" s="551">
        <f>_xlfn.XLOOKUP(D1711,거래처!B:B,거래처!D:D," ")</f>
        <v>0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E1712" s="551">
        <f>_xlfn.XLOOKUP(D1712,거래처!B:B,거래처!D:D," ")</f>
        <v>0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E1713" s="551" t="str">
        <f>_xlfn.XLOOKUP(D1713,거래처!B:B,거래처!D:D," ")</f>
        <v>104-86-61638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3527</v>
      </c>
      <c r="E1714" s="551" t="str">
        <f>_xlfn.XLOOKUP(D1714,거래처!B:B,거래처!D:D," ")</f>
        <v>143-01-00546</v>
      </c>
      <c r="G1714" s="282" t="s">
        <v>1397</v>
      </c>
      <c r="H1714" s="261" t="s">
        <v>3603</v>
      </c>
      <c r="I1714" s="257">
        <v>1300000</v>
      </c>
      <c r="J1714" s="261">
        <v>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E1715" s="551" t="str">
        <f>_xlfn.XLOOKUP(D1715,거래처!B:B,거래처!D:D," ")</f>
        <v>621-19-98244</v>
      </c>
      <c r="G1715" s="282" t="s">
        <v>2131</v>
      </c>
      <c r="H1715" s="261" t="s">
        <v>1180</v>
      </c>
      <c r="I1715" s="257">
        <v>1500000</v>
      </c>
      <c r="J1715" s="261">
        <v>1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E1716" s="551" t="str">
        <f>_xlfn.XLOOKUP(D1716,거래처!B:B,거래처!D:D," ")</f>
        <v>621-19-98244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E1717" s="551" t="str">
        <f>_xlfn.XLOOKUP(D1717,거래처!B:B,거래처!D:D," ")</f>
        <v>503-07-45581</v>
      </c>
      <c r="G1717" s="282" t="s">
        <v>2139</v>
      </c>
      <c r="H1717" s="261" t="s">
        <v>1230</v>
      </c>
      <c r="I1717" s="257">
        <v>130000</v>
      </c>
      <c r="J1717" s="261">
        <v>1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E1718" s="551" t="str">
        <f>_xlfn.XLOOKUP(D1718,거래처!B:B,거래처!D:D," ")</f>
        <v>220-02-21340</v>
      </c>
      <c r="G1718" s="282" t="s">
        <v>1818</v>
      </c>
      <c r="H1718" s="261">
        <v>501218962</v>
      </c>
      <c r="I1718" s="257">
        <v>3500000</v>
      </c>
      <c r="J1718" s="261">
        <v>1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E1719" s="551" t="str">
        <f>_xlfn.XLOOKUP(D1719,거래처!B:B,거래처!D:D," ")</f>
        <v>195-18-00360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E1720" s="551" t="str">
        <f>_xlfn.XLOOKUP(D1720,거래처!B:B,거래처!D:D," ")</f>
        <v>552-86-02615</v>
      </c>
      <c r="G1720" s="282" t="s">
        <v>1184</v>
      </c>
      <c r="H1720" s="261" t="s">
        <v>1946</v>
      </c>
      <c r="I1720" s="257">
        <v>1900000</v>
      </c>
      <c r="J1720" s="261">
        <v>1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E1721" s="551" t="str">
        <f>_xlfn.XLOOKUP(D1721,거래처!B:B,거래처!D:D," ")</f>
        <v>552-86-02615</v>
      </c>
      <c r="G1721" s="282" t="s">
        <v>2617</v>
      </c>
      <c r="I1721" s="257">
        <v>100000</v>
      </c>
      <c r="J1721" s="261">
        <v>1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E1722" s="551" t="str">
        <f>_xlfn.XLOOKUP(D1722,거래처!B:B,거래처!D:D," ")</f>
        <v>552-86-02615</v>
      </c>
      <c r="G1722" s="282" t="s">
        <v>1532</v>
      </c>
      <c r="H1722" s="261" t="s">
        <v>1200</v>
      </c>
      <c r="I1722" s="257">
        <v>1200000</v>
      </c>
      <c r="J1722" s="261">
        <v>1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E1723" s="551">
        <f>_xlfn.XLOOKUP(D1723,거래처!B:B,거래처!D:D," ")</f>
        <v>0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E1724" s="551">
        <f>_xlfn.XLOOKUP(D1724,거래처!B:B,거래처!D:D," ")</f>
        <v>0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E1725" s="551" t="str">
        <f>_xlfn.XLOOKUP(D1725,거래처!B:B,거래처!D:D," ")</f>
        <v>621-19-98244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E1726" s="551" t="str">
        <f>_xlfn.XLOOKUP(D1726,거래처!B:B,거래처!D:D," ")</f>
        <v>195-18-00360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2926</v>
      </c>
      <c r="E1727" s="551">
        <f>_xlfn.XLOOKUP(D1727,거래처!B:B,거래처!D:D," ")</f>
        <v>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E1728" s="551">
        <f>_xlfn.XLOOKUP(D1728,거래처!B:B,거래처!D:D," ")</f>
        <v>0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E1729" s="551" t="str">
        <f>_xlfn.XLOOKUP(D1729,거래처!B:B,거래처!D:D," ")</f>
        <v>552-86-02615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E1730" s="551">
        <f>_xlfn.XLOOKUP(D1730,거래처!B:B,거래처!D:D," ")</f>
        <v>0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3542</v>
      </c>
      <c r="Q1730" s="282" t="s">
        <v>3542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E1731" s="551">
        <f>_xlfn.XLOOKUP(D1731,거래처!B:B,거래처!D:D," ")</f>
        <v>0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E1732" s="551">
        <f>_xlfn.XLOOKUP(D1732,거래처!B:B,거래처!D:D," ")</f>
        <v>0</v>
      </c>
      <c r="G1732" s="282" t="s">
        <v>3486</v>
      </c>
      <c r="H1732" s="261" t="s">
        <v>3495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E1733" s="551">
        <f>_xlfn.XLOOKUP(D1733,거래처!B:B,거래처!D:D," ")</f>
        <v>0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E1734" s="551">
        <f>_xlfn.XLOOKUP(D1734,거래처!B:B,거래처!D:D," ")</f>
        <v>0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E1735" s="551" t="str">
        <f>_xlfn.XLOOKUP(D1735,거래처!B:B,거래처!D:D," ")</f>
        <v>273-03-01573</v>
      </c>
      <c r="G1735" s="282" t="s">
        <v>2359</v>
      </c>
      <c r="H1735" s="261" t="s">
        <v>2684</v>
      </c>
      <c r="I1735" s="257">
        <v>1100000</v>
      </c>
      <c r="J1735" s="261">
        <v>1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E1736" s="551">
        <f>_xlfn.XLOOKUP(D1736,거래처!B:B,거래처!D:D," ")</f>
        <v>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E1737" s="551" t="str">
        <f>_xlfn.XLOOKUP(D1737,거래처!B:B,거래처!D:D," ")</f>
        <v>302-01-83388</v>
      </c>
      <c r="G1737" s="282" t="s">
        <v>3381</v>
      </c>
      <c r="H1737" s="261" t="s">
        <v>1186</v>
      </c>
      <c r="I1737" s="257">
        <v>526364</v>
      </c>
      <c r="J1737" s="261">
        <v>1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E1738" s="551" t="str">
        <f>_xlfn.XLOOKUP(D1738,거래처!B:B,거래처!D:D," ")</f>
        <v>302-01-83388</v>
      </c>
      <c r="G1738" s="282" t="s">
        <v>2141</v>
      </c>
      <c r="H1738" s="261">
        <v>50229</v>
      </c>
      <c r="I1738" s="257">
        <v>70000</v>
      </c>
      <c r="J1738" s="261">
        <v>1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E1739" s="551" t="str">
        <f>_xlfn.XLOOKUP(D1739,거래처!B:B,거래처!D:D," ")</f>
        <v>302-01-83388</v>
      </c>
      <c r="G1739" s="282" t="s">
        <v>2139</v>
      </c>
      <c r="H1739" s="261" t="s">
        <v>1230</v>
      </c>
      <c r="I1739" s="257">
        <v>130000</v>
      </c>
      <c r="J1739" s="261">
        <v>1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E1740" s="551" t="str">
        <f>_xlfn.XLOOKUP(D1740,거래처!B:B,거래처!D:D," ")</f>
        <v>302-01-83388</v>
      </c>
      <c r="G1740" s="282" t="s">
        <v>2143</v>
      </c>
      <c r="H1740" s="261" t="s">
        <v>1779</v>
      </c>
      <c r="I1740" s="257">
        <v>10000</v>
      </c>
      <c r="J1740" s="261">
        <v>2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E1741" s="551" t="str">
        <f>_xlfn.XLOOKUP(D1741,거래처!B:B,거래처!D:D," ")</f>
        <v>302-01-83388</v>
      </c>
      <c r="G1741" s="282" t="s">
        <v>2142</v>
      </c>
      <c r="H1741" s="261" t="s">
        <v>1753</v>
      </c>
      <c r="I1741" s="257">
        <v>35000</v>
      </c>
      <c r="J1741" s="261">
        <v>1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E1742" s="551">
        <f>_xlfn.XLOOKUP(D1742,거래처!B:B,거래처!D:D," ")</f>
        <v>0</v>
      </c>
      <c r="G1742" s="282" t="s">
        <v>3549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E1743" s="551">
        <f>_xlfn.XLOOKUP(D1743,거래처!B:B,거래처!D:D," ")</f>
        <v>0</v>
      </c>
      <c r="G1743" s="282" t="s">
        <v>3551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E1744" s="551">
        <f>_xlfn.XLOOKUP(D1744,거래처!B:B,거래처!D:D," ")</f>
        <v>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E1745" s="551">
        <f>_xlfn.XLOOKUP(D1745,거래처!B:B,거래처!D:D," ")</f>
        <v>0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E1746" s="551" t="str">
        <f>_xlfn.XLOOKUP(D1746,거래처!B:B,거래처!D:D," ")</f>
        <v>585-08-00244</v>
      </c>
      <c r="G1746" s="282" t="s">
        <v>3554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E1747" s="551">
        <f>_xlfn.XLOOKUP(D1747,거래처!B:B,거래처!D:D," ")</f>
        <v>0</v>
      </c>
      <c r="G1747" s="282" t="s">
        <v>3553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E1748" s="551" t="str">
        <f>_xlfn.XLOOKUP(D1748,거래처!B:B,거래처!D:D," ")</f>
        <v>418-10-00781</v>
      </c>
      <c r="G1748" s="282" t="s">
        <v>1815</v>
      </c>
      <c r="H1748" s="261" t="s">
        <v>3557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E1749" s="551" t="str">
        <f>_xlfn.XLOOKUP(D1749,거래처!B:B,거래처!D:D," ")</f>
        <v>138-01-48780</v>
      </c>
      <c r="G1749" s="282" t="s">
        <v>3486</v>
      </c>
      <c r="H1749" s="261" t="s">
        <v>3495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E1750" s="551" t="str">
        <f>_xlfn.XLOOKUP(D1750,거래처!B:B,거래처!D:D," ")</f>
        <v>177-01-03420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E1751" s="551">
        <f>_xlfn.XLOOKUP(D1751,거래처!B:B,거래처!D:D," ")</f>
        <v>0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E1752" s="551">
        <f>_xlfn.XLOOKUP(D1752,거래처!B:B,거래처!D:D," ")</f>
        <v>0</v>
      </c>
      <c r="G1752" s="282" t="s">
        <v>1702</v>
      </c>
      <c r="I1752" s="257">
        <v>650000</v>
      </c>
      <c r="J1752" s="261">
        <v>1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E1753" s="551" t="str">
        <f>_xlfn.XLOOKUP(D1753,거래처!B:B,거래처!D:D," ")</f>
        <v>138-01-48780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E1754" s="551">
        <f>_xlfn.XLOOKUP(D1754,거래처!B:B,거래처!D:D," ")</f>
        <v>0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E1755" s="551">
        <f>_xlfn.XLOOKUP(D1755,거래처!B:B,거래처!D:D," ")</f>
        <v>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E1756" s="551">
        <f>_xlfn.XLOOKUP(D1756,거래처!B:B,거래처!D:D," ")</f>
        <v>0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E1757" s="551" t="str">
        <f>_xlfn.XLOOKUP(D1757,거래처!B:B,거래처!D:D," ")</f>
        <v>143-01-00546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E1758" s="551" t="str">
        <f>_xlfn.XLOOKUP(D1758,거래처!B:B,거래처!D:D," ")</f>
        <v>273-03-01573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E1759" s="551" t="str">
        <f>_xlfn.XLOOKUP(D1759,거래처!B:B,거래처!D:D," ")</f>
        <v>418-10-00781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2846</v>
      </c>
      <c r="E1760" s="551">
        <f>_xlfn.XLOOKUP(D1760,거래처!B:B,거래처!D:D," ")</f>
        <v>0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E1761" s="551" t="str">
        <f>_xlfn.XLOOKUP(D1761,거래처!B:B,거래처!D:D," ")</f>
        <v>410-17-34118</v>
      </c>
      <c r="G1761" s="282" t="s">
        <v>2139</v>
      </c>
      <c r="H1761" s="261" t="s">
        <v>1230</v>
      </c>
      <c r="I1761" s="257">
        <v>130000</v>
      </c>
      <c r="J1761" s="261">
        <v>1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E1762" s="551" t="str">
        <f>_xlfn.XLOOKUP(D1762,거래처!B:B,거래처!D:D," ")</f>
        <v>410-17-34118</v>
      </c>
      <c r="G1762" s="282" t="s">
        <v>2143</v>
      </c>
      <c r="H1762" s="261" t="s">
        <v>1779</v>
      </c>
      <c r="I1762" s="257">
        <v>10000</v>
      </c>
      <c r="J1762" s="261">
        <v>2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E1763" s="551" t="str">
        <f>_xlfn.XLOOKUP(D1763,거래처!B:B,거래처!D:D," ")</f>
        <v>410-17-34118</v>
      </c>
      <c r="G1763" s="282" t="s">
        <v>2142</v>
      </c>
      <c r="H1763" s="261" t="s">
        <v>1753</v>
      </c>
      <c r="I1763" s="257">
        <v>55000</v>
      </c>
      <c r="J1763" s="261">
        <v>1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E1764" s="551" t="str">
        <f>_xlfn.XLOOKUP(D1764,거래처!B:B,거래처!D:D," ")</f>
        <v>324-37-00464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E1765" s="551" t="str">
        <f>_xlfn.XLOOKUP(D1765,거래처!B:B,거래처!D:D," ")</f>
        <v>177-01-03420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E1766" s="551">
        <f>_xlfn.XLOOKUP(D1766,거래처!B:B,거래처!D:D," ")</f>
        <v>0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E1767" s="551">
        <f>_xlfn.XLOOKUP(D1767,거래처!B:B,거래처!D:D," ")</f>
        <v>0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3611</v>
      </c>
      <c r="E1768" s="551" t="str">
        <f>_xlfn.XLOOKUP(D1768,거래처!B:B,거래처!D:D," ")</f>
        <v>502-15-88656</v>
      </c>
      <c r="G1768" s="282">
        <v>2703900</v>
      </c>
      <c r="H1768" s="261" t="s">
        <v>3612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3611</v>
      </c>
      <c r="E1769" s="551" t="str">
        <f>_xlfn.XLOOKUP(D1769,거래처!B:B,거래처!D:D," ")</f>
        <v>502-15-88656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3614</v>
      </c>
      <c r="E1770" s="551">
        <f>_xlfn.XLOOKUP(D1770,거래처!B:B,거래처!D:D," ")</f>
        <v>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3614</v>
      </c>
      <c r="E1771" s="551">
        <f>_xlfn.XLOOKUP(D1771,거래처!B:B,거래처!D:D," ")</f>
        <v>0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E1772" s="551">
        <f>_xlfn.XLOOKUP(D1772,거래처!B:B,거래처!D:D," ")</f>
        <v>0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E1773" s="551">
        <f>_xlfn.XLOOKUP(D1773,거래처!B:B,거래처!D:D," ")</f>
        <v>0</v>
      </c>
      <c r="G1773" s="282" t="s">
        <v>3619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E1774" s="551">
        <f>_xlfn.XLOOKUP(D1774,거래처!B:B,거래처!D:D," ")</f>
        <v>0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3620</v>
      </c>
      <c r="Q1774" s="282" t="s">
        <v>3620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E1775" s="551">
        <f>_xlfn.XLOOKUP(D1775,거래처!B:B,거래처!D:D," ")</f>
        <v>0</v>
      </c>
      <c r="G1775" s="282" t="s">
        <v>2129</v>
      </c>
      <c r="H1775" s="261" t="s">
        <v>1435</v>
      </c>
      <c r="I1775" s="257" t="s">
        <v>3624</v>
      </c>
      <c r="J1775" s="261">
        <v>1</v>
      </c>
      <c r="M1775" s="257">
        <v>0</v>
      </c>
      <c r="P1775" s="282" t="s">
        <v>3625</v>
      </c>
      <c r="Q1775" s="282" t="s">
        <v>3625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E1776" s="551" t="str">
        <f>_xlfn.XLOOKUP(D1776,거래처!B:B,거래처!D:D," ")</f>
        <v>410-17-34118</v>
      </c>
      <c r="G1776" s="282" t="s">
        <v>3630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E1777" s="551" t="str">
        <f>_xlfn.XLOOKUP(D1777,거래처!B:B,거래처!D:D," ")</f>
        <v>220-02-21340</v>
      </c>
      <c r="G1777" s="282" t="s">
        <v>2968</v>
      </c>
      <c r="H1777" s="261">
        <v>2820403</v>
      </c>
      <c r="I1777" s="257">
        <v>700000</v>
      </c>
      <c r="J1777" s="261">
        <v>1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E1778" s="551" t="str">
        <f>_xlfn.XLOOKUP(D1778,거래처!B:B,거래처!D:D," ")</f>
        <v>220-02-21340</v>
      </c>
      <c r="G1778" s="282" t="s">
        <v>2137</v>
      </c>
      <c r="H1778" s="261" t="s">
        <v>1179</v>
      </c>
      <c r="I1778" s="257">
        <v>800000</v>
      </c>
      <c r="J1778" s="261">
        <v>1</v>
      </c>
      <c r="M1778" s="257">
        <v>880000</v>
      </c>
      <c r="P1778" s="282" t="s">
        <v>3632</v>
      </c>
      <c r="Q1778" s="282" t="s">
        <v>3632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E1779" s="551" t="str">
        <f>_xlfn.XLOOKUP(D1779,거래처!B:B,거래처!D:D," ")</f>
        <v>410-27-15314</v>
      </c>
      <c r="G1779" s="282" t="s">
        <v>2141</v>
      </c>
      <c r="H1779" s="261">
        <v>50228</v>
      </c>
      <c r="I1779" s="257">
        <v>110000</v>
      </c>
      <c r="J1779" s="261">
        <v>2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E1780" s="551" t="str">
        <f>_xlfn.XLOOKUP(D1780,거래처!B:B,거래처!D:D," ")</f>
        <v>410-27-15314</v>
      </c>
      <c r="G1780" s="282" t="s">
        <v>2141</v>
      </c>
      <c r="H1780" s="261">
        <v>50229</v>
      </c>
      <c r="I1780" s="257">
        <v>75000</v>
      </c>
      <c r="J1780" s="261">
        <v>2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E1781" s="551" t="str">
        <f>_xlfn.XLOOKUP(D1781,거래처!B:B,거래처!D:D," ")</f>
        <v>410-27-15314</v>
      </c>
      <c r="G1781" s="282" t="s">
        <v>2142</v>
      </c>
      <c r="H1781" s="261" t="s">
        <v>1753</v>
      </c>
      <c r="I1781" s="257">
        <v>35000</v>
      </c>
      <c r="J1781" s="261">
        <v>1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E1782" s="551">
        <f>_xlfn.XLOOKUP(D1782,거래처!B:B,거래처!D:D," ")</f>
        <v>0</v>
      </c>
      <c r="G1782" s="282" t="s">
        <v>2977</v>
      </c>
      <c r="H1782" s="261" t="s">
        <v>1906</v>
      </c>
      <c r="I1782" s="257">
        <v>1000000</v>
      </c>
      <c r="J1782" s="261">
        <v>1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E1783" s="551" t="str">
        <f>_xlfn.XLOOKUP(D1783,거래처!B:B,거래처!D:D," ")</f>
        <v>418-10-00781</v>
      </c>
      <c r="G1783" s="282" t="s">
        <v>2977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E1784" s="551">
        <f>_xlfn.XLOOKUP(D1784,거래처!B:B,거래처!D:D," ")</f>
        <v>0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3637</v>
      </c>
      <c r="Q1784" s="282" t="s">
        <v>3637</v>
      </c>
    </row>
    <row r="1785" spans="1:17">
      <c r="A1785" s="263">
        <v>1784</v>
      </c>
      <c r="B1785" s="263"/>
      <c r="C1785" s="256">
        <v>45929</v>
      </c>
      <c r="D1785" s="282" t="s">
        <v>3190</v>
      </c>
      <c r="E1785" s="551">
        <f>_xlfn.XLOOKUP(D1785,거래처!B:B,거래처!D:D," ")</f>
        <v>0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3639</v>
      </c>
      <c r="Q1785" s="282" t="s">
        <v>3639</v>
      </c>
    </row>
    <row r="1786" spans="1:17">
      <c r="A1786" s="263">
        <v>1785</v>
      </c>
      <c r="B1786" s="263"/>
      <c r="C1786" s="256">
        <v>45929</v>
      </c>
      <c r="D1786" s="282" t="s">
        <v>3377</v>
      </c>
      <c r="E1786" s="551">
        <f>_xlfn.XLOOKUP(D1786,거래처!B:B,거래처!D:D," ")</f>
        <v>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3641</v>
      </c>
      <c r="Q1786" s="282" t="s">
        <v>3641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E1787" s="551">
        <f>_xlfn.XLOOKUP(D1787,거래처!B:B,거래처!D:D," ")</f>
        <v>0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E1788" s="551" t="str">
        <f>_xlfn.XLOOKUP(D1788,거래처!B:B,거래처!D:D," ")</f>
        <v>177-01-03420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E1789" s="551">
        <f>_xlfn.XLOOKUP(D1789,거래처!B:B,거래처!D:D," ")</f>
        <v>0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E1790" s="551">
        <f>_xlfn.XLOOKUP(D1790,거래처!B:B,거래처!D:D," ")</f>
        <v>0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E1791" s="551">
        <f>_xlfn.XLOOKUP(D1791,거래처!B:B,거래처!D:D," ")</f>
        <v>0</v>
      </c>
      <c r="F1791" s="284" t="s">
        <v>4152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E1792" s="551">
        <f>_xlfn.XLOOKUP(D1792,거래처!B:B,거래처!D:D," ")</f>
        <v>0</v>
      </c>
      <c r="F1792" s="284" t="s">
        <v>4152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E1793" s="551">
        <f>_xlfn.XLOOKUP(D1793,거래처!B:B,거래처!D:D," ")</f>
        <v>0</v>
      </c>
      <c r="F1793" s="284" t="s">
        <v>4152</v>
      </c>
      <c r="G1793" s="282" t="s">
        <v>3884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E1794" s="551">
        <f>_xlfn.XLOOKUP(D1794,거래처!B:B,거래처!D:D," ")</f>
        <v>0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E1795" s="551">
        <f>_xlfn.XLOOKUP(D1795,거래처!B:B,거래처!D:D," ")</f>
        <v>0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E1796" s="551">
        <f>_xlfn.XLOOKUP(D1796,거래처!B:B,거래처!D:D," ")</f>
        <v>0</v>
      </c>
      <c r="G1796" s="282" t="s">
        <v>3648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E1797" s="551">
        <f>_xlfn.XLOOKUP(D1797,거래처!B:B,거래처!D:D," ")</f>
        <v>0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E1798" s="551">
        <f>_xlfn.XLOOKUP(D1798,거래처!B:B,거래처!D:D," ")</f>
        <v>0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E1799" s="551" t="str">
        <f>_xlfn.XLOOKUP(D1799,거래처!B:B,거래처!D:D," ")</f>
        <v>324-37-00464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3190</v>
      </c>
      <c r="E1800" s="551">
        <f>_xlfn.XLOOKUP(D1800,거래처!B:B,거래처!D:D," ")</f>
        <v>0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3377</v>
      </c>
      <c r="E1801" s="551">
        <f>_xlfn.XLOOKUP(D1801,거래처!B:B,거래처!D:D," ")</f>
        <v>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E1802" s="551" t="str">
        <f>_xlfn.XLOOKUP(D1802,거래처!B:B,거래처!D:D," ")</f>
        <v>418-10-00781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E1803" s="551">
        <f>_xlfn.XLOOKUP(D1803,거래처!B:B,거래처!D:D," ")</f>
        <v>0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E1804" s="551">
        <f>_xlfn.XLOOKUP(D1804,거래처!B:B,거래처!D:D," ")</f>
        <v>0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E1805" s="551" t="str">
        <f>_xlfn.XLOOKUP(D1805,거래처!B:B,거래처!D:D," ")</f>
        <v>128-38-89285</v>
      </c>
      <c r="G1805" s="282" t="s">
        <v>3659</v>
      </c>
      <c r="I1805" s="257">
        <v>2000000</v>
      </c>
      <c r="J1805" s="261">
        <v>1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E1806" s="551" t="str">
        <f>_xlfn.XLOOKUP(D1806,거래처!B:B,거래처!D:D," ")</f>
        <v>177-01-03420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E1807" s="551" t="str">
        <f>_xlfn.XLOOKUP(D1807,거래처!B:B,거래처!D:D," ")</f>
        <v>220-02-21340</v>
      </c>
      <c r="G1807" s="282" t="s">
        <v>1467</v>
      </c>
      <c r="H1807" s="261" t="s">
        <v>2616</v>
      </c>
      <c r="I1807" s="257">
        <v>350000</v>
      </c>
      <c r="J1807" s="261">
        <v>1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E1808" s="551">
        <f>_xlfn.XLOOKUP(D1808,거래처!B:B,거래처!D:D," ")</f>
        <v>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E1809" s="551" t="str">
        <f>_xlfn.XLOOKUP(D1809,거래처!B:B,거래처!D:D," ")</f>
        <v>410-27-15314</v>
      </c>
      <c r="G1809" s="282" t="s">
        <v>2139</v>
      </c>
      <c r="H1809" s="261" t="s">
        <v>1230</v>
      </c>
      <c r="I1809" s="257">
        <v>130000</v>
      </c>
      <c r="J1809" s="261">
        <v>1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3651</v>
      </c>
      <c r="E1810" s="551" t="str">
        <f>_xlfn.XLOOKUP(D1810,거래처!B:B,거래처!D:D," ")</f>
        <v>411-06-99933</v>
      </c>
      <c r="G1810" s="282" t="s">
        <v>2623</v>
      </c>
      <c r="H1810" s="262">
        <v>2820403</v>
      </c>
      <c r="I1810" s="257">
        <v>1600000</v>
      </c>
      <c r="J1810" s="261">
        <v>1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3651</v>
      </c>
      <c r="E1811" s="551" t="str">
        <f>_xlfn.XLOOKUP(D1811,거래처!B:B,거래처!D:D," ")</f>
        <v>411-06-99933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E1812" s="551">
        <f>_xlfn.XLOOKUP(D1812,거래처!B:B,거래처!D:D," ")</f>
        <v>0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E1813" s="551">
        <f>_xlfn.XLOOKUP(D1813,거래처!B:B,거래처!D:D," ")</f>
        <v>0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E1814" s="551" t="str">
        <f>_xlfn.XLOOKUP(D1814,거래처!B:B,거래처!D:D," ")</f>
        <v>416-09-29452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E1815" s="551" t="str">
        <f>_xlfn.XLOOKUP(D1815,거래처!B:B,거래처!D:D," ")</f>
        <v>487-18-00463</v>
      </c>
      <c r="G1815" s="282" t="s">
        <v>3666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E1816" s="551" t="str">
        <f>_xlfn.XLOOKUP(D1816,거래처!B:B,거래처!D:D," ")</f>
        <v>177-01-03420</v>
      </c>
      <c r="G1816" s="282" t="s">
        <v>3667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E1817" s="551" t="str">
        <f>_xlfn.XLOOKUP(D1817,거래처!B:B,거래처!D:D," ")</f>
        <v>410-27-15314</v>
      </c>
      <c r="G1817" s="282" t="s">
        <v>3668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E1818" s="551">
        <f>_xlfn.XLOOKUP(D1818,거래처!B:B,거래처!D:D," ")</f>
        <v>0</v>
      </c>
      <c r="G1818" s="282" t="s">
        <v>3669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3670</v>
      </c>
      <c r="E1819" s="551" t="str">
        <f>_xlfn.XLOOKUP(D1819,거래처!B:B,거래처!D:D," ")</f>
        <v>371-07-00390</v>
      </c>
      <c r="G1819" s="282" t="s">
        <v>3671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E1820" s="551" t="str">
        <f>_xlfn.XLOOKUP(D1820,거래처!B:B,거래처!D:D," ")</f>
        <v>514-13-78458</v>
      </c>
      <c r="G1820" s="282" t="s">
        <v>3381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E1821" s="551" t="str">
        <f>_xlfn.XLOOKUP(D1821,거래처!B:B,거래처!D:D," ")</f>
        <v>514-13-78458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E1822" s="551" t="str">
        <f>_xlfn.XLOOKUP(D1822,거래처!B:B,거래처!D:D," ")</f>
        <v>410-27-15314</v>
      </c>
      <c r="G1822" s="282" t="s">
        <v>2143</v>
      </c>
      <c r="H1822" s="261" t="s">
        <v>1779</v>
      </c>
      <c r="I1822" s="257">
        <v>10000</v>
      </c>
      <c r="J1822" s="261">
        <v>5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E1823" s="551">
        <f>_xlfn.XLOOKUP(D1823,거래처!B:B,거래처!D:D," ")</f>
        <v>0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E1824" s="551" t="str">
        <f>_xlfn.XLOOKUP(D1824,거래처!B:B,거래처!D:D," ")</f>
        <v>302-01-83388</v>
      </c>
      <c r="G1824" s="282" t="s">
        <v>1182</v>
      </c>
      <c r="H1824" s="261" t="s">
        <v>1711</v>
      </c>
      <c r="I1824" s="257">
        <v>1200000</v>
      </c>
      <c r="J1824" s="261">
        <v>1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E1825" s="551">
        <f>_xlfn.XLOOKUP(D1825,거래처!B:B,거래처!D:D," ")</f>
        <v>0</v>
      </c>
      <c r="G1825" s="282" t="s">
        <v>3551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E1826" s="551" t="str">
        <f>_xlfn.XLOOKUP(D1826,거래처!B:B,거래처!D:D," ")</f>
        <v>585-08-00244</v>
      </c>
      <c r="G1826" s="282" t="s">
        <v>3697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3699</v>
      </c>
      <c r="E1827" s="551" t="str">
        <f>_xlfn.XLOOKUP(D1827,거래처!B:B,거래처!D:D," ")</f>
        <v>111-02-01171</v>
      </c>
      <c r="G1827" s="282" t="s">
        <v>3381</v>
      </c>
      <c r="H1827" s="261" t="s">
        <v>1186</v>
      </c>
      <c r="I1827" s="257">
        <v>526364</v>
      </c>
      <c r="J1827" s="261">
        <v>1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3699</v>
      </c>
      <c r="E1828" s="551" t="str">
        <f>_xlfn.XLOOKUP(D1828,거래처!B:B,거래처!D:D," ")</f>
        <v>111-02-01171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E1829" s="551" t="str">
        <f>_xlfn.XLOOKUP(D1829,거래처!B:B,거래처!D:D," ")</f>
        <v>302-01-83388</v>
      </c>
      <c r="G1829" s="282" t="s">
        <v>3701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E1830" s="551">
        <f>_xlfn.XLOOKUP(D1830,거래처!B:B,거래처!D:D," ")</f>
        <v>0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E1831" s="551">
        <f>_xlfn.XLOOKUP(D1831,거래처!B:B,거래처!D:D," ")</f>
        <v>0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E1832" s="551">
        <f>_xlfn.XLOOKUP(D1832,거래처!B:B,거래처!D:D," ")</f>
        <v>0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E1833" s="551" t="str">
        <f>_xlfn.XLOOKUP(D1833,거래처!B:B,거래처!D:D," ")</f>
        <v>177-01-03420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E1834" s="551" t="str">
        <f>_xlfn.XLOOKUP(D1834,거래처!B:B,거래처!D:D," ")</f>
        <v>177-01-03420</v>
      </c>
      <c r="G1834" s="282" t="s">
        <v>3708</v>
      </c>
      <c r="H1834" s="261" t="s">
        <v>3707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3702</v>
      </c>
      <c r="E1835" s="551" t="str">
        <f>_xlfn.XLOOKUP(D1835,거래처!B:B,거래처!D:D," ")</f>
        <v>314-86-53701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3712</v>
      </c>
      <c r="Q1835" s="282" t="s">
        <v>3712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E1836" s="551">
        <f>_xlfn.XLOOKUP(D1836,거래처!B:B,거래처!D:D," ")</f>
        <v>0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E1837" s="551">
        <f>_xlfn.XLOOKUP(D1837,거래처!B:B,거래처!D:D," ")</f>
        <v>0</v>
      </c>
      <c r="G1837" s="282" t="s">
        <v>3715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3702</v>
      </c>
      <c r="E1838" s="551" t="str">
        <f>_xlfn.XLOOKUP(D1838,거래처!B:B,거래처!D:D," ")</f>
        <v>314-86-53701</v>
      </c>
      <c r="G1838" s="282" t="s">
        <v>3716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E1839" s="551">
        <f>_xlfn.XLOOKUP(D1839,거래처!B:B,거래처!D:D," ")</f>
        <v>0</v>
      </c>
      <c r="G1839" s="282" t="s">
        <v>3717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E1840" s="551">
        <f>_xlfn.XLOOKUP(D1840,거래처!B:B,거래처!D:D," ")</f>
        <v>0</v>
      </c>
      <c r="G1840" s="282" t="s">
        <v>3718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E1841" s="551" t="str">
        <f>_xlfn.XLOOKUP(D1841,거래처!B:B,거래처!D:D," ")</f>
        <v>585-08-00244</v>
      </c>
      <c r="G1841" s="282" t="s">
        <v>3719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E1842" s="551">
        <f>_xlfn.XLOOKUP(D1842,거래처!B:B,거래처!D:D," ")</f>
        <v>0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E1843" s="551" t="str">
        <f>_xlfn.XLOOKUP(D1843,거래처!B:B,거래처!D:D," ")</f>
        <v>513-16-70662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E1844" s="551" t="str">
        <f>_xlfn.XLOOKUP(D1844,거래처!B:B,거래처!D:D," ")</f>
        <v>513-16-70662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E1845" s="551" t="str">
        <f>_xlfn.XLOOKUP(D1845,거래처!B:B,거래처!D:D," ")</f>
        <v>128-38-89285</v>
      </c>
      <c r="G1845" s="282" t="s">
        <v>3725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E1846" s="551" t="str">
        <f>_xlfn.XLOOKUP(D1846,거래처!B:B,거래처!D:D," ")</f>
        <v>503-07-45581</v>
      </c>
      <c r="G1846" s="282" t="s">
        <v>2140</v>
      </c>
      <c r="I1846" s="257">
        <v>100000</v>
      </c>
      <c r="J1846" s="261">
        <v>1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E1847" s="551">
        <f>_xlfn.XLOOKUP(D1847,거래처!B:B,거래처!D:D," ")</f>
        <v>0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E1848" s="551" t="str">
        <f>_xlfn.XLOOKUP(D1848,거래처!B:B,거래처!D:D," ")</f>
        <v>881-07-00034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3732</v>
      </c>
      <c r="Q1848" s="282" t="s">
        <v>3732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E1849" s="551">
        <f>_xlfn.XLOOKUP(D1849,거래처!B:B,거래처!D:D," ")</f>
        <v>0</v>
      </c>
      <c r="G1849" s="282" t="s">
        <v>3733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E1850" s="551" t="str">
        <f>_xlfn.XLOOKUP(D1850,거래처!B:B,거래처!D:D," ")</f>
        <v>410-27-15314</v>
      </c>
      <c r="G1850" s="282" t="s">
        <v>2850</v>
      </c>
      <c r="H1850" s="261">
        <v>602000700</v>
      </c>
      <c r="I1850" s="257">
        <v>358182</v>
      </c>
      <c r="J1850" s="261">
        <v>1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E1851" s="551" t="str">
        <f>_xlfn.XLOOKUP(D1851,거래처!B:B,거래처!D:D," ")</f>
        <v>410-27-15314</v>
      </c>
      <c r="G1851" s="282" t="s">
        <v>2849</v>
      </c>
      <c r="H1851" s="261">
        <v>415054509</v>
      </c>
      <c r="I1851" s="257">
        <v>350000</v>
      </c>
      <c r="J1851" s="261">
        <v>1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E1852" s="551" t="str">
        <f>_xlfn.XLOOKUP(D1852,거래처!B:B,거래처!D:D," ")</f>
        <v>410-27-15314</v>
      </c>
      <c r="G1852" s="282" t="s">
        <v>3735</v>
      </c>
      <c r="H1852" s="261">
        <v>410013910</v>
      </c>
      <c r="I1852" s="257">
        <v>9091</v>
      </c>
      <c r="J1852" s="261">
        <v>1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E1853" s="551" t="str">
        <f>_xlfn.XLOOKUP(D1853,거래처!B:B,거래처!D:D," ")</f>
        <v>416-09-29452</v>
      </c>
      <c r="G1853" s="282" t="s">
        <v>2732</v>
      </c>
      <c r="H1853" s="261">
        <v>1094302044</v>
      </c>
      <c r="I1853" s="257">
        <v>300000</v>
      </c>
      <c r="J1853" s="261">
        <v>1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E1854" s="551" t="str">
        <f>_xlfn.XLOOKUP(D1854,거래처!B:B,거래처!D:D," ")</f>
        <v>416-09-29452</v>
      </c>
      <c r="G1854" s="282" t="s">
        <v>1718</v>
      </c>
      <c r="H1854" s="261">
        <v>501220639</v>
      </c>
      <c r="I1854" s="257">
        <v>250000</v>
      </c>
      <c r="J1854" s="261">
        <v>1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E1855" s="551" t="str">
        <f>_xlfn.XLOOKUP(D1855,거래처!B:B,거래처!D:D," ")</f>
        <v>416-09-29452</v>
      </c>
      <c r="G1855" s="282" t="s">
        <v>3524</v>
      </c>
      <c r="H1855" s="261" t="s">
        <v>3523</v>
      </c>
      <c r="I1855" s="257">
        <v>30000</v>
      </c>
      <c r="J1855" s="261">
        <v>1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E1856" s="551">
        <f>_xlfn.XLOOKUP(D1856,거래처!B:B,거래처!D:D," ")</f>
        <v>0</v>
      </c>
      <c r="F1856" s="284" t="s">
        <v>4152</v>
      </c>
      <c r="G1856" s="282" t="s">
        <v>3884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3740</v>
      </c>
      <c r="Q1856" s="293" t="s">
        <v>3740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E1857" s="551">
        <f>_xlfn.XLOOKUP(D1857,거래처!B:B,거래처!D:D," ")</f>
        <v>0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E1858" s="551">
        <f>_xlfn.XLOOKUP(D1858,거래처!B:B,거래처!D:D," ")</f>
        <v>0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E1859" s="551" t="str">
        <f>_xlfn.XLOOKUP(D1859,거래처!B:B,거래처!D:D," ")</f>
        <v>302-01-83388</v>
      </c>
      <c r="G1859" s="282" t="s">
        <v>1981</v>
      </c>
      <c r="H1859" s="261" t="s">
        <v>1193</v>
      </c>
      <c r="I1859" s="257">
        <v>1500000</v>
      </c>
      <c r="J1859" s="261">
        <v>1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3318</v>
      </c>
      <c r="E1860" s="551">
        <f>_xlfn.XLOOKUP(D1860,거래처!B:B,거래처!D:D," ")</f>
        <v>0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3318</v>
      </c>
      <c r="E1861" s="551">
        <f>_xlfn.XLOOKUP(D1861,거래처!B:B,거래처!D:D," ")</f>
        <v>0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E1862" s="551" t="str">
        <f>_xlfn.XLOOKUP(D1862,거래처!B:B,거래처!D:D," ")</f>
        <v>324-37-00464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E1863" s="551">
        <f>_xlfn.XLOOKUP(D1863,거래처!B:B,거래처!D:D," ")</f>
        <v>0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3699</v>
      </c>
      <c r="E1864" s="551" t="str">
        <f>_xlfn.XLOOKUP(D1864,거래처!B:B,거래처!D:D," ")</f>
        <v>111-02-01171</v>
      </c>
      <c r="G1864" s="282" t="s">
        <v>3381</v>
      </c>
      <c r="H1864" s="261" t="s">
        <v>1186</v>
      </c>
      <c r="I1864" s="257">
        <v>526364</v>
      </c>
      <c r="J1864" s="261">
        <v>1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E1865" s="551" t="str">
        <f>_xlfn.XLOOKUP(D1865,거래처!B:B,거래처!D:D," ")</f>
        <v>312-13-58007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E1866" s="551">
        <f>_xlfn.XLOOKUP(D1866,거래처!B:B,거래처!D:D," ")</f>
        <v>0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E1867" s="551">
        <f>_xlfn.XLOOKUP(D1867,거래처!B:B,거래처!D:D," ")</f>
        <v>0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E1868" s="551">
        <f>_xlfn.XLOOKUP(D1868,거래처!B:B,거래처!D:D," ")</f>
        <v>0</v>
      </c>
      <c r="G1868" s="282" t="s">
        <v>3749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E1869" s="551" t="str">
        <f>_xlfn.XLOOKUP(D1869,거래처!B:B,거래처!D:D," ")</f>
        <v>312-13-58007</v>
      </c>
      <c r="G1869" s="282" t="s">
        <v>3750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3699</v>
      </c>
      <c r="E1870" s="551" t="str">
        <f>_xlfn.XLOOKUP(D1870,거래처!B:B,거래처!D:D," ")</f>
        <v>111-02-01171</v>
      </c>
      <c r="G1870" s="282" t="s">
        <v>3751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E1871" s="551">
        <f>_xlfn.XLOOKUP(D1871,거래처!B:B,거래처!D:D," ")</f>
        <v>0</v>
      </c>
      <c r="G1871" s="282" t="s">
        <v>3753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3318</v>
      </c>
      <c r="E1872" s="551">
        <f>_xlfn.XLOOKUP(D1872,거래처!B:B,거래처!D:D," ")</f>
        <v>0</v>
      </c>
      <c r="G1872" s="282" t="s">
        <v>3754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E1873" s="551">
        <f>_xlfn.XLOOKUP(D1873,거래처!B:B,거래처!D:D," ")</f>
        <v>0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2926</v>
      </c>
      <c r="E1874" s="551">
        <f>_xlfn.XLOOKUP(D1874,거래처!B:B,거래처!D:D," ")</f>
        <v>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E1875" s="551">
        <f>_xlfn.XLOOKUP(D1875,거래처!B:B,거래처!D:D," ")</f>
        <v>0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E1876" s="551">
        <f>_xlfn.XLOOKUP(D1876,거래처!B:B,거래처!D:D," ")</f>
        <v>0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3762</v>
      </c>
      <c r="Q1876" s="282" t="s">
        <v>3762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E1877" s="551">
        <f>_xlfn.XLOOKUP(D1877,거래처!B:B,거래처!D:D," ")</f>
        <v>0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E1878" s="551" t="str">
        <f>_xlfn.XLOOKUP(D1878,거래처!B:B,거래처!D:D," ")</f>
        <v>177-01-03420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E1879" s="551">
        <f>_xlfn.XLOOKUP(D1879,거래처!B:B,거래처!D:D," ")</f>
        <v>0</v>
      </c>
      <c r="G1879" s="282" t="s">
        <v>3760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3764</v>
      </c>
      <c r="Q1879" s="282" t="s">
        <v>3764</v>
      </c>
    </row>
    <row r="1880" spans="1:17">
      <c r="A1880" s="263">
        <v>1879</v>
      </c>
      <c r="B1880" s="263"/>
      <c r="C1880" s="256">
        <v>45943</v>
      </c>
      <c r="D1880" s="282" t="s">
        <v>3766</v>
      </c>
      <c r="E1880" s="551">
        <f>_xlfn.XLOOKUP(D1880,거래처!B:B,거래처!D:D," ")</f>
        <v>0</v>
      </c>
      <c r="G1880" s="282" t="s">
        <v>3381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E1881" s="551" t="str">
        <f>_xlfn.XLOOKUP(D1881,거래처!B:B,거래처!D:D," ")</f>
        <v>503-07-45581</v>
      </c>
      <c r="G1881" s="282" t="s">
        <v>2354</v>
      </c>
      <c r="H1881" s="261">
        <v>1087298441</v>
      </c>
      <c r="I1881" s="257">
        <v>40000</v>
      </c>
      <c r="J1881" s="261">
        <v>1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E1882" s="551">
        <f>_xlfn.XLOOKUP(D1882,거래처!B:B,거래처!D:D," ")</f>
        <v>0</v>
      </c>
      <c r="G1882" s="282" t="s">
        <v>3381</v>
      </c>
      <c r="H1882" s="261" t="s">
        <v>1186</v>
      </c>
      <c r="I1882" s="257">
        <v>526364</v>
      </c>
      <c r="J1882" s="261">
        <v>5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E1883" s="551">
        <f>_xlfn.XLOOKUP(D1883,거래처!B:B,거래처!D:D," ")</f>
        <v>0</v>
      </c>
      <c r="G1883" s="282" t="s">
        <v>3262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3772</v>
      </c>
      <c r="E1884" s="551" t="str">
        <f>_xlfn.XLOOKUP(D1884,거래처!B:B,거래처!D:D," ")</f>
        <v>610-40-15252</v>
      </c>
      <c r="G1884" s="282" t="s">
        <v>2134</v>
      </c>
      <c r="H1884" s="261" t="s">
        <v>1679</v>
      </c>
      <c r="I1884" s="257">
        <v>60000</v>
      </c>
      <c r="J1884" s="261">
        <v>1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3772</v>
      </c>
      <c r="E1885" s="551" t="str">
        <f>_xlfn.XLOOKUP(D1885,거래처!B:B,거래처!D:D," ")</f>
        <v>610-40-15252</v>
      </c>
      <c r="G1885" s="282" t="s">
        <v>2132</v>
      </c>
      <c r="H1885" s="261" t="s">
        <v>1761</v>
      </c>
      <c r="I1885" s="257">
        <v>70000</v>
      </c>
      <c r="J1885" s="261">
        <v>1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3190</v>
      </c>
      <c r="E1886" s="551">
        <f>_xlfn.XLOOKUP(D1886,거래처!B:B,거래처!D:D," ")</f>
        <v>0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E1887" s="551">
        <f>_xlfn.XLOOKUP(D1887,거래처!B:B,거래처!D:D," ")</f>
        <v>0</v>
      </c>
      <c r="G1887" s="282" t="s">
        <v>3776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3772</v>
      </c>
      <c r="E1888" s="551" t="str">
        <f>_xlfn.XLOOKUP(D1888,거래처!B:B,거래처!D:D," ")</f>
        <v>610-40-15252</v>
      </c>
      <c r="G1888" s="282" t="s">
        <v>3778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E1889" s="551">
        <f>_xlfn.XLOOKUP(D1889,거래처!B:B,거래처!D:D," ")</f>
        <v>0</v>
      </c>
      <c r="G1889" s="282" t="s">
        <v>3779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E1890" s="551" t="str">
        <f>_xlfn.XLOOKUP(D1890,거래처!B:B,거래처!D:D," ")</f>
        <v>324-37-00464</v>
      </c>
      <c r="G1890" s="282" t="s">
        <v>3780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3190</v>
      </c>
      <c r="E1891" s="551">
        <f>_xlfn.XLOOKUP(D1891,거래처!B:B,거래처!D:D," ")</f>
        <v>0</v>
      </c>
      <c r="G1891" s="282" t="s">
        <v>3782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3766</v>
      </c>
      <c r="E1892" s="551">
        <f>_xlfn.XLOOKUP(D1892,거래처!B:B,거래처!D:D," ")</f>
        <v>0</v>
      </c>
      <c r="G1892" s="282" t="s">
        <v>3783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E1893" s="551">
        <f>_xlfn.XLOOKUP(D1893,거래처!B:B,거래처!D:D," ")</f>
        <v>0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E1894" s="551" t="str">
        <f>_xlfn.XLOOKUP(D1894,거래처!B:B,거래처!D:D," ")</f>
        <v>196-87-02353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551" t="str">
        <f>_xlfn.XLOOKUP(D1895,거래처!B:B,거래처!D:D," ")</f>
        <v>196-87-02353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551" t="str">
        <f>_xlfn.XLOOKUP(D1896,거래처!B:B,거래처!D:D," ")</f>
        <v>220-02-21340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551" t="str">
        <f>_xlfn.XLOOKUP(D1897,거래처!B:B,거래처!D:D," ")</f>
        <v>177-01-03420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551" t="str">
        <f>_xlfn.XLOOKUP(D1898,거래처!B:B,거래처!D:D," ")</f>
        <v>177-01-03420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551" t="str">
        <f>_xlfn.XLOOKUP(D1899,거래처!B:B,거래처!D:D," ")</f>
        <v>177-01-03420</v>
      </c>
      <c r="G1899" s="282" t="s">
        <v>3885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551" t="str">
        <f>_xlfn.XLOOKUP(D1900,거래처!B:B,거래처!D:D," ")</f>
        <v>177-01-03420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3845</v>
      </c>
      <c r="E1901" s="551">
        <f>_xlfn.XLOOKUP(D1901,거래처!B:B,거래처!D:D," ")</f>
        <v>0</v>
      </c>
      <c r="G1901" s="282" t="s">
        <v>1182</v>
      </c>
      <c r="H1901" s="261" t="s">
        <v>1711</v>
      </c>
      <c r="I1901" s="257">
        <v>1200000</v>
      </c>
      <c r="J1901" s="261">
        <v>1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551" t="str">
        <f>_xlfn.XLOOKUP(D1902,거래처!B:B,거래처!D:D," ")</f>
        <v>122-01-63748</v>
      </c>
      <c r="G1902" s="282" t="s">
        <v>2843</v>
      </c>
      <c r="H1902" s="261">
        <v>24046895</v>
      </c>
      <c r="I1902" s="257">
        <v>130000</v>
      </c>
      <c r="J1902" s="261">
        <v>1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551" t="str">
        <f>_xlfn.XLOOKUP(D1903,거래처!B:B,거래처!D:D," ")</f>
        <v>410-17-34118</v>
      </c>
      <c r="G1903" s="282" t="s">
        <v>3143</v>
      </c>
      <c r="H1903" s="261" t="s">
        <v>3429</v>
      </c>
      <c r="I1903" s="257">
        <v>1200000</v>
      </c>
      <c r="J1903" s="261">
        <v>1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551" t="str">
        <f>_xlfn.XLOOKUP(D1904,거래처!B:B,거래처!D:D," ")</f>
        <v>196-87-02353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551" t="str">
        <f>_xlfn.XLOOKUP(D1905,거래처!B:B,거래처!D:D," ")</f>
        <v>503-07-45581</v>
      </c>
      <c r="G1905" s="282" t="s">
        <v>3381</v>
      </c>
      <c r="H1905" s="261" t="s">
        <v>1186</v>
      </c>
      <c r="I1905" s="257">
        <v>526364</v>
      </c>
      <c r="J1905" s="261">
        <v>1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551" t="str">
        <f>_xlfn.XLOOKUP(D1906,거래처!B:B,거래처!D:D," ")</f>
        <v>503-07-45581</v>
      </c>
      <c r="G1906" s="282" t="s">
        <v>2139</v>
      </c>
      <c r="H1906" s="261" t="s">
        <v>1230</v>
      </c>
      <c r="I1906" s="257">
        <v>130000</v>
      </c>
      <c r="J1906" s="261">
        <v>1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551">
        <f>_xlfn.XLOOKUP(D1907,거래처!B:B,거래처!D:D," ")</f>
        <v>0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4099</v>
      </c>
    </row>
    <row r="1908" spans="1:17">
      <c r="A1908" s="263">
        <v>1907</v>
      </c>
      <c r="B1908" s="263"/>
      <c r="C1908" s="256">
        <v>45944</v>
      </c>
      <c r="D1908" s="282" t="s">
        <v>2926</v>
      </c>
      <c r="E1908" s="551">
        <f>_xlfn.XLOOKUP(D1908,거래처!B:B,거래처!D:D," ")</f>
        <v>0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551" t="str">
        <f>_xlfn.XLOOKUP(D1909,거래처!B:B,거래처!D:D," ")</f>
        <v>177-01-03420</v>
      </c>
      <c r="G1909" s="282" t="s">
        <v>3886</v>
      </c>
      <c r="H1909" s="261" t="s">
        <v>3887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551" t="str">
        <f>_xlfn.XLOOKUP(D1910,거래처!B:B,거래처!D:D," ")</f>
        <v>513-16-70662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E1911" s="551" t="str">
        <f>_xlfn.XLOOKUP(D1911,거래처!B:B,거래처!D:D," ")</f>
        <v>513-16-70662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4100</v>
      </c>
    </row>
    <row r="1912" spans="1:17">
      <c r="A1912" s="58">
        <v>1912</v>
      </c>
      <c r="C1912" s="256">
        <v>45945</v>
      </c>
      <c r="D1912" s="282" t="s">
        <v>1438</v>
      </c>
      <c r="E1912" s="551" t="str">
        <f>_xlfn.XLOOKUP(D1912,거래처!B:B,거래처!D:D," ")</f>
        <v>220-02-21340</v>
      </c>
      <c r="G1912" s="282" t="s">
        <v>2153</v>
      </c>
      <c r="H1912" s="261" t="s">
        <v>1910</v>
      </c>
      <c r="I1912" s="257">
        <v>1800000</v>
      </c>
      <c r="J1912" s="261">
        <v>1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551" t="str">
        <f>_xlfn.XLOOKUP(D1913,거래처!B:B,거래처!D:D," ")</f>
        <v>220-02-21340</v>
      </c>
      <c r="G1913" s="282" t="s">
        <v>2132</v>
      </c>
      <c r="H1913" s="261" t="s">
        <v>1761</v>
      </c>
      <c r="I1913" s="257">
        <v>50000</v>
      </c>
      <c r="J1913" s="261">
        <v>1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551" t="str">
        <f>_xlfn.XLOOKUP(D1914,거래처!B:B,거래처!D:D," ")</f>
        <v>220-02-21340</v>
      </c>
      <c r="G1914" s="282" t="s">
        <v>2617</v>
      </c>
      <c r="I1914" s="257">
        <v>200000</v>
      </c>
      <c r="J1914" s="261">
        <v>1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551" t="str">
        <f>_xlfn.XLOOKUP(D1915,거래처!B:B,거래처!D:D," ")</f>
        <v>616-06-75685</v>
      </c>
      <c r="G1915" s="282" t="s">
        <v>2594</v>
      </c>
      <c r="I1915" s="257">
        <v>1100000</v>
      </c>
      <c r="J1915" s="261">
        <v>1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551" t="str">
        <f>_xlfn.XLOOKUP(D1916,거래처!B:B,거래처!D:D," ")</f>
        <v>616-06-75685</v>
      </c>
      <c r="G1916" s="282" t="s">
        <v>1905</v>
      </c>
      <c r="H1916" s="261" t="s">
        <v>3888</v>
      </c>
      <c r="I1916" s="257">
        <v>1000000</v>
      </c>
      <c r="J1916" s="261">
        <v>1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3846</v>
      </c>
      <c r="E1917" s="551">
        <f>_xlfn.XLOOKUP(D1917,거래처!B:B,거래처!D:D," ")</f>
        <v>0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551">
        <f>_xlfn.XLOOKUP(D1918,거래처!B:B,거래처!D:D," ")</f>
        <v>0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551">
        <f>_xlfn.XLOOKUP(D1919,거래처!B:B,거래처!D:D," ")</f>
        <v>0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551">
        <f>_xlfn.XLOOKUP(D1920,거래처!B:B,거래처!D:D," ")</f>
        <v>0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551">
        <f>_xlfn.XLOOKUP(D1921,거래처!B:B,거래처!D:D," ")</f>
        <v>0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551">
        <f>_xlfn.XLOOKUP(D1922,거래처!B:B,거래처!D:D," ")</f>
        <v>0</v>
      </c>
      <c r="G1922" s="282" t="s">
        <v>3381</v>
      </c>
      <c r="H1922" s="261" t="s">
        <v>1186</v>
      </c>
      <c r="I1922" s="257">
        <v>526364</v>
      </c>
      <c r="J1922" s="261">
        <v>1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551">
        <f>_xlfn.XLOOKUP(D1923,거래처!B:B,거래처!D:D," ")</f>
        <v>0</v>
      </c>
      <c r="G1923" s="282" t="s">
        <v>3889</v>
      </c>
      <c r="I1923" s="257">
        <v>600000</v>
      </c>
      <c r="J1923" s="261">
        <v>1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E1924" s="551">
        <f>_xlfn.XLOOKUP(D1924,거래처!B:B,거래처!D:D," ")</f>
        <v>0</v>
      </c>
      <c r="G1924" s="282" t="s">
        <v>2141</v>
      </c>
      <c r="H1924" s="261">
        <v>50229</v>
      </c>
      <c r="I1924" s="257">
        <v>70000</v>
      </c>
      <c r="J1924" s="261">
        <v>1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E1925" s="551">
        <f>_xlfn.XLOOKUP(D1925,거래처!B:B,거래처!D:D," ")</f>
        <v>0</v>
      </c>
      <c r="G1925" s="282" t="s">
        <v>2143</v>
      </c>
      <c r="H1925" s="261" t="s">
        <v>1779</v>
      </c>
      <c r="I1925" s="257">
        <v>10000</v>
      </c>
      <c r="J1925" s="261">
        <v>2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551">
        <f>_xlfn.XLOOKUP(D1926,거래처!B:B,거래처!D:D," ")</f>
        <v>0</v>
      </c>
      <c r="G1926" s="282" t="s">
        <v>2142</v>
      </c>
      <c r="H1926" s="261" t="s">
        <v>1753</v>
      </c>
      <c r="I1926" s="257">
        <v>35000</v>
      </c>
      <c r="J1926" s="261">
        <v>1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551">
        <f>_xlfn.XLOOKUP(D1927,거래처!B:B,거래처!D:D," ")</f>
        <v>0</v>
      </c>
      <c r="G1927" s="282" t="s">
        <v>3890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551" t="str">
        <f>_xlfn.XLOOKUP(D1928,거래처!B:B,거래처!D:D," ")</f>
        <v>513-16-70662</v>
      </c>
      <c r="G1928" s="282" t="s">
        <v>3891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3846</v>
      </c>
      <c r="E1929" s="551">
        <f>_xlfn.XLOOKUP(D1929,거래처!B:B,거래처!D:D," ")</f>
        <v>0</v>
      </c>
      <c r="G1929" s="282" t="s">
        <v>3892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551" t="str">
        <f>_xlfn.XLOOKUP(D1930,거래처!B:B,거래처!D:D," ")</f>
        <v>487-18-00463</v>
      </c>
      <c r="G1930" s="282" t="s">
        <v>3381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3832</v>
      </c>
    </row>
    <row r="1931" spans="1:16">
      <c r="A1931" s="58">
        <v>1931</v>
      </c>
      <c r="C1931" s="256">
        <v>45946</v>
      </c>
      <c r="D1931" s="282" t="s">
        <v>1456</v>
      </c>
      <c r="E1931" s="551">
        <f>_xlfn.XLOOKUP(D1931,거래처!B:B,거래처!D:D," ")</f>
        <v>0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3835</v>
      </c>
      <c r="P1931" s="282" t="s">
        <v>3832</v>
      </c>
    </row>
    <row r="1932" spans="1:16">
      <c r="A1932" s="58">
        <v>1932</v>
      </c>
      <c r="C1932" s="256">
        <v>45946</v>
      </c>
      <c r="D1932" s="282" t="s">
        <v>1569</v>
      </c>
      <c r="E1932" s="551" t="str">
        <f>_xlfn.XLOOKUP(D1932,거래처!B:B,거래처!D:D," ")</f>
        <v>312-13-58007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3835</v>
      </c>
    </row>
    <row r="1933" spans="1:16">
      <c r="A1933" s="58">
        <v>1933</v>
      </c>
      <c r="C1933" s="256">
        <v>45946</v>
      </c>
      <c r="D1933" s="282" t="s">
        <v>3847</v>
      </c>
      <c r="E1933" s="551">
        <f>_xlfn.XLOOKUP(D1933,거래처!B:B,거래처!D:D," ")</f>
        <v>0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3699</v>
      </c>
      <c r="E1934" s="551" t="str">
        <f>_xlfn.XLOOKUP(D1934,거래처!B:B,거래처!D:D," ")</f>
        <v>111-02-01171</v>
      </c>
      <c r="G1934" s="282" t="s">
        <v>1702</v>
      </c>
      <c r="I1934" s="257">
        <v>650000</v>
      </c>
      <c r="J1934" s="261">
        <v>1</v>
      </c>
      <c r="M1934" s="257">
        <v>715000</v>
      </c>
      <c r="O1934" s="257" t="s">
        <v>3838</v>
      </c>
      <c r="P1934" s="282" t="s">
        <v>3828</v>
      </c>
    </row>
    <row r="1935" spans="1:16">
      <c r="A1935" s="58">
        <v>1935</v>
      </c>
      <c r="C1935" s="256">
        <v>45946</v>
      </c>
      <c r="D1935" s="282" t="s">
        <v>1748</v>
      </c>
      <c r="E1935" s="551">
        <f>_xlfn.XLOOKUP(D1935,거래처!B:B,거래처!D:D," ")</f>
        <v>0</v>
      </c>
      <c r="G1935" s="282" t="s">
        <v>3893</v>
      </c>
      <c r="I1935" s="257">
        <v>1000000</v>
      </c>
      <c r="J1935" s="261">
        <v>1</v>
      </c>
      <c r="M1935" s="257">
        <v>1000000</v>
      </c>
      <c r="P1935" s="282" t="s">
        <v>3828</v>
      </c>
    </row>
    <row r="1936" spans="1:16">
      <c r="A1936" s="58">
        <v>1936</v>
      </c>
      <c r="C1936" s="256">
        <v>45946</v>
      </c>
      <c r="D1936" s="282" t="s">
        <v>1456</v>
      </c>
      <c r="E1936" s="551">
        <f>_xlfn.XLOOKUP(D1936,거래처!B:B,거래처!D:D," ")</f>
        <v>0</v>
      </c>
      <c r="G1936" s="282" t="s">
        <v>3894</v>
      </c>
      <c r="N1936" s="257">
        <v>-1750000</v>
      </c>
      <c r="O1936" s="257" t="s">
        <v>3841</v>
      </c>
      <c r="P1936" s="282" t="s">
        <v>3828</v>
      </c>
    </row>
    <row r="1937" spans="1:16">
      <c r="A1937" s="58">
        <v>1937</v>
      </c>
      <c r="C1937" s="256">
        <v>45946</v>
      </c>
      <c r="D1937" s="282" t="s">
        <v>1569</v>
      </c>
      <c r="E1937" s="551" t="str">
        <f>_xlfn.XLOOKUP(D1937,거래처!B:B,거래처!D:D," ")</f>
        <v>312-13-58007</v>
      </c>
      <c r="G1937" s="282" t="s">
        <v>3750</v>
      </c>
      <c r="N1937" s="257">
        <v>-1000000</v>
      </c>
      <c r="O1937" s="257" t="s">
        <v>3843</v>
      </c>
      <c r="P1937" s="282" t="s">
        <v>3828</v>
      </c>
    </row>
    <row r="1938" spans="1:16">
      <c r="A1938" s="58">
        <v>1938</v>
      </c>
      <c r="C1938" s="256">
        <v>45946</v>
      </c>
      <c r="D1938" s="282" t="s">
        <v>3699</v>
      </c>
      <c r="E1938" s="551" t="str">
        <f>_xlfn.XLOOKUP(D1938,거래처!B:B,거래처!D:D," ")</f>
        <v>111-02-01171</v>
      </c>
      <c r="G1938" s="282" t="s">
        <v>3895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3847</v>
      </c>
      <c r="E1939" s="551">
        <f>_xlfn.XLOOKUP(D1939,거래처!B:B,거래처!D:D," ")</f>
        <v>0</v>
      </c>
      <c r="G1939" s="282" t="s">
        <v>3896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551" t="str">
        <f>_xlfn.XLOOKUP(D1940,거래처!B:B,거래처!D:D," ")</f>
        <v>513-16-70662</v>
      </c>
      <c r="G1940" s="282" t="s">
        <v>3891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E1941" s="551">
        <f>_xlfn.XLOOKUP(D1941,거래처!B:B,거래처!D:D," ")</f>
        <v>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E1942" s="551">
        <f>_xlfn.XLOOKUP(D1942,거래처!B:B,거래처!D:D," ")</f>
        <v>0</v>
      </c>
      <c r="G1942" s="282" t="s">
        <v>3897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E1943" s="551">
        <f>_xlfn.XLOOKUP(D1943,거래처!B:B,거래처!D:D," ")</f>
        <v>0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E1944" s="551">
        <f>_xlfn.XLOOKUP(D1944,거래처!B:B,거래처!D:D," ")</f>
        <v>0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E1945" s="551">
        <f>_xlfn.XLOOKUP(D1945,거래처!B:B,거래처!D:D," ")</f>
        <v>0</v>
      </c>
      <c r="G1945" s="282" t="s">
        <v>3898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E1946" s="551">
        <f>_xlfn.XLOOKUP(D1946,거래처!B:B,거래처!D:D," ")</f>
        <v>0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E1947" s="551" t="str">
        <f>_xlfn.XLOOKUP(D1947,거래처!B:B,거래처!D:D," ")</f>
        <v>503-07-45581</v>
      </c>
      <c r="G1947" s="282" t="s">
        <v>3899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E1948" s="551">
        <f>_xlfn.XLOOKUP(D1948,거래처!B:B,거래처!D:D," ")</f>
        <v>0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E1949" s="551" t="str">
        <f>_xlfn.XLOOKUP(D1949,거래처!B:B,거래처!D:D," ")</f>
        <v>621-19-98244</v>
      </c>
      <c r="G1949" s="282" t="s">
        <v>1182</v>
      </c>
      <c r="H1949" s="261" t="s">
        <v>1711</v>
      </c>
      <c r="I1949" s="257">
        <v>1200000</v>
      </c>
      <c r="J1949" s="261">
        <v>1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E1950" s="551" t="str">
        <f>_xlfn.XLOOKUP(D1950,거래처!B:B,거래처!D:D," ")</f>
        <v>621-19-98244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E1951" s="551" t="str">
        <f>_xlfn.XLOOKUP(D1951,거래처!B:B,거래처!D:D," ")</f>
        <v>585-08-00244</v>
      </c>
      <c r="G1951" s="282" t="s">
        <v>1870</v>
      </c>
      <c r="H1951" s="261" t="s">
        <v>2007</v>
      </c>
      <c r="I1951" s="257">
        <v>1500000</v>
      </c>
      <c r="J1951" s="261">
        <v>1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3848</v>
      </c>
      <c r="E1952" s="551">
        <f>_xlfn.XLOOKUP(D1952,거래처!B:B,거래처!D:D," ")</f>
        <v>0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3848</v>
      </c>
      <c r="E1953" s="551">
        <f>_xlfn.XLOOKUP(D1953,거래처!B:B,거래처!D:D," ")</f>
        <v>0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E1954" s="551" t="str">
        <f>_xlfn.XLOOKUP(D1954,거래처!B:B,거래처!D:D," ")</f>
        <v>296-44-00890</v>
      </c>
      <c r="G1954" s="282" t="s">
        <v>1682</v>
      </c>
      <c r="H1954" s="262">
        <v>2800802</v>
      </c>
      <c r="I1954" s="257">
        <v>200000</v>
      </c>
      <c r="J1954" s="261">
        <v>1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E1955" s="551" t="str">
        <f>_xlfn.XLOOKUP(D1955,거래처!B:B,거래처!D:D," ")</f>
        <v>503-07-45581</v>
      </c>
      <c r="G1955" s="282" t="s">
        <v>3900</v>
      </c>
      <c r="H1955" s="261" t="s">
        <v>2684</v>
      </c>
      <c r="I1955" s="257">
        <v>100000</v>
      </c>
      <c r="J1955" s="261">
        <v>1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3848</v>
      </c>
      <c r="E1956" s="551">
        <f>_xlfn.XLOOKUP(D1956,거래처!B:B,거래처!D:D," ")</f>
        <v>0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E1957" s="551" t="str">
        <f>_xlfn.XLOOKUP(D1957,거래처!B:B,거래처!D:D," ")</f>
        <v>585-08-00244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3845</v>
      </c>
      <c r="E1958" s="551">
        <f>_xlfn.XLOOKUP(D1958,거래처!B:B,거래처!D:D," ")</f>
        <v>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E1959" s="551" t="str">
        <f>_xlfn.XLOOKUP(D1959,거래처!B:B,거래처!D:D," ")</f>
        <v>552-86-02615</v>
      </c>
      <c r="G1959" s="282" t="s">
        <v>2148</v>
      </c>
      <c r="H1959" s="261" t="s">
        <v>1177</v>
      </c>
      <c r="I1959" s="257">
        <v>1100000</v>
      </c>
      <c r="J1959" s="261">
        <v>1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3849</v>
      </c>
      <c r="E1960" s="551">
        <f>_xlfn.XLOOKUP(D1960,거래처!B:B,거래처!D:D," ")</f>
        <v>0</v>
      </c>
      <c r="G1960" s="282" t="s">
        <v>3901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E1961" s="551" t="str">
        <f>_xlfn.XLOOKUP(D1961,거래처!B:B,거래처!D:D," ")</f>
        <v>177-01-03420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E1962" s="551" t="str">
        <f>_xlfn.XLOOKUP(D1962,거래처!B:B,거래처!D:D," ")</f>
        <v>177-01-03420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E1963" s="551" t="str">
        <f>_xlfn.XLOOKUP(D1963,거래처!B:B,거래처!D:D," ")</f>
        <v>503-07-45581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E1964" s="551">
        <f>_xlfn.XLOOKUP(D1964,거래처!B:B,거래처!D:D," ")</f>
        <v>0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E1965" s="551">
        <f>_xlfn.XLOOKUP(D1965,거래처!B:B,거래처!D:D," ")</f>
        <v>0</v>
      </c>
      <c r="G1965" s="282" t="s">
        <v>3902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E1966" s="551" t="str">
        <f>_xlfn.XLOOKUP(D1966,거래처!B:B,거래처!D:D," ")</f>
        <v>487-18-00463</v>
      </c>
      <c r="G1966" s="282" t="s">
        <v>1815</v>
      </c>
      <c r="H1966" s="261" t="s">
        <v>3557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3318</v>
      </c>
      <c r="E1967" s="551">
        <f>_xlfn.XLOOKUP(D1967,거래처!B:B,거래처!D:D," ")</f>
        <v>0</v>
      </c>
      <c r="G1967" s="282" t="s">
        <v>1815</v>
      </c>
      <c r="H1967" s="261" t="s">
        <v>3557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E1968" s="551" t="str">
        <f>_xlfn.XLOOKUP(D1968,거래처!B:B,거래처!D:D," ")</f>
        <v>138-01-48780</v>
      </c>
      <c r="G1968" s="282" t="s">
        <v>1981</v>
      </c>
      <c r="H1968" s="261" t="s">
        <v>1193</v>
      </c>
      <c r="I1968" s="257">
        <v>1500000</v>
      </c>
      <c r="J1968" s="261">
        <v>1</v>
      </c>
      <c r="M1968" s="257">
        <v>1650000</v>
      </c>
      <c r="Q1968" s="282" t="s">
        <v>4101</v>
      </c>
    </row>
    <row r="1969" spans="1:14">
      <c r="A1969" s="58">
        <v>1969</v>
      </c>
      <c r="C1969" s="256">
        <v>45951</v>
      </c>
      <c r="D1969" s="282" t="s">
        <v>3123</v>
      </c>
      <c r="E1969" s="551">
        <f>_xlfn.XLOOKUP(D1969,거래처!B:B,거래처!D:D," ")</f>
        <v>0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E1970" s="551" t="str">
        <f>_xlfn.XLOOKUP(D1970,거래처!B:B,거래처!D:D," ")</f>
        <v>410-27-15314</v>
      </c>
      <c r="G1970" s="282" t="s">
        <v>3903</v>
      </c>
      <c r="H1970" s="261" t="s">
        <v>3904</v>
      </c>
      <c r="I1970" s="257">
        <v>1800000</v>
      </c>
      <c r="J1970" s="261">
        <v>1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E1971" s="551">
        <f>_xlfn.XLOOKUP(D1971,거래처!B:B,거래처!D:D," ")</f>
        <v>0</v>
      </c>
      <c r="G1971" s="282" t="s">
        <v>1182</v>
      </c>
      <c r="H1971" s="261" t="s">
        <v>1711</v>
      </c>
      <c r="I1971" s="257">
        <v>1200000</v>
      </c>
      <c r="J1971" s="261">
        <v>1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3846</v>
      </c>
      <c r="E1972" s="551">
        <f>_xlfn.XLOOKUP(D1972,거래처!B:B,거래처!D:D," ")</f>
        <v>0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3846</v>
      </c>
      <c r="E1973" s="551">
        <f>_xlfn.XLOOKUP(D1973,거래처!B:B,거래처!D:D," ")</f>
        <v>0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3846</v>
      </c>
      <c r="E1974" s="551">
        <f>_xlfn.XLOOKUP(D1974,거래처!B:B,거래처!D:D," ")</f>
        <v>0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E1975" s="551" t="str">
        <f>_xlfn.XLOOKUP(D1975,거래처!B:B,거래처!D:D," ")</f>
        <v>177-01-03420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E1976" s="551">
        <f>_xlfn.XLOOKUP(D1976,거래처!B:B,거래처!D:D," ")</f>
        <v>0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3849</v>
      </c>
      <c r="E1977" s="551">
        <f>_xlfn.XLOOKUP(D1977,거래처!B:B,거래처!D:D," ")</f>
        <v>0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E1978" s="551">
        <f>_xlfn.XLOOKUP(D1978,거래처!B:B,거래처!D:D," ")</f>
        <v>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3850</v>
      </c>
      <c r="E1979" s="551">
        <f>_xlfn.XLOOKUP(D1979,거래처!B:B,거래처!D:D," ")</f>
        <v>0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3851</v>
      </c>
      <c r="E1980" s="551">
        <f>_xlfn.XLOOKUP(D1980,거래처!B:B,거래처!D:D," ")</f>
        <v>0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E1981" s="551">
        <f>_xlfn.XLOOKUP(D1981,거래처!B:B,거래처!D:D," ")</f>
        <v>0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E1982" s="551">
        <f>_xlfn.XLOOKUP(D1982,거래처!B:B,거래처!D:D," ")</f>
        <v>0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3073</v>
      </c>
      <c r="E1983" s="551">
        <f>_xlfn.XLOOKUP(D1983,거래처!B:B,거래처!D:D," ")</f>
        <v>0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E1984" s="551">
        <f>_xlfn.XLOOKUP(D1984,거래처!B:B,거래처!D:D," ")</f>
        <v>0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E1985" s="551">
        <f>_xlfn.XLOOKUP(D1985,거래처!B:B,거래처!D:D," ")</f>
        <v>0</v>
      </c>
      <c r="G1985" s="282" t="s">
        <v>2849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E1986" s="551">
        <f>_xlfn.XLOOKUP(D1986,거래처!B:B,거래처!D:D," ")</f>
        <v>0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E1987" s="551">
        <f>_xlfn.XLOOKUP(D1987,거래처!B:B,거래처!D:D," ")</f>
        <v>0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E1988" s="551">
        <f>_xlfn.XLOOKUP(D1988,거래처!B:B,거래처!D:D," ")</f>
        <v>0</v>
      </c>
      <c r="G1988" s="282" t="s">
        <v>3898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E1989" s="551">
        <f>_xlfn.XLOOKUP(D1989,거래처!B:B,거래처!D:D," ")</f>
        <v>0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E1990" s="551">
        <f>_xlfn.XLOOKUP(D1990,거래처!B:B,거래처!D:D," ")</f>
        <v>0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E1991" s="551" t="str">
        <f>_xlfn.XLOOKUP(D1991,거래처!B:B,거래처!D:D," ")</f>
        <v>220-02-21340</v>
      </c>
      <c r="G1991" s="282" t="s">
        <v>3905</v>
      </c>
      <c r="H1991" s="261" t="s">
        <v>3906</v>
      </c>
      <c r="I1991" s="257">
        <v>1300000</v>
      </c>
      <c r="J1991" s="261">
        <v>1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E1992" s="551" t="str">
        <f>_xlfn.XLOOKUP(D1992,거래처!B:B,거래처!D:D," ")</f>
        <v>552-86-02615</v>
      </c>
      <c r="G1992" s="282" t="s">
        <v>2148</v>
      </c>
      <c r="H1992" s="261" t="s">
        <v>1177</v>
      </c>
      <c r="I1992" s="257">
        <v>1100000</v>
      </c>
      <c r="J1992" s="261">
        <v>1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E1993" s="551" t="str">
        <f>_xlfn.XLOOKUP(D1993,거래처!B:B,거래처!D:D," ")</f>
        <v>416-09-29452</v>
      </c>
      <c r="G1993" s="282" t="s">
        <v>2968</v>
      </c>
      <c r="H1993" s="261">
        <v>2820403</v>
      </c>
      <c r="I1993" s="257">
        <v>700000</v>
      </c>
      <c r="J1993" s="261">
        <v>1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E1994" s="551" t="str">
        <f>_xlfn.XLOOKUP(D1994,거래처!B:B,거래처!D:D," ")</f>
        <v>585-08-00244</v>
      </c>
      <c r="G1994" s="282" t="s">
        <v>2139</v>
      </c>
      <c r="H1994" s="261" t="s">
        <v>1230</v>
      </c>
      <c r="I1994" s="257">
        <v>130000</v>
      </c>
      <c r="J1994" s="261">
        <v>1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E1995" s="551" t="str">
        <f>_xlfn.XLOOKUP(D1995,거래처!B:B,거래처!D:D," ")</f>
        <v>177-01-03420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E1996" s="551" t="str">
        <f>_xlfn.XLOOKUP(D1996,거래처!B:B,거래처!D:D," ")</f>
        <v>312-13-58007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E1997" s="551">
        <f>_xlfn.XLOOKUP(D1997,거래처!B:B,거래처!D:D," ")</f>
        <v>0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E1998" s="551">
        <f>_xlfn.XLOOKUP(D1998,거래처!B:B,거래처!D:D," ")</f>
        <v>0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E1999" s="551">
        <f>_xlfn.XLOOKUP(D1999,거래처!B:B,거래처!D:D," ")</f>
        <v>0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E2000" s="551">
        <f>_xlfn.XLOOKUP(D2000,거래처!B:B,거래처!D:D," ")</f>
        <v>0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E2001" s="551">
        <f>_xlfn.XLOOKUP(D2001,거래처!B:B,거래처!D:D," ")</f>
        <v>0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4102</v>
      </c>
    </row>
    <row r="2002" spans="1:17">
      <c r="A2002" s="58">
        <v>2002</v>
      </c>
      <c r="C2002" s="256">
        <v>45953</v>
      </c>
      <c r="D2002" s="282" t="s">
        <v>1548</v>
      </c>
      <c r="E2002" s="551" t="str">
        <f>_xlfn.XLOOKUP(D2002,거래처!B:B,거래처!D:D," ")</f>
        <v>416-09-29452</v>
      </c>
      <c r="G2002" s="282" t="s">
        <v>1182</v>
      </c>
      <c r="H2002" s="261" t="s">
        <v>1711</v>
      </c>
      <c r="I2002" s="257">
        <v>1200000</v>
      </c>
      <c r="J2002" s="261">
        <v>1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E2003" s="551" t="str">
        <f>_xlfn.XLOOKUP(D2003,거래처!B:B,거래처!D:D," ")</f>
        <v>416-09-29452</v>
      </c>
      <c r="G2003" s="282" t="s">
        <v>1490</v>
      </c>
      <c r="I2003" s="257">
        <v>20000</v>
      </c>
      <c r="J2003" s="261">
        <v>1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E2004" s="551" t="str">
        <f>_xlfn.XLOOKUP(D2004,거래처!B:B,거래처!D:D," ")</f>
        <v>616-06-75685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3123</v>
      </c>
      <c r="E2005" s="551">
        <f>_xlfn.XLOOKUP(D2005,거래처!B:B,거래처!D:D," ")</f>
        <v>0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E2006" s="551" t="str">
        <f>_xlfn.XLOOKUP(D2006,거래처!B:B,거래처!D:D," ")</f>
        <v>296-44-00890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3850</v>
      </c>
      <c r="E2007" s="551">
        <f>_xlfn.XLOOKUP(D2007,거래처!B:B,거래처!D:D," ")</f>
        <v>0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E2008" s="551" t="str">
        <f>_xlfn.XLOOKUP(D2008,거래처!B:B,거래처!D:D," ")</f>
        <v>552-86-02615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E2009" s="551" t="str">
        <f>_xlfn.XLOOKUP(D2009,거래처!B:B,거래처!D:D," ")</f>
        <v>138-01-48780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3073</v>
      </c>
      <c r="E2010" s="551">
        <f>_xlfn.XLOOKUP(D2010,거래처!B:B,거래처!D:D," ")</f>
        <v>0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E2011" s="551">
        <f>_xlfn.XLOOKUP(D2011,거래처!B:B,거래처!D:D," ")</f>
        <v>0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3318</v>
      </c>
      <c r="E2012" s="551">
        <f>_xlfn.XLOOKUP(D2012,거래처!B:B,거래처!D:D," ")</f>
        <v>0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3851</v>
      </c>
      <c r="E2013" s="551">
        <f>_xlfn.XLOOKUP(D2013,거래처!B:B,거래처!D:D," ")</f>
        <v>0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E2014" s="551" t="str">
        <f>_xlfn.XLOOKUP(D2014,거래처!B:B,거래처!D:D," ")</f>
        <v>177-01-03420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E2015" s="551" t="str">
        <f>_xlfn.XLOOKUP(D2015,거래처!B:B,거래처!D:D," ")</f>
        <v>177-01-03420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E2016" s="551" t="str">
        <f>_xlfn.XLOOKUP(D2016,거래처!B:B,거래처!D:D," ")</f>
        <v>513-16-70662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E2017" s="551" t="str">
        <f>_xlfn.XLOOKUP(D2017,거래처!B:B,거래처!D:D," ")</f>
        <v>312-13-58007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E2018" s="551">
        <f>_xlfn.XLOOKUP(D2018,거래처!B:B,거래처!D:D," ")</f>
        <v>0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E2019" s="551">
        <f>_xlfn.XLOOKUP(D2019,거래처!B:B,거래처!D:D," ")</f>
        <v>0</v>
      </c>
      <c r="G2019" s="282" t="s">
        <v>2152</v>
      </c>
      <c r="I2019" s="257">
        <v>100000</v>
      </c>
      <c r="J2019" s="261">
        <v>1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E2020" s="551">
        <f>_xlfn.XLOOKUP(D2020,거래처!B:B,거래처!D:D," ")</f>
        <v>0</v>
      </c>
      <c r="G2020" s="282" t="s">
        <v>3381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E2021" s="551">
        <f>_xlfn.XLOOKUP(D2021,거래처!B:B,거래처!D:D," ")</f>
        <v>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E2022" s="551" t="str">
        <f>_xlfn.XLOOKUP(D2022,거래처!B:B,거래처!D:D," ")</f>
        <v>585-08-00244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E2023" s="551" t="str">
        <f>_xlfn.XLOOKUP(D2023,거래처!B:B,거래처!D:D," ")</f>
        <v>177-01-03420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E2024" s="551" t="str">
        <f>_xlfn.XLOOKUP(D2024,거래처!B:B,거래처!D:D," ")</f>
        <v>177-01-03420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E2025" s="551" t="str">
        <f>_xlfn.XLOOKUP(D2025,거래처!B:B,거래처!D:D," ")</f>
        <v>177-01-03420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3852</v>
      </c>
      <c r="E2026" s="551">
        <f>_xlfn.XLOOKUP(D2026,거래처!B:B,거래처!D:D," ")</f>
        <v>0</v>
      </c>
      <c r="F2026" s="284" t="s">
        <v>4152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3852</v>
      </c>
      <c r="E2027" s="551">
        <f>_xlfn.XLOOKUP(D2027,거래처!B:B,거래처!D:D," ")</f>
        <v>0</v>
      </c>
      <c r="F2027" s="284" t="s">
        <v>4152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E2028" s="551" t="str">
        <f>_xlfn.XLOOKUP(D2028,거래처!B:B,거래처!D:D," ")</f>
        <v>118-10-18095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E2029" s="551" t="str">
        <f>_xlfn.XLOOKUP(D2029,거래처!B:B,거래처!D:D," ")</f>
        <v>118-10-18095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3527</v>
      </c>
      <c r="E2030" s="551" t="str">
        <f>_xlfn.XLOOKUP(D2030,거래처!B:B,거래처!D:D," ")</f>
        <v>143-01-00546</v>
      </c>
      <c r="G2030" s="282" t="s">
        <v>1196</v>
      </c>
      <c r="H2030" s="261" t="s">
        <v>2113</v>
      </c>
      <c r="I2030" s="257">
        <v>1300000</v>
      </c>
      <c r="J2030" s="261">
        <v>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E2031" s="551" t="str">
        <f>_xlfn.XLOOKUP(D2031,거래처!B:B,거래처!D:D," ")</f>
        <v>122-01-63748</v>
      </c>
      <c r="G2031" s="282" t="s">
        <v>1703</v>
      </c>
      <c r="H2031" s="261">
        <v>2830501</v>
      </c>
      <c r="I2031" s="257">
        <v>1550000</v>
      </c>
      <c r="J2031" s="261">
        <v>1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E2032" s="551">
        <f>_xlfn.XLOOKUP(D2032,거래처!B:B,거래처!D:D," ")</f>
        <v>0</v>
      </c>
      <c r="G2032" s="282" t="s">
        <v>3907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3846</v>
      </c>
      <c r="E2033" s="551">
        <f>_xlfn.XLOOKUP(D2033,거래처!B:B,거래처!D:D," ")</f>
        <v>0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E2034" s="551">
        <f>_xlfn.XLOOKUP(D2034,거래처!B:B,거래처!D:D," ")</f>
        <v>0</v>
      </c>
      <c r="G2034" s="282" t="s">
        <v>3908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E2035" s="551">
        <f>_xlfn.XLOOKUP(D2035,거래처!B:B,거래처!D:D," ")</f>
        <v>0</v>
      </c>
      <c r="G2035" s="282" t="s">
        <v>3909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E2036" s="551" t="str">
        <f>_xlfn.XLOOKUP(D2036,거래처!B:B,거래처!D:D," ")</f>
        <v>416-09-29452</v>
      </c>
      <c r="G2036" s="282" t="s">
        <v>3910</v>
      </c>
      <c r="H2036" s="261" t="s">
        <v>2817</v>
      </c>
      <c r="I2036" s="257">
        <v>550000</v>
      </c>
      <c r="J2036" s="261">
        <v>1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3853</v>
      </c>
      <c r="E2037" s="551">
        <f>_xlfn.XLOOKUP(D2037,거래처!B:B,거래처!D:D," ")</f>
        <v>0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E2038" s="551" t="str">
        <f>_xlfn.XLOOKUP(D2038,거래처!B:B,거래처!D:D," ")</f>
        <v>410-27-15314</v>
      </c>
      <c r="G2038" s="282" t="s">
        <v>3898</v>
      </c>
      <c r="H2038" s="261" t="s">
        <v>1186</v>
      </c>
      <c r="I2038" s="257">
        <v>430000</v>
      </c>
      <c r="J2038" s="261">
        <v>1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E2039" s="551" t="str">
        <f>_xlfn.XLOOKUP(D2039,거래처!B:B,거래처!D:D," ")</f>
        <v>410-27-15314</v>
      </c>
      <c r="G2039" s="282" t="s">
        <v>2142</v>
      </c>
      <c r="H2039" s="261" t="s">
        <v>1753</v>
      </c>
      <c r="I2039" s="257">
        <v>35000</v>
      </c>
      <c r="J2039" s="261">
        <v>2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E2040" s="551" t="str">
        <f>_xlfn.XLOOKUP(D2040,거래처!B:B,거래처!D:D," ")</f>
        <v>410-27-15314</v>
      </c>
      <c r="G2040" s="282" t="s">
        <v>2141</v>
      </c>
      <c r="H2040" s="261">
        <v>50229</v>
      </c>
      <c r="I2040" s="257">
        <v>70000</v>
      </c>
      <c r="J2040" s="261">
        <v>1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3854</v>
      </c>
      <c r="E2041" s="551" t="str">
        <f>_xlfn.XLOOKUP(D2041,거래처!B:B,거래처!D:D," ")</f>
        <v>418-02-99483</v>
      </c>
      <c r="G2041" s="282" t="s">
        <v>2145</v>
      </c>
      <c r="I2041" s="257">
        <v>700000</v>
      </c>
      <c r="J2041" s="261">
        <v>1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3854</v>
      </c>
      <c r="E2042" s="551" t="str">
        <f>_xlfn.XLOOKUP(D2042,거래처!B:B,거래처!D:D," ")</f>
        <v>418-02-99483</v>
      </c>
      <c r="G2042" s="282" t="s">
        <v>3381</v>
      </c>
      <c r="H2042" s="261" t="s">
        <v>1186</v>
      </c>
      <c r="I2042" s="257">
        <v>540000</v>
      </c>
      <c r="J2042" s="261">
        <v>1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3854</v>
      </c>
      <c r="E2043" s="551" t="str">
        <f>_xlfn.XLOOKUP(D2043,거래처!B:B,거래처!D:D," ")</f>
        <v>418-02-99483</v>
      </c>
      <c r="G2043" s="282" t="s">
        <v>2141</v>
      </c>
      <c r="H2043" s="261">
        <v>50229</v>
      </c>
      <c r="I2043" s="257">
        <v>70000</v>
      </c>
      <c r="J2043" s="261">
        <v>1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3854</v>
      </c>
      <c r="E2044" s="551" t="str">
        <f>_xlfn.XLOOKUP(D2044,거래처!B:B,거래처!D:D," ")</f>
        <v>418-02-99483</v>
      </c>
      <c r="G2044" s="282" t="s">
        <v>2142</v>
      </c>
      <c r="H2044" s="261" t="s">
        <v>1753</v>
      </c>
      <c r="I2044" s="257">
        <v>35000</v>
      </c>
      <c r="J2044" s="261">
        <v>1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3854</v>
      </c>
      <c r="E2045" s="551" t="str">
        <f>_xlfn.XLOOKUP(D2045,거래처!B:B,거래처!D:D," ")</f>
        <v>418-02-99483</v>
      </c>
      <c r="G2045" s="282" t="s">
        <v>2143</v>
      </c>
      <c r="H2045" s="261" t="s">
        <v>1779</v>
      </c>
      <c r="I2045" s="257">
        <v>10000</v>
      </c>
      <c r="J2045" s="261">
        <v>2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E2046" s="551" t="str">
        <f>_xlfn.XLOOKUP(D2046,거래처!B:B,거래처!D:D," ")</f>
        <v>177-01-03420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E2047" s="551" t="str">
        <f>_xlfn.XLOOKUP(D2047,거래처!B:B,거래처!D:D," ")</f>
        <v>503-07-45581</v>
      </c>
      <c r="G2047" s="282" t="s">
        <v>1664</v>
      </c>
      <c r="H2047" s="261" t="s">
        <v>1663</v>
      </c>
      <c r="I2047" s="257">
        <v>50000</v>
      </c>
      <c r="J2047" s="261">
        <v>1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E2048" s="551" t="str">
        <f>_xlfn.XLOOKUP(D2048,거래처!B:B,거래처!D:D," ")</f>
        <v>196-87-02353</v>
      </c>
      <c r="G2048" s="282" t="s">
        <v>3911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3853</v>
      </c>
      <c r="E2049" s="551">
        <f>_xlfn.XLOOKUP(D2049,거래처!B:B,거래처!D:D," ")</f>
        <v>0</v>
      </c>
      <c r="G2049" s="282" t="s">
        <v>3912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3854</v>
      </c>
      <c r="E2050" s="551" t="str">
        <f>_xlfn.XLOOKUP(D2050,거래처!B:B,거래처!D:D," ")</f>
        <v>418-02-99483</v>
      </c>
      <c r="G2050" s="282" t="s">
        <v>3913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E2051" s="551" t="str">
        <f>_xlfn.XLOOKUP(D2051,거래처!B:B,거래처!D:D," ")</f>
        <v>177-01-03420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E2052" s="551" t="str">
        <f>_xlfn.XLOOKUP(D2052,거래처!B:B,거래처!D:D," ")</f>
        <v>513-16-70662</v>
      </c>
      <c r="G2052" s="282" t="s">
        <v>3381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E2053" s="551" t="str">
        <f>_xlfn.XLOOKUP(D2053,거래처!B:B,거래처!D:D," ")</f>
        <v>513-16-70662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E2054" s="551" t="str">
        <f>_xlfn.XLOOKUP(D2054,거래처!B:B,거래처!D:D," ")</f>
        <v>513-16-70662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E2055" s="551" t="str">
        <f>_xlfn.XLOOKUP(D2055,거래처!B:B,거래처!D:D," ")</f>
        <v>118-10-18095</v>
      </c>
      <c r="G2055" s="282" t="s">
        <v>3914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E2056" s="551" t="str">
        <f>_xlfn.XLOOKUP(D2056,거래처!B:B,거래처!D:D," ")</f>
        <v>143-01-00546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E2057" s="551">
        <f>_xlfn.XLOOKUP(D2057,거래처!B:B,거래처!D:D," ")</f>
        <v>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E2058" s="551" t="str">
        <f>_xlfn.XLOOKUP(D2058,거래처!B:B,거래처!D:D," ")</f>
        <v>324-37-00464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E2059" s="551">
        <f>_xlfn.XLOOKUP(D2059,거래처!B:B,거래처!D:D," ")</f>
        <v>0</v>
      </c>
      <c r="G2059" s="282" t="s">
        <v>3885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E2060" s="551" t="str">
        <f>_xlfn.XLOOKUP(D2060,거래처!B:B,거래처!D:D," ")</f>
        <v>410-27-15314</v>
      </c>
      <c r="G2060" s="282" t="s">
        <v>3898</v>
      </c>
      <c r="H2060" s="261" t="s">
        <v>1186</v>
      </c>
      <c r="I2060" s="257">
        <v>430000</v>
      </c>
      <c r="J2060" s="261">
        <v>1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E2061" s="551" t="str">
        <f>_xlfn.XLOOKUP(D2061,거래처!B:B,거래처!D:D," ")</f>
        <v>410-27-15314</v>
      </c>
      <c r="G2061" s="282" t="s">
        <v>2139</v>
      </c>
      <c r="H2061" s="261" t="s">
        <v>1230</v>
      </c>
      <c r="I2061" s="257">
        <v>130000</v>
      </c>
      <c r="J2061" s="261">
        <v>1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E2062" s="551" t="str">
        <f>_xlfn.XLOOKUP(D2062,거래처!B:B,거래처!D:D," ")</f>
        <v>410-27-15314</v>
      </c>
      <c r="G2062" s="282" t="s">
        <v>2141</v>
      </c>
      <c r="H2062" s="261">
        <v>50229</v>
      </c>
      <c r="I2062" s="257">
        <v>70000</v>
      </c>
      <c r="J2062" s="261">
        <v>1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E2063" s="551" t="str">
        <f>_xlfn.XLOOKUP(D2063,거래처!B:B,거래처!D:D," ")</f>
        <v>177-01-03420</v>
      </c>
      <c r="G2063" s="282" t="s">
        <v>3898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E2064" s="551" t="str">
        <f>_xlfn.XLOOKUP(D2064,거래처!B:B,거래처!D:D," ")</f>
        <v>177-01-03420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E2065" s="551" t="str">
        <f>_xlfn.XLOOKUP(D2065,거래처!B:B,거래처!D:D," ")</f>
        <v>177-01-03420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3855</v>
      </c>
      <c r="E2066" s="551">
        <f>_xlfn.XLOOKUP(D2066,거래처!B:B,거래처!D:D," ")</f>
        <v>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E2067" s="551" t="str">
        <f>_xlfn.XLOOKUP(D2067,거래처!B:B,거래처!D:D," ")</f>
        <v>104-86-61638</v>
      </c>
      <c r="G2067" s="282" t="s">
        <v>2153</v>
      </c>
      <c r="H2067" s="261" t="s">
        <v>1910</v>
      </c>
      <c r="I2067" s="257">
        <v>1900000</v>
      </c>
      <c r="J2067" s="261">
        <v>1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E2068" s="551" t="str">
        <f>_xlfn.XLOOKUP(D2068,거래처!B:B,거래처!D:D," ")</f>
        <v>104-86-61638</v>
      </c>
      <c r="G2068" s="282" t="s">
        <v>2132</v>
      </c>
      <c r="H2068" s="261" t="s">
        <v>1761</v>
      </c>
      <c r="I2068" s="257">
        <v>50000</v>
      </c>
      <c r="J2068" s="261">
        <v>1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E2069" s="551" t="str">
        <f>_xlfn.XLOOKUP(D2069,거래처!B:B,거래처!D:D," ")</f>
        <v>104-86-61638</v>
      </c>
      <c r="G2069" s="282" t="s">
        <v>3549</v>
      </c>
      <c r="I2069" s="257">
        <v>150000</v>
      </c>
      <c r="J2069" s="261">
        <v>1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E2070" s="551" t="str">
        <f>_xlfn.XLOOKUP(D2070,거래처!B:B,거래처!D:D," ")</f>
        <v>122-01-63748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E2071" s="551">
        <f>_xlfn.XLOOKUP(D2071,거래처!B:B,거래처!D:D," ")</f>
        <v>0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3855</v>
      </c>
      <c r="E2072" s="551">
        <f>_xlfn.XLOOKUP(D2072,거래처!B:B,거래처!D:D," ")</f>
        <v>0</v>
      </c>
      <c r="G2072" s="282" t="s">
        <v>3915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E2073" s="551" t="str">
        <f>_xlfn.XLOOKUP(D2073,거래처!B:B,거래처!D:D," ")</f>
        <v>177-01-03420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3071</v>
      </c>
      <c r="E2074" s="551">
        <f>_xlfn.XLOOKUP(D2074,거래처!B:B,거래처!D:D," ")</f>
        <v>0</v>
      </c>
      <c r="G2074" s="282" t="s">
        <v>3138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3071</v>
      </c>
      <c r="E2075" s="551">
        <f>_xlfn.XLOOKUP(D2075,거래처!B:B,거래처!D:D," ")</f>
        <v>0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3071</v>
      </c>
      <c r="E2076" s="551">
        <f>_xlfn.XLOOKUP(D2076,거래처!B:B,거래처!D:D," ")</f>
        <v>0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3071</v>
      </c>
      <c r="E2077" s="551">
        <f>_xlfn.XLOOKUP(D2077,거래처!B:B,거래처!D:D," ")</f>
        <v>0</v>
      </c>
      <c r="G2077" s="282" t="s">
        <v>3524</v>
      </c>
      <c r="H2077" s="261" t="s">
        <v>3523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3856</v>
      </c>
      <c r="E2078" s="551">
        <f>_xlfn.XLOOKUP(D2078,거래처!B:B,거래처!D:D," ")</f>
        <v>0</v>
      </c>
      <c r="G2078" s="282" t="s">
        <v>2849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E2079" s="551" t="str">
        <f>_xlfn.XLOOKUP(D2079,거래처!B:B,거래처!D:D," ")</f>
        <v>861-88-00742</v>
      </c>
      <c r="G2079" s="282" t="s">
        <v>1182</v>
      </c>
      <c r="H2079" s="261" t="s">
        <v>1711</v>
      </c>
      <c r="I2079" s="257">
        <v>1200000</v>
      </c>
      <c r="J2079" s="261">
        <v>1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E2080" s="551" t="str">
        <f>_xlfn.XLOOKUP(D2080,거래처!B:B,거래처!D:D," ")</f>
        <v>861-88-00742</v>
      </c>
      <c r="G2080" s="282" t="s">
        <v>1467</v>
      </c>
      <c r="H2080" s="261" t="s">
        <v>2616</v>
      </c>
      <c r="I2080" s="257">
        <v>350000</v>
      </c>
      <c r="J2080" s="261">
        <v>1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E2081" s="551" t="str">
        <f>_xlfn.XLOOKUP(D2081,거래처!B:B,거래처!D:D," ")</f>
        <v>861-88-00742</v>
      </c>
      <c r="G2081" s="282" t="s">
        <v>1490</v>
      </c>
      <c r="I2081" s="257">
        <v>30000</v>
      </c>
      <c r="J2081" s="261">
        <v>1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3852</v>
      </c>
      <c r="E2082" s="551">
        <f>_xlfn.XLOOKUP(D2082,거래처!B:B,거래처!D:D," ")</f>
        <v>0</v>
      </c>
      <c r="G2082" s="282" t="s">
        <v>2157</v>
      </c>
      <c r="H2082" s="261" t="s">
        <v>3916</v>
      </c>
      <c r="I2082" s="257">
        <v>1100000</v>
      </c>
      <c r="J2082" s="261">
        <v>1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E2083" s="551" t="str">
        <f>_xlfn.XLOOKUP(D2083,거래처!B:B,거래처!D:D," ")</f>
        <v>410-27-15314</v>
      </c>
      <c r="G2083" s="282" t="s">
        <v>2137</v>
      </c>
      <c r="H2083" s="261" t="s">
        <v>1179</v>
      </c>
      <c r="I2083" s="257">
        <v>1000000</v>
      </c>
      <c r="J2083" s="261">
        <v>1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E2084" s="551">
        <f>_xlfn.XLOOKUP(D2084,거래처!B:B,거래처!D:D," ")</f>
        <v>0</v>
      </c>
      <c r="G2084" s="282" t="s">
        <v>3381</v>
      </c>
      <c r="H2084" s="261" t="s">
        <v>1186</v>
      </c>
      <c r="I2084" s="257">
        <v>526364</v>
      </c>
      <c r="J2084" s="261">
        <v>1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E2085" s="551">
        <f>_xlfn.XLOOKUP(D2085,거래처!B:B,거래처!D:D," ")</f>
        <v>0</v>
      </c>
      <c r="G2085" s="282" t="s">
        <v>2141</v>
      </c>
      <c r="H2085" s="261">
        <v>50229</v>
      </c>
      <c r="I2085" s="257">
        <v>70000</v>
      </c>
      <c r="J2085" s="261">
        <v>1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E2086" s="551">
        <f>_xlfn.XLOOKUP(D2086,거래처!B:B,거래처!D:D," ")</f>
        <v>0</v>
      </c>
      <c r="G2086" s="282" t="s">
        <v>2142</v>
      </c>
      <c r="H2086" s="261" t="s">
        <v>1753</v>
      </c>
      <c r="I2086" s="257">
        <v>35000</v>
      </c>
      <c r="J2086" s="261">
        <v>1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3856</v>
      </c>
      <c r="E2087" s="551">
        <f>_xlfn.XLOOKUP(D2087,거래처!B:B,거래처!D:D," ")</f>
        <v>0</v>
      </c>
      <c r="G2087" s="282" t="s">
        <v>3917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E2088" s="551">
        <f>_xlfn.XLOOKUP(D2088,거래처!B:B,거래처!D:D," ")</f>
        <v>0</v>
      </c>
      <c r="G2088" s="282" t="s">
        <v>3890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E2089" s="551" t="str">
        <f>_xlfn.XLOOKUP(D2089,거래처!B:B,거래처!D:D," ")</f>
        <v>487-18-00463</v>
      </c>
      <c r="G2089" s="282" t="s">
        <v>3918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E2090" s="551" t="str">
        <f>_xlfn.XLOOKUP(D2090,거래처!B:B,거래처!D:D," ")</f>
        <v>503-07-45581</v>
      </c>
      <c r="F2090" s="284" t="s">
        <v>4152</v>
      </c>
      <c r="G2090" s="282" t="s">
        <v>2203</v>
      </c>
      <c r="H2090" s="261" t="s">
        <v>2202</v>
      </c>
      <c r="I2090" s="257">
        <v>1500000</v>
      </c>
      <c r="J2090" s="261">
        <v>1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E2091" s="551" t="str">
        <f>_xlfn.XLOOKUP(D2091,거래처!B:B,거래처!D:D," ")</f>
        <v>503-07-45581</v>
      </c>
      <c r="G2091" s="282" t="s">
        <v>2132</v>
      </c>
      <c r="H2091" s="261" t="s">
        <v>1761</v>
      </c>
      <c r="I2091" s="257">
        <v>50000</v>
      </c>
      <c r="J2091" s="261">
        <v>1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E2092" s="551" t="str">
        <f>_xlfn.XLOOKUP(D2092,거래처!B:B,거래처!D:D," ")</f>
        <v>487-18-00463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4103</v>
      </c>
    </row>
    <row r="2093" spans="1:17">
      <c r="A2093" s="58">
        <v>2093</v>
      </c>
      <c r="C2093" s="256">
        <v>45960</v>
      </c>
      <c r="D2093" s="282" t="s">
        <v>1444</v>
      </c>
      <c r="E2093" s="551" t="str">
        <f>_xlfn.XLOOKUP(D2093,거래처!B:B,거래처!D:D," ")</f>
        <v>487-18-00463</v>
      </c>
      <c r="G2093" s="282" t="s">
        <v>3549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E2094" s="551" t="str">
        <f>_xlfn.XLOOKUP(D2094,거래처!B:B,거래처!D:D," ")</f>
        <v>487-18-00463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4104</v>
      </c>
    </row>
    <row r="2095" spans="1:17">
      <c r="A2095" s="58">
        <v>2095</v>
      </c>
      <c r="C2095" s="256">
        <v>45960</v>
      </c>
      <c r="D2095" s="282" t="s">
        <v>2894</v>
      </c>
      <c r="E2095" s="551">
        <f>_xlfn.XLOOKUP(D2095,거래처!B:B,거래처!D:D," ")</f>
        <v>0</v>
      </c>
      <c r="G2095" s="282" t="s">
        <v>2849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3123</v>
      </c>
      <c r="E2096" s="551">
        <f>_xlfn.XLOOKUP(D2096,거래처!B:B,거래처!D:D," ")</f>
        <v>0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E2097" s="551" t="str">
        <f>_xlfn.XLOOKUP(D2097,거래처!B:B,거래처!D:D," ")</f>
        <v>410-27-15314</v>
      </c>
      <c r="G2097" s="282" t="s">
        <v>2137</v>
      </c>
      <c r="H2097" s="261" t="s">
        <v>1179</v>
      </c>
      <c r="I2097" s="257">
        <v>1000000</v>
      </c>
      <c r="J2097" s="261">
        <v>1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E2098" s="551" t="str">
        <f>_xlfn.XLOOKUP(D2098,거래처!B:B,거래처!D:D," ")</f>
        <v>410-27-15314</v>
      </c>
      <c r="G2098" s="282" t="s">
        <v>1490</v>
      </c>
      <c r="I2098" s="257">
        <v>20000</v>
      </c>
      <c r="J2098" s="261">
        <v>1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E2099" s="551" t="str">
        <f>_xlfn.XLOOKUP(D2099,거래처!B:B,거래처!D:D," ")</f>
        <v>416-09-29452</v>
      </c>
      <c r="G2099" s="282" t="s">
        <v>3919</v>
      </c>
      <c r="I2099" s="257">
        <v>450000</v>
      </c>
      <c r="J2099" s="261">
        <v>1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E2100" s="551" t="str">
        <f>_xlfn.XLOOKUP(D2100,거래처!B:B,거래처!D:D," ")</f>
        <v>416-09-29452</v>
      </c>
      <c r="G2100" s="282" t="s">
        <v>1490</v>
      </c>
      <c r="I2100" s="257">
        <v>20000</v>
      </c>
      <c r="J2100" s="261">
        <v>1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E2101" s="551" t="str">
        <f>_xlfn.XLOOKUP(D2101,거래처!B:B,거래처!D:D," ")</f>
        <v>621-19-98244</v>
      </c>
      <c r="G2101" s="282" t="s">
        <v>3143</v>
      </c>
      <c r="H2101" s="261" t="s">
        <v>3429</v>
      </c>
      <c r="I2101" s="257">
        <v>1000000</v>
      </c>
      <c r="J2101" s="261">
        <v>1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3853</v>
      </c>
      <c r="E2102" s="551">
        <f>_xlfn.XLOOKUP(D2102,거래처!B:B,거래처!D:D," ")</f>
        <v>0</v>
      </c>
      <c r="G2102" s="282" t="s">
        <v>3143</v>
      </c>
      <c r="H2102" s="261" t="s">
        <v>3429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3853</v>
      </c>
      <c r="E2103" s="551">
        <f>_xlfn.XLOOKUP(D2103,거래처!B:B,거래처!D:D," ")</f>
        <v>0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E2104" s="551" t="str">
        <f>_xlfn.XLOOKUP(D2104,거래처!B:B,거래처!D:D," ")</f>
        <v>881-07-00034</v>
      </c>
      <c r="G2104" s="282" t="s">
        <v>2977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E2105" s="551">
        <f>_xlfn.XLOOKUP(D2105,거래처!B:B,거래처!D:D," ")</f>
        <v>0</v>
      </c>
      <c r="G2105" s="282" t="s">
        <v>3920</v>
      </c>
      <c r="H2105" s="261">
        <v>24267576</v>
      </c>
      <c r="I2105" s="257">
        <v>800000</v>
      </c>
      <c r="J2105" s="261">
        <v>1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E2106" s="551" t="str">
        <f>_xlfn.XLOOKUP(D2106,거래처!B:B,거래처!D:D," ")</f>
        <v>104-86-61638</v>
      </c>
      <c r="G2106" s="282" t="s">
        <v>1182</v>
      </c>
      <c r="H2106" s="261" t="s">
        <v>1711</v>
      </c>
      <c r="I2106" s="257">
        <v>1200000</v>
      </c>
      <c r="J2106" s="261">
        <v>1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E2107" s="551" t="str">
        <f>_xlfn.XLOOKUP(D2107,거래처!B:B,거래처!D:D," ")</f>
        <v>104-86-61638</v>
      </c>
      <c r="G2107" s="282" t="s">
        <v>1467</v>
      </c>
      <c r="H2107" s="261" t="s">
        <v>2616</v>
      </c>
      <c r="I2107" s="257">
        <v>350000</v>
      </c>
      <c r="J2107" s="261">
        <v>1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E2108" s="551" t="str">
        <f>_xlfn.XLOOKUP(D2108,거래처!B:B,거래처!D:D," ")</f>
        <v>410-27-15314</v>
      </c>
      <c r="G2108" s="282" t="s">
        <v>2141</v>
      </c>
      <c r="H2108" s="261">
        <v>50229</v>
      </c>
      <c r="I2108" s="257">
        <v>70000</v>
      </c>
      <c r="J2108" s="261">
        <v>1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E2109" s="551" t="str">
        <f>_xlfn.XLOOKUP(D2109,거래처!B:B,거래처!D:D," ")</f>
        <v>410-27-15314</v>
      </c>
      <c r="G2109" s="282" t="s">
        <v>2139</v>
      </c>
      <c r="H2109" s="261" t="s">
        <v>1230</v>
      </c>
      <c r="I2109" s="257">
        <v>130000</v>
      </c>
      <c r="J2109" s="261">
        <v>1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E2110" s="551" t="str">
        <f>_xlfn.XLOOKUP(D2110,거래처!B:B,거래처!D:D," ")</f>
        <v>410-27-15314</v>
      </c>
      <c r="G2110" s="282" t="s">
        <v>2142</v>
      </c>
      <c r="H2110" s="261" t="s">
        <v>1753</v>
      </c>
      <c r="I2110" s="257">
        <v>35000</v>
      </c>
      <c r="J2110" s="261">
        <v>2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E2111" s="551">
        <f>_xlfn.XLOOKUP(D2111,거래처!B:B,거래처!D:D," ")</f>
        <v>0</v>
      </c>
      <c r="G2111" s="282" t="s">
        <v>3921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3857</v>
      </c>
      <c r="E2112" s="551">
        <f>_xlfn.XLOOKUP(D2112,거래처!B:B,거래처!D:D," ")</f>
        <v>0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3071</v>
      </c>
      <c r="E2113" s="551">
        <f>_xlfn.XLOOKUP(D2113,거래처!B:B,거래처!D:D," ")</f>
        <v>0</v>
      </c>
      <c r="G2113" s="282" t="s">
        <v>3922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E2114" s="551" t="str">
        <f>_xlfn.XLOOKUP(D2114,거래처!B:B,거래처!D:D," ")</f>
        <v>621-19-98244</v>
      </c>
      <c r="G2114" s="282" t="s">
        <v>3923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E2115" s="551">
        <f>_xlfn.XLOOKUP(D2115,거래처!B:B,거래처!D:D," ")</f>
        <v>0</v>
      </c>
      <c r="G2115" s="282" t="s">
        <v>3924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E2116" s="551" t="str">
        <f>_xlfn.XLOOKUP(D2116,거래처!B:B,거래처!D:D," ")</f>
        <v>410-17-34118</v>
      </c>
      <c r="G2116" s="282" t="s">
        <v>3630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E2117" s="551" t="str">
        <f>_xlfn.XLOOKUP(D2117,거래처!B:B,거래처!D:D," ")</f>
        <v>861-88-00742</v>
      </c>
      <c r="G2117" s="282" t="s">
        <v>3925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E2118" s="551">
        <f>_xlfn.XLOOKUP(D2118,거래처!B:B,거래처!D:D," ")</f>
        <v>0</v>
      </c>
      <c r="G2118" s="282" t="s">
        <v>3926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2894</v>
      </c>
      <c r="E2119" s="551">
        <f>_xlfn.XLOOKUP(D2119,거래처!B:B,거래처!D:D," ")</f>
        <v>0</v>
      </c>
      <c r="G2119" s="282" t="s">
        <v>3927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3853</v>
      </c>
      <c r="E2120" s="551">
        <f>_xlfn.XLOOKUP(D2120,거래처!B:B,거래처!D:D," ")</f>
        <v>0</v>
      </c>
      <c r="G2120" s="282" t="s">
        <v>3928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E2121" s="551" t="str">
        <f>_xlfn.XLOOKUP(D2121,거래처!B:B,거래처!D:D," ")</f>
        <v>487-18-00463</v>
      </c>
      <c r="F2121" s="284" t="s">
        <v>4152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3858</v>
      </c>
      <c r="E2122" s="551">
        <f>_xlfn.XLOOKUP(D2122,거래처!B:B,거래처!D:D," ")</f>
        <v>0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E2123" s="551">
        <f>_xlfn.XLOOKUP(D2123,거래처!B:B,거래처!D:D," ")</f>
        <v>0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E2124" s="551">
        <f>_xlfn.XLOOKUP(D2124,거래처!B:B,거래처!D:D," ")</f>
        <v>0</v>
      </c>
      <c r="G2124" s="282" t="s">
        <v>3920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E2125" s="551" t="str">
        <f>_xlfn.XLOOKUP(D2125,거래처!B:B,거래처!D:D," ")</f>
        <v>410-27-15314</v>
      </c>
      <c r="G2125" s="282" t="s">
        <v>2245</v>
      </c>
      <c r="I2125" s="257">
        <v>650000</v>
      </c>
      <c r="J2125" s="261">
        <v>1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E2126" s="551">
        <f>_xlfn.XLOOKUP(D2126,거래처!B:B,거래처!D:D," ")</f>
        <v>0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E2127" s="551">
        <f>_xlfn.XLOOKUP(D2127,거래처!B:B,거래처!D:D," ")</f>
        <v>0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E2128" s="551" t="str">
        <f>_xlfn.XLOOKUP(D2128,거래처!B:B,거래처!D:D," ")</f>
        <v>503-07-45581</v>
      </c>
      <c r="F2128" s="284" t="s">
        <v>4152</v>
      </c>
      <c r="G2128" s="282" t="s">
        <v>3929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E2129" s="551" t="str">
        <f>_xlfn.XLOOKUP(D2129,거래처!B:B,거래처!D:D," ")</f>
        <v>881-07-00034</v>
      </c>
      <c r="G2129" s="282" t="s">
        <v>3930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E2130" s="551">
        <f>_xlfn.XLOOKUP(D2130,거래처!B:B,거래처!D:D," ")</f>
        <v>0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E2131" s="551">
        <f>_xlfn.XLOOKUP(D2131,거래처!B:B,거래처!D:D," ")</f>
        <v>0</v>
      </c>
      <c r="G2131" s="282" t="s">
        <v>3931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E2132" s="551" t="str">
        <f>_xlfn.XLOOKUP(D2132,거래처!B:B,거래처!D:D," ")</f>
        <v>513-16-70662</v>
      </c>
      <c r="G2132" s="282" t="s">
        <v>3891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E2133" s="551">
        <f>_xlfn.XLOOKUP(D2133,거래처!B:B,거래처!D:D," ")</f>
        <v>0</v>
      </c>
      <c r="G2133" s="282" t="s">
        <v>3932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3858</v>
      </c>
      <c r="E2134" s="551">
        <f>_xlfn.XLOOKUP(D2134,거래처!B:B,거래처!D:D," ")</f>
        <v>0</v>
      </c>
      <c r="G2134" s="282" t="s">
        <v>3933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E2135" s="551">
        <f>_xlfn.XLOOKUP(D2135,거래처!B:B,거래처!D:D," ")</f>
        <v>0</v>
      </c>
      <c r="G2135" s="282" t="s">
        <v>3934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E2136" s="551">
        <f>_xlfn.XLOOKUP(D2136,거래처!B:B,거래처!D:D," ")</f>
        <v>0</v>
      </c>
      <c r="G2136" s="282" t="s">
        <v>3669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E2137" s="551" t="str">
        <f>_xlfn.XLOOKUP(D2137,거래처!B:B,거래처!D:D," ")</f>
        <v>177-01-03420</v>
      </c>
      <c r="G2137" s="282" t="s">
        <v>3667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E2138" s="551" t="str">
        <f>_xlfn.XLOOKUP(D2138,거래처!B:B,거래처!D:D," ")</f>
        <v>416-09-29452</v>
      </c>
      <c r="G2138" s="282" t="s">
        <v>3935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E2139" s="551">
        <f>_xlfn.XLOOKUP(D2139,거래처!B:B,거래처!D:D," ")</f>
        <v>0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E2140" s="551" t="str">
        <f>_xlfn.XLOOKUP(D2140,거래처!B:B,거래처!D:D," ")</f>
        <v>410-17-34118</v>
      </c>
      <c r="F2140" s="284" t="s">
        <v>4152</v>
      </c>
      <c r="G2140" s="282" t="s">
        <v>3884</v>
      </c>
      <c r="H2140" s="261" t="s">
        <v>1677</v>
      </c>
      <c r="I2140" s="257">
        <v>250000</v>
      </c>
      <c r="J2140" s="261">
        <v>1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E2141" s="551" t="str">
        <f>_xlfn.XLOOKUP(D2141,거래처!B:B,거래처!D:D," ")</f>
        <v>410-17-34118</v>
      </c>
      <c r="G2141" s="282" t="s">
        <v>2132</v>
      </c>
      <c r="H2141" s="261" t="s">
        <v>1761</v>
      </c>
      <c r="I2141" s="257">
        <v>70000</v>
      </c>
      <c r="J2141" s="261">
        <v>1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E2142" s="551">
        <f>_xlfn.XLOOKUP(D2142,거래처!B:B,거래처!D:D," ")</f>
        <v>0</v>
      </c>
      <c r="G2142" s="282" t="s">
        <v>3885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E2143" s="551">
        <f>_xlfn.XLOOKUP(D2143,거래처!B:B,거래처!D:D," ")</f>
        <v>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E2144" s="551">
        <f>_xlfn.XLOOKUP(D2144,거래처!B:B,거래처!D:D," ")</f>
        <v>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E2145" s="551" t="str">
        <f>_xlfn.XLOOKUP(D2145,거래처!B:B,거래처!D:D," ")</f>
        <v>138-01-48780</v>
      </c>
      <c r="G2145" s="282" t="s">
        <v>2147</v>
      </c>
      <c r="H2145" s="261">
        <v>2820403</v>
      </c>
      <c r="I2145" s="257">
        <v>1600000</v>
      </c>
      <c r="J2145" s="261">
        <v>1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E2146" s="551">
        <f>_xlfn.XLOOKUP(D2146,거래처!B:B,거래처!D:D," ")</f>
        <v>0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E2147" s="551">
        <f>_xlfn.XLOOKUP(D2147,거래처!B:B,거래처!D:D," ")</f>
        <v>0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E2148" s="551" t="str">
        <f>_xlfn.XLOOKUP(D2148,거래처!B:B,거래처!D:D," ")</f>
        <v>177-01-03420</v>
      </c>
      <c r="G2148" s="282" t="s">
        <v>1991</v>
      </c>
      <c r="H2148" s="261" t="s">
        <v>3557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E2149" s="551">
        <f>_xlfn.XLOOKUP(D2149,거래처!B:B,거래처!D:D," ")</f>
        <v>0</v>
      </c>
      <c r="G2149" s="282" t="s">
        <v>3936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E2150" s="551">
        <f>_xlfn.XLOOKUP(D2150,거래처!B:B,거래처!D:D," ")</f>
        <v>0</v>
      </c>
      <c r="G2150" s="282" t="s">
        <v>3937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3123</v>
      </c>
      <c r="E2151" s="551">
        <f>_xlfn.XLOOKUP(D2151,거래처!B:B,거래처!D:D," ")</f>
        <v>0</v>
      </c>
      <c r="G2151" s="282" t="s">
        <v>3938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E2152" s="551" t="str">
        <f>_xlfn.XLOOKUP(D2152,거래처!B:B,거래처!D:D," ")</f>
        <v>138-01-48780</v>
      </c>
      <c r="G2152" s="282" t="s">
        <v>3939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E2153" s="551">
        <f>_xlfn.XLOOKUP(D2153,거래처!B:B,거래처!D:D," ")</f>
        <v>0</v>
      </c>
      <c r="F2153" s="284" t="s">
        <v>4153</v>
      </c>
      <c r="G2153" s="282" t="s">
        <v>3940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4105</v>
      </c>
    </row>
    <row r="2154" spans="1:17">
      <c r="A2154" s="58">
        <v>2154</v>
      </c>
      <c r="C2154" s="256">
        <v>45965</v>
      </c>
      <c r="D2154" s="282" t="s">
        <v>2406</v>
      </c>
      <c r="E2154" s="551" t="str">
        <f>_xlfn.XLOOKUP(D2154,거래처!B:B,거래처!D:D," ")</f>
        <v>114-28-00870</v>
      </c>
      <c r="G2154" s="282" t="s">
        <v>1676</v>
      </c>
      <c r="H2154" s="261">
        <v>2800802</v>
      </c>
      <c r="I2154" s="257">
        <v>200000</v>
      </c>
      <c r="J2154" s="261">
        <v>1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E2155" s="551">
        <f>_xlfn.XLOOKUP(D2155,거래처!B:B,거래처!D:D," ")</f>
        <v>0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E2156" s="551">
        <f>_xlfn.XLOOKUP(D2156,거래처!B:B,거래처!D:D," ")</f>
        <v>0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3849</v>
      </c>
      <c r="E2157" s="551">
        <f>_xlfn.XLOOKUP(D2157,거래처!B:B,거래처!D:D," ")</f>
        <v>0</v>
      </c>
      <c r="G2157" s="282" t="s">
        <v>2264</v>
      </c>
      <c r="I2157" s="257">
        <v>1200000</v>
      </c>
      <c r="J2157" s="261">
        <v>1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3849</v>
      </c>
      <c r="E2158" s="551">
        <f>_xlfn.XLOOKUP(D2158,거래처!B:B,거래처!D:D," ")</f>
        <v>0</v>
      </c>
      <c r="G2158" s="282" t="s">
        <v>1476</v>
      </c>
      <c r="I2158" s="257">
        <v>1100000</v>
      </c>
      <c r="J2158" s="261">
        <v>1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E2159" s="551">
        <f>_xlfn.XLOOKUP(D2159,거래처!B:B,거래처!D:D," ")</f>
        <v>0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E2160" s="551" t="str">
        <f>_xlfn.XLOOKUP(D2160,거래처!B:B,거래처!D:D," ")</f>
        <v>114-28-00870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E2161" s="551" t="str">
        <f>_xlfn.XLOOKUP(D2161,거래처!B:B,거래처!D:D," ")</f>
        <v>513-16-70662</v>
      </c>
      <c r="G2161" s="282" t="s">
        <v>3941</v>
      </c>
      <c r="H2161" s="262">
        <v>6058008060</v>
      </c>
      <c r="I2161" s="257">
        <v>1600000</v>
      </c>
      <c r="J2161" s="261">
        <v>1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E2162" s="551" t="str">
        <f>_xlfn.XLOOKUP(D2162,거래처!B:B,거래처!D:D," ")</f>
        <v>324-37-00464</v>
      </c>
      <c r="G2162" s="282" t="s">
        <v>3942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3849</v>
      </c>
      <c r="E2163" s="551">
        <f>_xlfn.XLOOKUP(D2163,거래처!B:B,거래처!D:D," ")</f>
        <v>0</v>
      </c>
      <c r="G2163" s="282" t="s">
        <v>3943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E2164" s="551">
        <f>_xlfn.XLOOKUP(D2164,거래처!B:B,거래처!D:D," ")</f>
        <v>0</v>
      </c>
      <c r="G2164" s="282" t="s">
        <v>3944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3859</v>
      </c>
      <c r="E2165" s="551" t="str">
        <f>_xlfn.XLOOKUP(D2165,거래처!B:B,거래처!D:D," ")</f>
        <v>411-08-87601</v>
      </c>
      <c r="G2165" s="282" t="s">
        <v>2203</v>
      </c>
      <c r="H2165" s="261" t="s">
        <v>2202</v>
      </c>
      <c r="I2165" s="257">
        <v>1500000</v>
      </c>
      <c r="J2165" s="261">
        <v>1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E2166" s="551" t="str">
        <f>_xlfn.XLOOKUP(D2166,거래처!B:B,거래처!D:D," ")</f>
        <v>503-07-45581</v>
      </c>
      <c r="G2166" s="282" t="s">
        <v>2131</v>
      </c>
      <c r="H2166" s="261" t="s">
        <v>1180</v>
      </c>
      <c r="I2166" s="257">
        <v>1500000</v>
      </c>
      <c r="J2166" s="261">
        <v>1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E2167" s="551" t="str">
        <f>_xlfn.XLOOKUP(D2167,거래처!B:B,거래처!D:D," ")</f>
        <v>503-07-45581</v>
      </c>
      <c r="F2167" s="284" t="s">
        <v>4154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4106</v>
      </c>
    </row>
    <row r="2168" spans="1:17">
      <c r="A2168" s="58">
        <v>2168</v>
      </c>
      <c r="C2168" s="256">
        <v>45966</v>
      </c>
      <c r="D2168" s="282" t="s">
        <v>1277</v>
      </c>
      <c r="E2168" s="551" t="str">
        <f>_xlfn.XLOOKUP(D2168,거래처!B:B,거래처!D:D," ")</f>
        <v>881-07-00034</v>
      </c>
      <c r="G2168" s="282" t="s">
        <v>3945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E2169" s="551">
        <f>_xlfn.XLOOKUP(D2169,거래처!B:B,거래처!D:D," ")</f>
        <v>0</v>
      </c>
      <c r="G2169" s="282" t="s">
        <v>3945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2839</v>
      </c>
      <c r="E2170" s="551" t="str">
        <f>_xlfn.XLOOKUP(D2170,거래처!B:B,거래처!D:D," ")</f>
        <v>140-06-64605</v>
      </c>
      <c r="G2170" s="282" t="s">
        <v>1196</v>
      </c>
      <c r="H2170" s="261" t="s">
        <v>2113</v>
      </c>
      <c r="I2170" s="257">
        <v>1200000</v>
      </c>
      <c r="J2170" s="261">
        <v>1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E2171" s="551" t="str">
        <f>_xlfn.XLOOKUP(D2171,거래처!B:B,거래처!D:D," ")</f>
        <v>138-01-48780</v>
      </c>
      <c r="G2171" s="282" t="s">
        <v>2153</v>
      </c>
      <c r="H2171" s="261" t="s">
        <v>1910</v>
      </c>
      <c r="I2171" s="257">
        <v>1950000</v>
      </c>
      <c r="J2171" s="261">
        <v>1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E2172" s="551" t="str">
        <f>_xlfn.XLOOKUP(D2172,거래처!B:B,거래처!D:D," ")</f>
        <v>138-01-48780</v>
      </c>
      <c r="G2172" s="282" t="s">
        <v>2617</v>
      </c>
      <c r="I2172" s="257">
        <v>150000</v>
      </c>
      <c r="J2172" s="261">
        <v>1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E2173" s="551" t="str">
        <f>_xlfn.XLOOKUP(D2173,거래처!B:B,거래처!D:D," ")</f>
        <v>138-01-48780</v>
      </c>
      <c r="G2173" s="282" t="s">
        <v>2134</v>
      </c>
      <c r="H2173" s="261" t="s">
        <v>1679</v>
      </c>
      <c r="I2173" s="257">
        <v>60000</v>
      </c>
      <c r="J2173" s="261">
        <v>1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E2174" s="551" t="str">
        <f>_xlfn.XLOOKUP(D2174,거래처!B:B,거래처!D:D," ")</f>
        <v>302-01-83388</v>
      </c>
      <c r="G2174" s="282" t="s">
        <v>2129</v>
      </c>
      <c r="H2174" s="261" t="s">
        <v>1435</v>
      </c>
      <c r="I2174" s="257">
        <v>1500000</v>
      </c>
      <c r="J2174" s="261">
        <v>1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E2175" s="551" t="str">
        <f>_xlfn.XLOOKUP(D2175,거래처!B:B,거래처!D:D," ")</f>
        <v>138-01-48780</v>
      </c>
      <c r="G2175" s="282" t="s">
        <v>3939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E2176" s="551">
        <f>_xlfn.XLOOKUP(D2176,거래처!B:B,거래처!D:D," ")</f>
        <v>0</v>
      </c>
      <c r="G2176" s="282" t="s">
        <v>3946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E2177" s="551" t="str">
        <f>_xlfn.XLOOKUP(D2177,거래처!B:B,거래처!D:D," ")</f>
        <v>140-06-64605</v>
      </c>
      <c r="G2177" s="282" t="s">
        <v>3947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E2178" s="551" t="str">
        <f>_xlfn.XLOOKUP(D2178,거래처!B:B,거래처!D:D," ")</f>
        <v>410-27-15314</v>
      </c>
      <c r="G2178" s="282" t="s">
        <v>3668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E2179" s="551" t="str">
        <f>_xlfn.XLOOKUP(D2179,거래처!B:B,거래처!D:D," ")</f>
        <v>302-01-83388</v>
      </c>
      <c r="G2179" s="282" t="s">
        <v>3701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E2180" s="551">
        <f>_xlfn.XLOOKUP(D2180,거래처!B:B,거래처!D:D," ")</f>
        <v>0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E2181" s="551" t="str">
        <f>_xlfn.XLOOKUP(D2181,거래처!B:B,거래처!D:D," ")</f>
        <v>104-86-61638</v>
      </c>
      <c r="G2181" s="282" t="s">
        <v>1184</v>
      </c>
      <c r="H2181" s="261" t="s">
        <v>1185</v>
      </c>
      <c r="I2181" s="257">
        <v>1200000</v>
      </c>
      <c r="J2181" s="261">
        <v>1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E2182" s="551">
        <f>_xlfn.XLOOKUP(D2182,거래처!B:B,거래처!D:D," ")</f>
        <v>0</v>
      </c>
      <c r="G2182" s="282" t="s">
        <v>3948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E2183" s="551" t="str">
        <f>_xlfn.XLOOKUP(D2183,거래처!B:B,거래처!D:D," ")</f>
        <v>552-86-02615</v>
      </c>
      <c r="G2183" s="282" t="s">
        <v>2148</v>
      </c>
      <c r="H2183" s="261" t="s">
        <v>1177</v>
      </c>
      <c r="I2183" s="257">
        <v>1100000</v>
      </c>
      <c r="J2183" s="261">
        <v>1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E2184" s="551">
        <f>_xlfn.XLOOKUP(D2184,거래처!B:B,거래처!D:D," ")</f>
        <v>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E2185" s="551">
        <f>_xlfn.XLOOKUP(D2185,거래처!B:B,거래처!D:D," ")</f>
        <v>0</v>
      </c>
      <c r="G2185" s="282" t="s">
        <v>3949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E2186" s="551" t="str">
        <f>_xlfn.XLOOKUP(D2186,거래처!B:B,거래처!D:D," ")</f>
        <v>410-27-15314</v>
      </c>
      <c r="G2186" s="282" t="s">
        <v>3898</v>
      </c>
      <c r="H2186" s="261" t="s">
        <v>1186</v>
      </c>
      <c r="I2186" s="257">
        <v>430000</v>
      </c>
      <c r="J2186" s="261">
        <v>1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E2187" s="551" t="str">
        <f>_xlfn.XLOOKUP(D2187,거래처!B:B,거래처!D:D," ")</f>
        <v>410-27-15314</v>
      </c>
      <c r="G2187" s="282" t="s">
        <v>2139</v>
      </c>
      <c r="H2187" s="261" t="s">
        <v>1230</v>
      </c>
      <c r="I2187" s="257">
        <v>130000</v>
      </c>
      <c r="J2187" s="261">
        <v>1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E2188" s="551" t="str">
        <f>_xlfn.XLOOKUP(D2188,거래처!B:B,거래처!D:D," ")</f>
        <v>410-27-15314</v>
      </c>
      <c r="G2188" s="282" t="s">
        <v>2141</v>
      </c>
      <c r="H2188" s="261">
        <v>50229</v>
      </c>
      <c r="I2188" s="257">
        <v>70000</v>
      </c>
      <c r="J2188" s="261">
        <v>1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E2189" s="551" t="str">
        <f>_xlfn.XLOOKUP(D2189,거래처!B:B,거래처!D:D," ")</f>
        <v>410-17-34118</v>
      </c>
      <c r="G2189" s="282" t="s">
        <v>2143</v>
      </c>
      <c r="H2189" s="261" t="s">
        <v>1779</v>
      </c>
      <c r="I2189" s="257">
        <v>10000</v>
      </c>
      <c r="J2189" s="261">
        <v>3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E2190" s="551">
        <f>_xlfn.XLOOKUP(D2190,거래처!B:B,거래처!D:D," ")</f>
        <v>0</v>
      </c>
      <c r="G2190" s="282" t="s">
        <v>3950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E2191" s="551" t="str">
        <f>_xlfn.XLOOKUP(D2191,거래처!B:B,거래처!D:D," ")</f>
        <v>881-07-00034</v>
      </c>
      <c r="G2191" s="282" t="s">
        <v>3930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3857</v>
      </c>
      <c r="E2192" s="551">
        <f>_xlfn.XLOOKUP(D2192,거래처!B:B,거래처!D:D," ")</f>
        <v>0</v>
      </c>
      <c r="G2192" s="282" t="s">
        <v>3951</v>
      </c>
      <c r="I2192" s="257">
        <v>150000</v>
      </c>
      <c r="J2192" s="261">
        <v>1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E2193" s="551">
        <f>_xlfn.XLOOKUP(D2193,거래처!B:B,거래처!D:D," ")</f>
        <v>0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3857</v>
      </c>
      <c r="E2194" s="551">
        <f>_xlfn.XLOOKUP(D2194,거래처!B:B,거래처!D:D," ")</f>
        <v>0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E2195" s="551">
        <f>_xlfn.XLOOKUP(D2195,거래처!B:B,거래처!D:D," ")</f>
        <v>0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E2196" s="551" t="str">
        <f>_xlfn.XLOOKUP(D2196,거래처!B:B,거래처!D:D," ")</f>
        <v>104-86-61638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E2197" s="551" t="str">
        <f>_xlfn.XLOOKUP(D2197,거래처!B:B,거래처!D:D," ")</f>
        <v>503-07-45581</v>
      </c>
      <c r="G2197" s="282" t="s">
        <v>1182</v>
      </c>
      <c r="H2197" s="261" t="s">
        <v>1711</v>
      </c>
      <c r="I2197" s="257">
        <v>1200000</v>
      </c>
      <c r="J2197" s="261">
        <v>1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E2198" s="551" t="str">
        <f>_xlfn.XLOOKUP(D2198,거래처!B:B,거래처!D:D," ")</f>
        <v>503-07-45581</v>
      </c>
      <c r="G2198" s="282" t="s">
        <v>1664</v>
      </c>
      <c r="H2198" s="261" t="s">
        <v>1663</v>
      </c>
      <c r="I2198" s="257">
        <v>50000</v>
      </c>
      <c r="J2198" s="261">
        <v>1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E2199" s="551" t="str">
        <f>_xlfn.XLOOKUP(D2199,거래처!B:B,거래처!D:D," ")</f>
        <v>215-03-36659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E2200" s="551" t="str">
        <f>_xlfn.XLOOKUP(D2200,거래처!B:B,거래처!D:D," ")</f>
        <v>215-03-36659</v>
      </c>
      <c r="G2200" s="282" t="s">
        <v>3952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E2201" s="551">
        <f>_xlfn.XLOOKUP(D2201,거래처!B:B,거래처!D:D," ")</f>
        <v>0</v>
      </c>
      <c r="G2201" s="282" t="s">
        <v>3921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E2202" s="551">
        <f>_xlfn.XLOOKUP(D2202,거래처!B:B,거래처!D:D," ")</f>
        <v>0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E2203" s="551" t="str">
        <f>_xlfn.XLOOKUP(D2203,거래처!B:B,거래처!D:D," ")</f>
        <v>135-21-44901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4107</v>
      </c>
    </row>
    <row r="2204" spans="1:17">
      <c r="A2204" s="58">
        <v>2204</v>
      </c>
      <c r="C2204" s="256">
        <v>45971</v>
      </c>
      <c r="D2204" s="282" t="s">
        <v>1010</v>
      </c>
      <c r="E2204" s="551">
        <f>_xlfn.XLOOKUP(D2204,거래처!B:B,거래처!D:D," ")</f>
        <v>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E2205" s="551">
        <f>_xlfn.XLOOKUP(D2205,거래처!B:B,거래처!D:D," ")</f>
        <v>0</v>
      </c>
      <c r="G2205" s="282" t="s">
        <v>3953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E2206" s="551">
        <f>_xlfn.XLOOKUP(D2206,거래처!B:B,거래처!D:D," ")</f>
        <v>0</v>
      </c>
      <c r="G2206" s="282" t="s">
        <v>3381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E2207" s="551">
        <f>_xlfn.XLOOKUP(D2207,거래처!B:B,거래처!D:D," ")</f>
        <v>0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E2208" s="551">
        <f>_xlfn.XLOOKUP(D2208,거래처!B:B,거래처!D:D," ")</f>
        <v>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E2209" s="551">
        <f>_xlfn.XLOOKUP(D2209,거래처!B:B,거래처!D:D," ")</f>
        <v>0</v>
      </c>
      <c r="G2209" s="282" t="s">
        <v>3954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E2210" s="551">
        <f>_xlfn.XLOOKUP(D2210,거래처!B:B,거래처!D:D," ")</f>
        <v>0</v>
      </c>
      <c r="G2210" s="282" t="s">
        <v>3955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E2211" s="551">
        <f>_xlfn.XLOOKUP(D2211,거래처!B:B,거래처!D:D," ")</f>
        <v>0</v>
      </c>
      <c r="G2211" s="282" t="s">
        <v>3779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E2212" s="551" t="str">
        <f>_xlfn.XLOOKUP(D2212,거래처!B:B,거래처!D:D," ")</f>
        <v>513-16-70662</v>
      </c>
      <c r="G2212" s="282" t="s">
        <v>3956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E2213" s="551" t="str">
        <f>_xlfn.XLOOKUP(D2213,거래처!B:B,거래처!D:D," ")</f>
        <v>513-16-70662</v>
      </c>
      <c r="G2213" s="282" t="s">
        <v>3957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E2214" s="551" t="str">
        <f>_xlfn.XLOOKUP(D2214,거래처!B:B,거래처!D:D," ")</f>
        <v>585-08-00244</v>
      </c>
      <c r="G2214" s="282" t="s">
        <v>2245</v>
      </c>
      <c r="I2214" s="257">
        <v>650000</v>
      </c>
      <c r="J2214" s="261">
        <v>1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E2215" s="551" t="str">
        <f>_xlfn.XLOOKUP(D2215,거래처!B:B,거래처!D:D," ")</f>
        <v>585-08-00244</v>
      </c>
      <c r="G2215" s="282" t="s">
        <v>3943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E2216" s="551" t="str">
        <f>_xlfn.XLOOKUP(D2216,거래처!B:B,거래처!D:D," ")</f>
        <v>552-86-02615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3123</v>
      </c>
      <c r="E2217" s="551">
        <f>_xlfn.XLOOKUP(D2217,거래처!B:B,거래처!D:D," ")</f>
        <v>0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3860</v>
      </c>
      <c r="E2218" s="551" t="str">
        <f>_xlfn.XLOOKUP(D2218,거래처!B:B,거래처!D:D," ")</f>
        <v>502-23-76820</v>
      </c>
      <c r="G2218" s="282" t="s">
        <v>1397</v>
      </c>
      <c r="H2218" s="261" t="s">
        <v>3958</v>
      </c>
      <c r="I2218" s="257">
        <v>1200000</v>
      </c>
      <c r="J2218" s="261">
        <v>1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E2219" s="551" t="str">
        <f>_xlfn.XLOOKUP(D2219,거래처!B:B,거래처!D:D," ")</f>
        <v>514-13-78458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E2220" s="551" t="str">
        <f>_xlfn.XLOOKUP(D2220,거래처!B:B,거래처!D:D," ")</f>
        <v>863-26-00658</v>
      </c>
      <c r="G2220" s="282" t="s">
        <v>1182</v>
      </c>
      <c r="H2220" s="261" t="s">
        <v>1711</v>
      </c>
      <c r="I2220" s="257">
        <v>1250000</v>
      </c>
      <c r="J2220" s="261">
        <v>2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E2221" s="551" t="str">
        <f>_xlfn.XLOOKUP(D2221,거래처!B:B,거래처!D:D," ")</f>
        <v>863-26-00658</v>
      </c>
      <c r="G2221" s="282" t="s">
        <v>3959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E2222" s="551" t="str">
        <f>_xlfn.XLOOKUP(D2222,거래처!B:B,거래처!D:D," ")</f>
        <v>502-23-76820</v>
      </c>
      <c r="G2222" s="282" t="s">
        <v>3960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E2223" s="551" t="str">
        <f>_xlfn.XLOOKUP(D2223,거래처!B:B,거래처!D:D," ")</f>
        <v>135-21-44901</v>
      </c>
      <c r="G2223" s="282" t="s">
        <v>3961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E2224" s="551">
        <f>_xlfn.XLOOKUP(D2224,거래처!B:B,거래처!D:D," ")</f>
        <v>0</v>
      </c>
      <c r="G2224" s="282" t="s">
        <v>3898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E2225" s="551">
        <f>_xlfn.XLOOKUP(D2225,거래처!B:B,거래처!D:D," ")</f>
        <v>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E2226" s="551" t="str">
        <f>_xlfn.XLOOKUP(D2226,거래처!B:B,거래처!D:D," ")</f>
        <v>101-24-93579</v>
      </c>
      <c r="G2226" s="282" t="s">
        <v>2131</v>
      </c>
      <c r="H2226" s="261" t="s">
        <v>1180</v>
      </c>
      <c r="I2226" s="257">
        <v>1500000</v>
      </c>
      <c r="J2226" s="261">
        <v>1</v>
      </c>
      <c r="M2226" s="257">
        <v>1650000</v>
      </c>
      <c r="Q2226" s="282" t="s">
        <v>4108</v>
      </c>
    </row>
    <row r="2227" spans="1:17">
      <c r="A2227" s="58">
        <v>2227</v>
      </c>
      <c r="C2227" s="256">
        <v>45973</v>
      </c>
      <c r="D2227" s="282" t="s">
        <v>3212</v>
      </c>
      <c r="E2227" s="551" t="str">
        <f>_xlfn.XLOOKUP(D2227,거래처!B:B,거래처!D:D," ")</f>
        <v>484-05-00256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4109</v>
      </c>
    </row>
    <row r="2228" spans="1:17">
      <c r="A2228" s="58">
        <v>2228</v>
      </c>
      <c r="C2228" s="256">
        <v>45973</v>
      </c>
      <c r="D2228" s="282" t="s">
        <v>981</v>
      </c>
      <c r="E2228" s="551" t="str">
        <f>_xlfn.XLOOKUP(D2228,거래처!B:B,거래처!D:D," ")</f>
        <v>138-01-48780</v>
      </c>
      <c r="G2228" s="282" t="s">
        <v>3497</v>
      </c>
      <c r="H2228" s="261" t="s">
        <v>3496</v>
      </c>
      <c r="I2228" s="257">
        <v>300000</v>
      </c>
      <c r="J2228" s="261">
        <v>1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E2229" s="551" t="str">
        <f>_xlfn.XLOOKUP(D2229,거래처!B:B,거래처!D:D," ")</f>
        <v>296-44-00890</v>
      </c>
      <c r="G2229" s="282" t="s">
        <v>1664</v>
      </c>
      <c r="H2229" s="261" t="s">
        <v>1663</v>
      </c>
      <c r="I2229" s="257">
        <v>50000</v>
      </c>
      <c r="J2229" s="261">
        <v>10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E2230" s="551" t="str">
        <f>_xlfn.XLOOKUP(D2230,거래처!B:B,거래처!D:D," ")</f>
        <v>860-01-02412</v>
      </c>
      <c r="G2230" s="282" t="s">
        <v>1702</v>
      </c>
      <c r="I2230" s="257">
        <v>650000</v>
      </c>
      <c r="J2230" s="261">
        <v>1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E2231" s="551" t="str">
        <f>_xlfn.XLOOKUP(D2231,거래처!B:B,거래처!D:D," ")</f>
        <v>418-10-00781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E2232" s="551" t="str">
        <f>_xlfn.XLOOKUP(D2232,거래처!B:B,거래처!D:D," ")</f>
        <v>296-44-00890</v>
      </c>
      <c r="G2232" s="282" t="s">
        <v>3962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E2233" s="551" t="str">
        <f>_xlfn.XLOOKUP(D2233,거래처!B:B,거래처!D:D," ")</f>
        <v>860-01-02412</v>
      </c>
      <c r="G2233" s="282" t="s">
        <v>3963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3212</v>
      </c>
      <c r="E2234" s="551" t="str">
        <f>_xlfn.XLOOKUP(D2234,거래처!B:B,거래처!D:D," ")</f>
        <v>484-05-00256</v>
      </c>
      <c r="G2234" s="282" t="s">
        <v>3964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E2235" s="551" t="str">
        <f>_xlfn.XLOOKUP(D2235,거래처!B:B,거래처!D:D," ")</f>
        <v>101-24-93579</v>
      </c>
      <c r="G2235" s="282" t="s">
        <v>3965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E2236" s="551" t="str">
        <f>_xlfn.XLOOKUP(D2236,거래처!B:B,거래처!D:D," ")</f>
        <v>138-01-48780</v>
      </c>
      <c r="G2236" s="282" t="s">
        <v>3939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E2237" s="551">
        <f>_xlfn.XLOOKUP(D2237,거래처!B:B,거래처!D:D," ")</f>
        <v>0</v>
      </c>
      <c r="G2237" s="282" t="s">
        <v>3966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2846</v>
      </c>
      <c r="E2238" s="551">
        <f>_xlfn.XLOOKUP(D2238,거래처!B:B,거래처!D:D," ")</f>
        <v>0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E2239" s="551">
        <f>_xlfn.XLOOKUP(D2239,거래처!B:B,거래처!D:D," ")</f>
        <v>0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E2240" s="551">
        <f>_xlfn.XLOOKUP(D2240,거래처!B:B,거래처!D:D," ")</f>
        <v>0</v>
      </c>
      <c r="G2240" s="282" t="s">
        <v>3381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E2241" s="551">
        <f>_xlfn.XLOOKUP(D2241,거래처!B:B,거래처!D:D," ")</f>
        <v>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E2242" s="551">
        <f>_xlfn.XLOOKUP(D2242,거래처!B:B,거래처!D:D," ")</f>
        <v>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E2243" s="551">
        <f>_xlfn.XLOOKUP(D2243,거래처!B:B,거래처!D:D," ")</f>
        <v>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E2244" s="551">
        <f>_xlfn.XLOOKUP(D2244,거래처!B:B,거래처!D:D," ")</f>
        <v>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3861</v>
      </c>
      <c r="E2245" s="551" t="str">
        <f>_xlfn.XLOOKUP(D2245,거래처!B:B,거래처!D:D," ")</f>
        <v>502-03-26657</v>
      </c>
      <c r="G2245" s="282" t="s">
        <v>1196</v>
      </c>
      <c r="H2245" s="261" t="s">
        <v>2113</v>
      </c>
      <c r="I2245" s="257">
        <v>1300000</v>
      </c>
      <c r="J2245" s="261">
        <v>1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3861</v>
      </c>
      <c r="E2246" s="551" t="str">
        <f>_xlfn.XLOOKUP(D2246,거래처!B:B,거래처!D:D," ")</f>
        <v>502-03-26657</v>
      </c>
      <c r="G2246" s="282" t="s">
        <v>1229</v>
      </c>
      <c r="H2246" s="261" t="s">
        <v>1228</v>
      </c>
      <c r="I2246" s="257">
        <v>700000</v>
      </c>
      <c r="J2246" s="261">
        <v>1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E2247" s="551" t="str">
        <f>_xlfn.XLOOKUP(D2247,거래처!B:B,거래처!D:D," ")</f>
        <v>302-01-83388</v>
      </c>
      <c r="G2247" s="282" t="s">
        <v>3967</v>
      </c>
      <c r="I2247" s="257">
        <v>1090910</v>
      </c>
      <c r="J2247" s="261">
        <v>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E2248" s="551" t="str">
        <f>_xlfn.XLOOKUP(D2248,거래처!B:B,거래처!D:D," ")</f>
        <v>302-01-83388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E2249" s="551">
        <f>_xlfn.XLOOKUP(D2249,거래처!B:B,거래처!D:D," ")</f>
        <v>0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E2250" s="551" t="str">
        <f>_xlfn.XLOOKUP(D2250,거래처!B:B,거래처!D:D," ")</f>
        <v>513-16-70662</v>
      </c>
      <c r="G2250" s="282" t="s">
        <v>3891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E2251" s="551" t="str">
        <f>_xlfn.XLOOKUP(D2251,거래처!B:B,거래처!D:D," ")</f>
        <v>220-02-21340</v>
      </c>
      <c r="G2251" s="282" t="s">
        <v>3968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3123</v>
      </c>
      <c r="E2252" s="551">
        <f>_xlfn.XLOOKUP(D2252,거래처!B:B,거래처!D:D," ")</f>
        <v>0</v>
      </c>
      <c r="G2252" s="282" t="s">
        <v>3938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E2253" s="551" t="str">
        <f>_xlfn.XLOOKUP(D2253,거래처!B:B,거래처!D:D," ")</f>
        <v>418-10-00781</v>
      </c>
      <c r="G2253" s="282" t="s">
        <v>3969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2846</v>
      </c>
      <c r="E2254" s="551">
        <f>_xlfn.XLOOKUP(D2254,거래처!B:B,거래처!D:D," ")</f>
        <v>0</v>
      </c>
      <c r="G2254" s="282" t="s">
        <v>3970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3862</v>
      </c>
      <c r="E2255" s="551" t="str">
        <f>_xlfn.XLOOKUP(D2255,거래처!B:B,거래처!D:D," ")</f>
        <v>411-08-87601</v>
      </c>
      <c r="G2255" s="282" t="s">
        <v>3971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E2256" s="551">
        <f>_xlfn.XLOOKUP(D2256,거래처!B:B,거래처!D:D," ")</f>
        <v>0</v>
      </c>
      <c r="G2256" s="282" t="s">
        <v>3972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E2257" s="551">
        <f>_xlfn.XLOOKUP(D2257,거래처!B:B,거래처!D:D," ")</f>
        <v>0</v>
      </c>
      <c r="G2257" s="282" t="s">
        <v>3973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E2258" s="551" t="str">
        <f>_xlfn.XLOOKUP(D2258,거래처!B:B,거래처!D:D," ")</f>
        <v>503-07-45581</v>
      </c>
      <c r="G2258" s="282" t="s">
        <v>1237</v>
      </c>
      <c r="H2258" s="261" t="s">
        <v>1236</v>
      </c>
      <c r="I2258" s="257">
        <v>50000</v>
      </c>
      <c r="J2258" s="261">
        <v>1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E2259" s="551">
        <f>_xlfn.XLOOKUP(D2259,거래처!B:B,거래처!D:D," ")</f>
        <v>0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4110</v>
      </c>
    </row>
    <row r="2260" spans="1:17">
      <c r="A2260" s="58">
        <v>2260</v>
      </c>
      <c r="C2260" s="256">
        <v>45975</v>
      </c>
      <c r="D2260" s="282" t="s">
        <v>1567</v>
      </c>
      <c r="E2260" s="551" t="str">
        <f>_xlfn.XLOOKUP(D2260,거래처!B:B,거래처!D:D," ")</f>
        <v>410-26-92600</v>
      </c>
      <c r="G2260" s="282" t="s">
        <v>3381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E2261" s="551" t="str">
        <f>_xlfn.XLOOKUP(D2261,거래처!B:B,거래처!D:D," ")</f>
        <v>410-26-92600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E2262" s="551" t="str">
        <f>_xlfn.XLOOKUP(D2262,거래처!B:B,거래처!D:D," ")</f>
        <v>410-26-92600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3212</v>
      </c>
      <c r="E2263" s="551" t="str">
        <f>_xlfn.XLOOKUP(D2263,거래처!B:B,거래처!D:D," ")</f>
        <v>484-05-00256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E2264" s="551">
        <f>_xlfn.XLOOKUP(D2264,거래처!B:B,거래처!D:D," ")</f>
        <v>0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4111</v>
      </c>
    </row>
    <row r="2265" spans="1:17">
      <c r="A2265" s="58">
        <v>2265</v>
      </c>
      <c r="C2265" s="256">
        <v>45975</v>
      </c>
      <c r="D2265" s="282" t="s">
        <v>1010</v>
      </c>
      <c r="E2265" s="551">
        <f>_xlfn.XLOOKUP(D2265,거래처!B:B,거래처!D:D," ")</f>
        <v>0</v>
      </c>
      <c r="G2265" s="282" t="s">
        <v>3953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4112</v>
      </c>
    </row>
    <row r="2266" spans="1:17">
      <c r="A2266" s="58">
        <v>2266</v>
      </c>
      <c r="C2266" s="256">
        <v>45975</v>
      </c>
      <c r="D2266" s="282" t="s">
        <v>1277</v>
      </c>
      <c r="E2266" s="551" t="str">
        <f>_xlfn.XLOOKUP(D2266,거래처!B:B,거래처!D:D," ")</f>
        <v>881-07-00034</v>
      </c>
      <c r="G2266" s="282" t="s">
        <v>2849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3123</v>
      </c>
      <c r="E2267" s="551">
        <f>_xlfn.XLOOKUP(D2267,거래처!B:B,거래처!D:D," ")</f>
        <v>0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E2268" s="551" t="str">
        <f>_xlfn.XLOOKUP(D2268,거래처!B:B,거래처!D:D," ")</f>
        <v>585-08-00244</v>
      </c>
      <c r="G2268" s="282" t="s">
        <v>2738</v>
      </c>
      <c r="H2268" s="261" t="s">
        <v>2737</v>
      </c>
      <c r="I2268" s="257">
        <v>400000</v>
      </c>
      <c r="J2268" s="261">
        <v>1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E2269" s="551" t="str">
        <f>_xlfn.XLOOKUP(D2269,거래처!B:B,거래처!D:D," ")</f>
        <v>585-08-00244</v>
      </c>
      <c r="G2269" s="282" t="s">
        <v>2132</v>
      </c>
      <c r="H2269" s="261" t="s">
        <v>1761</v>
      </c>
      <c r="I2269" s="257">
        <v>70000</v>
      </c>
      <c r="J2269" s="261">
        <v>1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E2270" s="551" t="str">
        <f>_xlfn.XLOOKUP(D2270,거래처!B:B,거래처!D:D," ")</f>
        <v>220-02-21340</v>
      </c>
      <c r="G2270" s="282" t="s">
        <v>2148</v>
      </c>
      <c r="H2270" s="261" t="s">
        <v>1177</v>
      </c>
      <c r="I2270" s="257">
        <v>1000000</v>
      </c>
      <c r="J2270" s="261">
        <v>1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E2271" s="551" t="str">
        <f>_xlfn.XLOOKUP(D2271,거래처!B:B,거래처!D:D," ")</f>
        <v>585-08-00244</v>
      </c>
      <c r="G2271" s="282" t="s">
        <v>3719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3212</v>
      </c>
      <c r="E2272" s="551" t="str">
        <f>_xlfn.XLOOKUP(D2272,거래처!B:B,거래처!D:D," ")</f>
        <v>484-05-00256</v>
      </c>
      <c r="G2272" s="282" t="s">
        <v>3974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E2273" s="551">
        <f>_xlfn.XLOOKUP(D2273,거래처!B:B,거래처!D:D," ")</f>
        <v>0</v>
      </c>
      <c r="G2273" s="282" t="s">
        <v>3975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E2274" s="551">
        <f>_xlfn.XLOOKUP(D2274,거래처!B:B,거래처!D:D," ")</f>
        <v>0</v>
      </c>
      <c r="G2274" s="282" t="s">
        <v>3976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E2275" s="551" t="str">
        <f>_xlfn.XLOOKUP(D2275,거래처!B:B,거래처!D:D," ")</f>
        <v>881-07-00034</v>
      </c>
      <c r="G2275" s="282" t="s">
        <v>3977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E2276" s="551" t="str">
        <f>_xlfn.XLOOKUP(D2276,거래처!B:B,거래처!D:D," ")</f>
        <v>514-13-78458</v>
      </c>
      <c r="G2276" s="282" t="s">
        <v>3381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E2277" s="551" t="str">
        <f>_xlfn.XLOOKUP(D2277,거래처!B:B,거래처!D:D," ")</f>
        <v>514-13-78458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E2278" s="551" t="str">
        <f>_xlfn.XLOOKUP(D2278,거래처!B:B,거래처!D:D," ")</f>
        <v>514-13-78458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E2279" s="551" t="str">
        <f>_xlfn.XLOOKUP(D2279,거래처!B:B,거래처!D:D," ")</f>
        <v>514-13-78458</v>
      </c>
      <c r="G2279" s="282" t="s">
        <v>3402</v>
      </c>
      <c r="H2279" s="261" t="s">
        <v>3403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E2280" s="551" t="str">
        <f>_xlfn.XLOOKUP(D2280,거래처!B:B,거래처!D:D," ")</f>
        <v>514-13-78458</v>
      </c>
      <c r="G2280" s="282" t="s">
        <v>2143</v>
      </c>
      <c r="H2280" s="261" t="s">
        <v>1779</v>
      </c>
      <c r="I2280" s="257">
        <v>10000</v>
      </c>
      <c r="J2280" s="261">
        <v>1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E2281" s="551" t="str">
        <f>_xlfn.XLOOKUP(D2281,거래처!B:B,거래처!D:D," ")</f>
        <v>410-17-34118</v>
      </c>
      <c r="G2281" s="282" t="s">
        <v>3381</v>
      </c>
      <c r="H2281" s="261" t="s">
        <v>1186</v>
      </c>
      <c r="I2281" s="257">
        <v>535455</v>
      </c>
      <c r="J2281" s="261">
        <v>1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E2282" s="551" t="str">
        <f>_xlfn.XLOOKUP(D2282,거래처!B:B,거래처!D:D," ")</f>
        <v>410-17-34118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E2283" s="551" t="str">
        <f>_xlfn.XLOOKUP(D2283,거래처!B:B,거래처!D:D," ")</f>
        <v>881-07-00034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E2284" s="551">
        <f>_xlfn.XLOOKUP(D2284,거래처!B:B,거래처!D:D," ")</f>
        <v>0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3212</v>
      </c>
      <c r="E2285" s="551" t="str">
        <f>_xlfn.XLOOKUP(D2285,거래처!B:B,거래처!D:D," ")</f>
        <v>484-05-00256</v>
      </c>
      <c r="G2285" s="282" t="s">
        <v>3978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E2286" s="551" t="str">
        <f>_xlfn.XLOOKUP(D2286,거래처!B:B,거래처!D:D," ")</f>
        <v>177-01-03420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E2287" s="551">
        <f>_xlfn.XLOOKUP(D2287,거래처!B:B,거래처!D:D," ")</f>
        <v>0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E2288" s="551" t="str">
        <f>_xlfn.XLOOKUP(D2288,거래처!B:B,거래처!D:D," ")</f>
        <v>514-13-78458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3123</v>
      </c>
      <c r="E2289" s="551">
        <f>_xlfn.XLOOKUP(D2289,거래처!B:B,거래처!D:D," ")</f>
        <v>0</v>
      </c>
      <c r="G2289" s="282" t="s">
        <v>3979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E2290" s="551" t="str">
        <f>_xlfn.XLOOKUP(D2290,거래처!B:B,거래처!D:D," ")</f>
        <v>881-07-00034</v>
      </c>
      <c r="G2290" s="282" t="s">
        <v>3930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E2291" s="551">
        <f>_xlfn.XLOOKUP(D2291,거래처!B:B,거래처!D:D," ")</f>
        <v>0</v>
      </c>
      <c r="G2291" s="282" t="s">
        <v>1997</v>
      </c>
      <c r="H2291" s="261" t="s">
        <v>3505</v>
      </c>
      <c r="I2291" s="257">
        <v>800000</v>
      </c>
      <c r="J2291" s="261">
        <v>1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E2292" s="551">
        <f>_xlfn.XLOOKUP(D2292,거래처!B:B,거래처!D:D," ")</f>
        <v>0</v>
      </c>
      <c r="G2292" s="282" t="s">
        <v>3980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3325</v>
      </c>
      <c r="E2293" s="551">
        <f>_xlfn.XLOOKUP(D2293,거래처!B:B,거래처!D:D," ")</f>
        <v>0</v>
      </c>
      <c r="G2293" s="282" t="s">
        <v>2977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3123</v>
      </c>
      <c r="E2294" s="551">
        <f>_xlfn.XLOOKUP(D2294,거래처!B:B,거래처!D:D," ")</f>
        <v>0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E2295" s="551">
        <f>_xlfn.XLOOKUP(D2295,거래처!B:B,거래처!D:D," ")</f>
        <v>0</v>
      </c>
      <c r="G2295" s="282" t="s">
        <v>2977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E2296" s="551" t="str">
        <f>_xlfn.XLOOKUP(D2296,거래처!B:B,거래처!D:D," ")</f>
        <v>114-28-00870</v>
      </c>
      <c r="G2296" s="282" t="s">
        <v>1676</v>
      </c>
      <c r="H2296" s="261">
        <v>2800802</v>
      </c>
      <c r="I2296" s="257">
        <v>200000</v>
      </c>
      <c r="J2296" s="261">
        <v>1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E2297" s="551" t="str">
        <f>_xlfn.XLOOKUP(D2297,거래처!B:B,거래처!D:D," ")</f>
        <v>410-27-15314</v>
      </c>
      <c r="G2297" s="282" t="s">
        <v>1182</v>
      </c>
      <c r="H2297" s="261" t="s">
        <v>1711</v>
      </c>
      <c r="I2297" s="257">
        <v>1200000</v>
      </c>
      <c r="J2297" s="261">
        <v>1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E2298" s="551" t="str">
        <f>_xlfn.XLOOKUP(D2298,거래처!B:B,거래처!D:D," ")</f>
        <v>410-27-15314</v>
      </c>
      <c r="G2298" s="282" t="s">
        <v>1490</v>
      </c>
      <c r="I2298" s="257">
        <v>20000</v>
      </c>
      <c r="J2298" s="261">
        <v>1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3863</v>
      </c>
      <c r="E2299" s="551">
        <f>_xlfn.XLOOKUP(D2299,거래처!B:B,거래처!D:D," ")</f>
        <v>0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E2300" s="551" t="str">
        <f>_xlfn.XLOOKUP(D2300,거래처!B:B,거래처!D:D," ")</f>
        <v>114-28-00870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3212</v>
      </c>
      <c r="E2301" s="551" t="str">
        <f>_xlfn.XLOOKUP(D2301,거래처!B:B,거래처!D:D," ")</f>
        <v>484-05-00256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E2302" s="551">
        <f>_xlfn.XLOOKUP(D2302,거래처!B:B,거래처!D:D," ")</f>
        <v>0</v>
      </c>
      <c r="G2302" s="282" t="s">
        <v>3981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3123</v>
      </c>
      <c r="E2303" s="551">
        <f>_xlfn.XLOOKUP(D2303,거래처!B:B,거래처!D:D," ")</f>
        <v>0</v>
      </c>
      <c r="G2303" s="282" t="s">
        <v>3938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E2304" s="551">
        <f>_xlfn.XLOOKUP(D2304,거래처!B:B,거래처!D:D," ")</f>
        <v>0</v>
      </c>
      <c r="G2304" s="282" t="s">
        <v>1532</v>
      </c>
      <c r="H2304" s="261" t="s">
        <v>2634</v>
      </c>
      <c r="I2304" s="257">
        <v>1600000</v>
      </c>
      <c r="J2304" s="261">
        <v>1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E2305" s="551" t="str">
        <f>_xlfn.XLOOKUP(D2305,거래처!B:B,거래처!D:D," ")</f>
        <v>410-26-92600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E2306" s="551" t="str">
        <f>_xlfn.XLOOKUP(D2306,거래처!B:B,거래처!D:D," ")</f>
        <v>410-26-92600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E2307" s="551" t="str">
        <f>_xlfn.XLOOKUP(D2307,거래처!B:B,거래처!D:D," ")</f>
        <v>135-21-44901</v>
      </c>
      <c r="G2307" s="282" t="s">
        <v>3381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3864</v>
      </c>
      <c r="E2308" s="551" t="str">
        <f>_xlfn.XLOOKUP(D2308,거래처!B:B,거래처!D:D," ")</f>
        <v>733-13-01545</v>
      </c>
      <c r="G2308" s="282" t="s">
        <v>1182</v>
      </c>
      <c r="H2308" s="261" t="s">
        <v>1711</v>
      </c>
      <c r="I2308" s="257">
        <v>1200000</v>
      </c>
      <c r="J2308" s="261">
        <v>1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3864</v>
      </c>
      <c r="E2309" s="551" t="str">
        <f>_xlfn.XLOOKUP(D2309,거래처!B:B,거래처!D:D," ")</f>
        <v>733-13-01545</v>
      </c>
      <c r="G2309" s="282" t="s">
        <v>1467</v>
      </c>
      <c r="H2309" s="261" t="s">
        <v>2616</v>
      </c>
      <c r="I2309" s="257">
        <v>350000</v>
      </c>
      <c r="J2309" s="261">
        <v>1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E2310" s="551">
        <f>_xlfn.XLOOKUP(D2310,거래처!B:B,거래처!D:D," ")</f>
        <v>0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3864</v>
      </c>
      <c r="E2311" s="551" t="str">
        <f>_xlfn.XLOOKUP(D2311,거래처!B:B,거래처!D:D," ")</f>
        <v>733-13-01545</v>
      </c>
      <c r="G2311" s="282" t="s">
        <v>3982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E2312" s="551">
        <f>_xlfn.XLOOKUP(D2312,거래처!B:B,거래처!D:D," ")</f>
        <v>0</v>
      </c>
      <c r="G2312" s="282" t="s">
        <v>3776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E2313" s="551" t="str">
        <f>_xlfn.XLOOKUP(D2313,거래처!B:B,거래처!D:D," ")</f>
        <v>119-73-00045</v>
      </c>
      <c r="G2313" s="282" t="s">
        <v>2203</v>
      </c>
      <c r="H2313" s="261" t="s">
        <v>2202</v>
      </c>
      <c r="I2313" s="257">
        <v>1300000</v>
      </c>
      <c r="J2313" s="261">
        <v>1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3865</v>
      </c>
      <c r="E2314" s="551" t="str">
        <f>_xlfn.XLOOKUP(D2314,거래처!B:B,거래처!D:D," ")</f>
        <v>502-03-26657</v>
      </c>
      <c r="G2314" s="282" t="s">
        <v>3983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3325</v>
      </c>
      <c r="E2315" s="551">
        <f>_xlfn.XLOOKUP(D2315,거래처!B:B,거래처!D:D," ")</f>
        <v>0</v>
      </c>
      <c r="G2315" s="282" t="s">
        <v>3984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E2316" s="551" t="str">
        <f>_xlfn.XLOOKUP(D2316,거래처!B:B,거래처!D:D," ")</f>
        <v>410-26-92600</v>
      </c>
      <c r="G2316" s="282" t="s">
        <v>3985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E2317" s="551">
        <f>_xlfn.XLOOKUP(D2317,거래처!B:B,거래처!D:D," ")</f>
        <v>0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E2318" s="551" t="str">
        <f>_xlfn.XLOOKUP(D2318,거래처!B:B,거래처!D:D," ")</f>
        <v>503-07-45581</v>
      </c>
      <c r="G2318" s="282" t="s">
        <v>1849</v>
      </c>
      <c r="I2318" s="257">
        <v>200000</v>
      </c>
      <c r="J2318" s="261">
        <v>1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E2319" s="551" t="str">
        <f>_xlfn.XLOOKUP(D2319,거래처!B:B,거래처!D:D," ")</f>
        <v>410-27-15314</v>
      </c>
      <c r="G2319" s="282" t="s">
        <v>2111</v>
      </c>
      <c r="I2319" s="257">
        <v>1200000</v>
      </c>
      <c r="J2319" s="261">
        <v>1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E2320" s="551" t="str">
        <f>_xlfn.XLOOKUP(D2320,거래처!B:B,거래처!D:D," ")</f>
        <v>503-07-45581</v>
      </c>
      <c r="G2320" s="282" t="s">
        <v>2147</v>
      </c>
      <c r="H2320" s="261">
        <v>2820403</v>
      </c>
      <c r="I2320" s="257">
        <v>1700000</v>
      </c>
      <c r="J2320" s="261">
        <v>1</v>
      </c>
      <c r="M2320" s="257">
        <v>1870000</v>
      </c>
      <c r="Q2320" s="282" t="s">
        <v>4113</v>
      </c>
    </row>
    <row r="2321" spans="1:14">
      <c r="A2321" s="58">
        <v>2321</v>
      </c>
      <c r="C2321" s="256">
        <v>45982</v>
      </c>
      <c r="D2321" s="282" t="s">
        <v>1551</v>
      </c>
      <c r="E2321" s="551" t="str">
        <f>_xlfn.XLOOKUP(D2321,거래처!B:B,거래처!D:D," ")</f>
        <v>503-07-45581</v>
      </c>
      <c r="G2321" s="282" t="s">
        <v>3899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E2322" s="551" t="str">
        <f>_xlfn.XLOOKUP(D2322,거래처!B:B,거래처!D:D," ")</f>
        <v>410-27-15314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E2323" s="551" t="str">
        <f>_xlfn.XLOOKUP(D2323,거래처!B:B,거래처!D:D," ")</f>
        <v>860-01-02412</v>
      </c>
      <c r="G2323" s="282" t="s">
        <v>3381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3212</v>
      </c>
      <c r="E2324" s="551" t="str">
        <f>_xlfn.XLOOKUP(D2324,거래처!B:B,거래처!D:D," ")</f>
        <v>484-05-00256</v>
      </c>
      <c r="G2324" s="282" t="s">
        <v>3986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E2325" s="551" t="str">
        <f>_xlfn.XLOOKUP(D2325,거래처!B:B,거래처!D:D," ")</f>
        <v>418-10-00781</v>
      </c>
      <c r="G2325" s="282" t="s">
        <v>3381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E2326" s="551" t="str">
        <f>_xlfn.XLOOKUP(D2326,거래처!B:B,거래처!D:D," ")</f>
        <v>418-10-00781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E2327" s="551" t="str">
        <f>_xlfn.XLOOKUP(D2327,거래처!B:B,거래처!D:D," ")</f>
        <v>418-10-00781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E2328" s="551" t="str">
        <f>_xlfn.XLOOKUP(D2328,거래처!B:B,거래처!D:D," ")</f>
        <v>418-10-00781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E2329" s="551" t="str">
        <f>_xlfn.XLOOKUP(D2329,거래처!B:B,거래처!D:D," ")</f>
        <v>418-10-00781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E2330" s="551">
        <f>_xlfn.XLOOKUP(D2330,거래처!B:B,거래처!D:D," ")</f>
        <v>0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E2331" s="551">
        <f>_xlfn.XLOOKUP(D2331,거래처!B:B,거래처!D:D," ")</f>
        <v>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E2332" s="551" t="str">
        <f>_xlfn.XLOOKUP(D2332,거래처!B:B,거래처!D:D," ")</f>
        <v>860-01-02412</v>
      </c>
      <c r="G2332" s="282" t="s">
        <v>3963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3212</v>
      </c>
      <c r="E2333" s="551" t="str">
        <f>_xlfn.XLOOKUP(D2333,거래처!B:B,거래처!D:D," ")</f>
        <v>484-05-00256</v>
      </c>
      <c r="G2333" s="282" t="s">
        <v>3974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3863</v>
      </c>
      <c r="E2334" s="551">
        <f>_xlfn.XLOOKUP(D2334,거래처!B:B,거래처!D:D," ")</f>
        <v>0</v>
      </c>
      <c r="G2334" s="282" t="s">
        <v>3987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E2335" s="551">
        <f>_xlfn.XLOOKUP(D2335,거래처!B:B,거래처!D:D," ")</f>
        <v>0</v>
      </c>
      <c r="G2335" s="282" t="s">
        <v>3924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E2336" s="551" t="str">
        <f>_xlfn.XLOOKUP(D2336,거래처!B:B,거래처!D:D," ")</f>
        <v>514-13-78458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E2337" s="551" t="str">
        <f>_xlfn.XLOOKUP(D2337,거래처!B:B,거래처!D:D," ")</f>
        <v>503-07-45581</v>
      </c>
      <c r="G2337" s="282" t="s">
        <v>3899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E2338" s="551" t="str">
        <f>_xlfn.XLOOKUP(D2338,거래처!B:B,거래처!D:D," ")</f>
        <v>585-08-00244</v>
      </c>
      <c r="G2338" s="282" t="s">
        <v>1702</v>
      </c>
      <c r="I2338" s="257">
        <v>650000</v>
      </c>
      <c r="J2338" s="261">
        <v>1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3450</v>
      </c>
      <c r="E2339" s="551">
        <f>_xlfn.XLOOKUP(D2339,거래처!B:B,거래처!D:D," ")</f>
        <v>0</v>
      </c>
      <c r="G2339" s="282" t="s">
        <v>3381</v>
      </c>
      <c r="H2339" s="261" t="s">
        <v>1186</v>
      </c>
      <c r="I2339" s="257">
        <v>535455</v>
      </c>
      <c r="J2339" s="261">
        <v>1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E2340" s="551" t="str">
        <f>_xlfn.XLOOKUP(D2340,거래처!B:B,거래처!D:D," ")</f>
        <v>177-01-03420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4114</v>
      </c>
    </row>
    <row r="2341" spans="1:17">
      <c r="A2341" s="58">
        <v>2341</v>
      </c>
      <c r="C2341" s="256">
        <v>45985</v>
      </c>
      <c r="D2341" s="282" t="s">
        <v>1370</v>
      </c>
      <c r="E2341" s="551" t="str">
        <f>_xlfn.XLOOKUP(D2341,거래처!B:B,거래처!D:D," ")</f>
        <v>177-01-03420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4115</v>
      </c>
    </row>
    <row r="2342" spans="1:17">
      <c r="A2342" s="58">
        <v>2342</v>
      </c>
      <c r="C2342" s="256">
        <v>45985</v>
      </c>
      <c r="D2342" s="282" t="s">
        <v>972</v>
      </c>
      <c r="E2342" s="551" t="str">
        <f>_xlfn.XLOOKUP(D2342,거래처!B:B,거래처!D:D," ")</f>
        <v>863-26-00658</v>
      </c>
      <c r="G2342" s="282" t="s">
        <v>1467</v>
      </c>
      <c r="H2342" s="261" t="s">
        <v>2616</v>
      </c>
      <c r="I2342" s="257">
        <v>350000</v>
      </c>
      <c r="J2342" s="261">
        <v>1</v>
      </c>
      <c r="M2342" s="257">
        <v>385000</v>
      </c>
      <c r="Q2342" s="282" t="s">
        <v>4116</v>
      </c>
    </row>
    <row r="2343" spans="1:17">
      <c r="A2343" s="58">
        <v>2343</v>
      </c>
      <c r="C2343" s="256">
        <v>45985</v>
      </c>
      <c r="D2343" s="282" t="s">
        <v>2410</v>
      </c>
      <c r="E2343" s="551" t="str">
        <f>_xlfn.XLOOKUP(D2343,거래처!B:B,거래처!D:D," ")</f>
        <v>119-73-00045</v>
      </c>
      <c r="G2343" s="282" t="s">
        <v>3988</v>
      </c>
      <c r="H2343" s="261" t="s">
        <v>3989</v>
      </c>
      <c r="I2343" s="257">
        <v>350000</v>
      </c>
      <c r="J2343" s="261">
        <v>1</v>
      </c>
      <c r="M2343" s="257">
        <v>385000</v>
      </c>
      <c r="Q2343" s="282" t="s">
        <v>4117</v>
      </c>
    </row>
    <row r="2344" spans="1:17">
      <c r="A2344" s="58">
        <v>2344</v>
      </c>
      <c r="C2344" s="256">
        <v>45985</v>
      </c>
      <c r="D2344" s="282" t="s">
        <v>1131</v>
      </c>
      <c r="E2344" s="551">
        <f>_xlfn.XLOOKUP(D2344,거래처!B:B,거래처!D:D," ")</f>
        <v>0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E2345" s="551">
        <f>_xlfn.XLOOKUP(D2345,거래처!B:B,거래처!D:D," ")</f>
        <v>0</v>
      </c>
      <c r="G2345" s="282" t="s">
        <v>1182</v>
      </c>
      <c r="H2345" s="261" t="s">
        <v>1711</v>
      </c>
      <c r="I2345" s="257">
        <v>1200000</v>
      </c>
      <c r="J2345" s="261">
        <v>1</v>
      </c>
      <c r="M2345" s="257">
        <v>1320000</v>
      </c>
      <c r="Q2345" s="282" t="s">
        <v>4118</v>
      </c>
    </row>
    <row r="2346" spans="1:17">
      <c r="A2346" s="58">
        <v>2346</v>
      </c>
      <c r="C2346" s="256">
        <v>45985</v>
      </c>
      <c r="D2346" s="282" t="s">
        <v>1557</v>
      </c>
      <c r="E2346" s="551" t="str">
        <f>_xlfn.XLOOKUP(D2346,거래처!B:B,거래처!D:D," ")</f>
        <v>122-01-63748</v>
      </c>
      <c r="G2346" s="282" t="s">
        <v>2145</v>
      </c>
      <c r="I2346" s="257">
        <v>700000</v>
      </c>
      <c r="J2346" s="261">
        <v>1</v>
      </c>
      <c r="M2346" s="257">
        <v>770000</v>
      </c>
      <c r="Q2346" s="282" t="s">
        <v>4119</v>
      </c>
    </row>
    <row r="2347" spans="1:17">
      <c r="A2347" s="58">
        <v>2347</v>
      </c>
      <c r="C2347" s="256">
        <v>45985</v>
      </c>
      <c r="D2347" s="282" t="s">
        <v>1415</v>
      </c>
      <c r="E2347" s="551">
        <f>_xlfn.XLOOKUP(D2347,거래처!B:B,거래처!D:D," ")</f>
        <v>0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4120</v>
      </c>
    </row>
    <row r="2348" spans="1:17">
      <c r="A2348" s="58">
        <v>2348</v>
      </c>
      <c r="C2348" s="256">
        <v>45985</v>
      </c>
      <c r="D2348" s="282" t="s">
        <v>3212</v>
      </c>
      <c r="E2348" s="551" t="str">
        <f>_xlfn.XLOOKUP(D2348,거래처!B:B,거래처!D:D," ")</f>
        <v>484-05-00256</v>
      </c>
      <c r="G2348" s="282" t="s">
        <v>1818</v>
      </c>
      <c r="H2348" s="261">
        <v>501218962</v>
      </c>
      <c r="I2348" s="257">
        <v>3500000</v>
      </c>
      <c r="J2348" s="261">
        <v>1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3212</v>
      </c>
      <c r="E2349" s="551" t="str">
        <f>_xlfn.XLOOKUP(D2349,거래처!B:B,거래처!D:D," ")</f>
        <v>484-05-00256</v>
      </c>
      <c r="G2349" s="282" t="s">
        <v>1723</v>
      </c>
      <c r="H2349" s="261" t="s">
        <v>1722</v>
      </c>
      <c r="I2349" s="257">
        <v>25000</v>
      </c>
      <c r="J2349" s="261">
        <v>1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3212</v>
      </c>
      <c r="E2350" s="551" t="str">
        <f>_xlfn.XLOOKUP(D2350,거래처!B:B,거래처!D:D," ")</f>
        <v>484-05-00256</v>
      </c>
      <c r="G2350" s="282" t="s">
        <v>1723</v>
      </c>
      <c r="H2350" s="261" t="s">
        <v>1725</v>
      </c>
      <c r="I2350" s="257">
        <v>65000</v>
      </c>
      <c r="J2350" s="261">
        <v>1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E2351" s="551" t="str">
        <f>_xlfn.XLOOKUP(D2351,거래처!B:B,거래처!D:D," ")</f>
        <v>585-08-00244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E2352" s="551" t="str">
        <f>_xlfn.XLOOKUP(D2352,거래처!B:B,거래처!D:D," ")</f>
        <v>863-26-00658</v>
      </c>
      <c r="G2352" s="282" t="s">
        <v>3959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3212</v>
      </c>
      <c r="E2353" s="551" t="str">
        <f>_xlfn.XLOOKUP(D2353,거래처!B:B,거래처!D:D," ")</f>
        <v>484-05-00256</v>
      </c>
      <c r="G2353" s="282" t="s">
        <v>3964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3450</v>
      </c>
      <c r="E2354" s="551">
        <f>_xlfn.XLOOKUP(D2354,거래처!B:B,거래처!D:D," ")</f>
        <v>0</v>
      </c>
      <c r="G2354" s="282" t="s">
        <v>3990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3866</v>
      </c>
      <c r="E2355" s="551">
        <f>_xlfn.XLOOKUP(D2355,거래처!B:B,거래처!D:D," ")</f>
        <v>0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E2356" s="551" t="str">
        <f>_xlfn.XLOOKUP(D2356,거래처!B:B,거래처!D:D," ")</f>
        <v>135-21-44901</v>
      </c>
      <c r="G2356" s="282" t="s">
        <v>3961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E2357" s="551" t="str">
        <f>_xlfn.XLOOKUP(D2357,거래처!B:B,거래처!D:D," ")</f>
        <v>302-01-83388</v>
      </c>
      <c r="G2357" s="282" t="s">
        <v>3701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E2358" s="551" t="str">
        <f>_xlfn.XLOOKUP(D2358,거래처!B:B,거래처!D:D," ")</f>
        <v>418-10-00781</v>
      </c>
      <c r="G2358" s="282" t="s">
        <v>3969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E2359" s="551">
        <f>_xlfn.XLOOKUP(D2359,거래처!B:B,거래처!D:D," ")</f>
        <v>0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E2360" s="551">
        <f>_xlfn.XLOOKUP(D2360,거래처!B:B,거래처!D:D," ")</f>
        <v>0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3867</v>
      </c>
      <c r="E2361" s="551">
        <f>_xlfn.XLOOKUP(D2361,거래처!B:B,거래처!D:D," ")</f>
        <v>0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E2362" s="551">
        <f>_xlfn.XLOOKUP(D2362,거래처!B:B,거래처!D:D," ")</f>
        <v>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E2363" s="551">
        <f>_xlfn.XLOOKUP(D2363,거래처!B:B,거래처!D:D," ")</f>
        <v>0</v>
      </c>
      <c r="G2363" s="282" t="s">
        <v>3991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E2364" s="551">
        <f>_xlfn.XLOOKUP(D2364,거래처!B:B,거래처!D:D," ")</f>
        <v>0</v>
      </c>
      <c r="G2364" s="282" t="s">
        <v>3733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3867</v>
      </c>
      <c r="E2365" s="551">
        <f>_xlfn.XLOOKUP(D2365,거래처!B:B,거래처!D:D," ")</f>
        <v>0</v>
      </c>
      <c r="G2365" s="282" t="s">
        <v>3992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E2366" s="551" t="str">
        <f>_xlfn.XLOOKUP(D2366,거래처!B:B,거래처!D:D," ")</f>
        <v>119-73-00045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E2367" s="551" t="str">
        <f>_xlfn.XLOOKUP(D2367,거래처!B:B,거래처!D:D," ")</f>
        <v>324-37-00464</v>
      </c>
      <c r="G2367" s="282" t="s">
        <v>3721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E2368" s="551" t="str">
        <f>_xlfn.XLOOKUP(D2368,거래처!B:B,거래처!D:D," ")</f>
        <v>416-09-29452</v>
      </c>
      <c r="G2368" s="282" t="s">
        <v>1184</v>
      </c>
      <c r="H2368" s="261" t="s">
        <v>1185</v>
      </c>
      <c r="I2368" s="257">
        <v>1200000</v>
      </c>
      <c r="J2368" s="261">
        <v>1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E2369" s="551" t="str">
        <f>_xlfn.XLOOKUP(D2369,거래처!B:B,거래처!D:D," ")</f>
        <v>416-09-29452</v>
      </c>
      <c r="G2369" s="282" t="s">
        <v>2967</v>
      </c>
      <c r="I2369" s="257">
        <v>200000</v>
      </c>
      <c r="J2369" s="261">
        <v>1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E2370" s="551" t="str">
        <f>_xlfn.XLOOKUP(D2370,거래처!B:B,거래처!D:D," ")</f>
        <v>195-18-00360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E2371" s="551">
        <f>_xlfn.XLOOKUP(D2371,거래처!B:B,거래처!D:D," ")</f>
        <v>0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E2372" s="551" t="str">
        <f>_xlfn.XLOOKUP(D2372,거래처!B:B,거래처!D:D," ")</f>
        <v>410-27-15314</v>
      </c>
      <c r="G2372" s="282" t="s">
        <v>2843</v>
      </c>
      <c r="H2372" s="261">
        <v>24046895</v>
      </c>
      <c r="I2372" s="257">
        <v>130000</v>
      </c>
      <c r="J2372" s="261">
        <v>1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E2373" s="551" t="str">
        <f>_xlfn.XLOOKUP(D2373,거래처!B:B,거래처!D:D," ")</f>
        <v>503-07-45581</v>
      </c>
      <c r="G2373" s="282" t="s">
        <v>2326</v>
      </c>
      <c r="H2373" s="261" t="s">
        <v>2809</v>
      </c>
      <c r="I2373" s="257">
        <v>750000</v>
      </c>
      <c r="J2373" s="261">
        <v>1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E2374" s="551">
        <f>_xlfn.XLOOKUP(D2374,거래처!B:B,거래처!D:D," ")</f>
        <v>0</v>
      </c>
      <c r="G2374" s="282" t="s">
        <v>3926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E2375" s="551" t="str">
        <f>_xlfn.XLOOKUP(D2375,거래처!B:B,거래처!D:D," ")</f>
        <v>195-18-00360</v>
      </c>
      <c r="G2375" s="282" t="s">
        <v>3993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E2376" s="551" t="str">
        <f>_xlfn.XLOOKUP(D2376,거래처!B:B,거래처!D:D," ")</f>
        <v>122-01-63748</v>
      </c>
      <c r="G2376" s="282" t="s">
        <v>3994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3868</v>
      </c>
      <c r="E2377" s="551">
        <f>_xlfn.XLOOKUP(D2377,거래처!B:B,거래처!D:D," ")</f>
        <v>0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E2378" s="551" t="str">
        <f>_xlfn.XLOOKUP(D2378,거래처!B:B,거래처!D:D," ")</f>
        <v>177-01-03420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E2379" s="551" t="str">
        <f>_xlfn.XLOOKUP(D2379,거래처!B:B,거래처!D:D," ")</f>
        <v>177-01-03420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E2380" s="551" t="str">
        <f>_xlfn.XLOOKUP(D2380,거래처!B:B,거래처!D:D," ")</f>
        <v>177-01-03420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E2381" s="551">
        <f>_xlfn.XLOOKUP(D2381,거래처!B:B,거래처!D:D," ")</f>
        <v>0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E2382" s="551">
        <f>_xlfn.XLOOKUP(D2382,거래처!B:B,거래처!D:D," ")</f>
        <v>0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E2383" s="551" t="str">
        <f>_xlfn.XLOOKUP(D2383,거래처!B:B,거래처!D:D," ")</f>
        <v>196-87-02353</v>
      </c>
      <c r="G2383" s="282" t="s">
        <v>2164</v>
      </c>
      <c r="I2383" s="257">
        <v>650000</v>
      </c>
      <c r="J2383" s="261">
        <v>1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E2384" s="551" t="str">
        <f>_xlfn.XLOOKUP(D2384,거래처!B:B,거래처!D:D," ")</f>
        <v>196-87-02353</v>
      </c>
      <c r="G2384" s="282" t="s">
        <v>2064</v>
      </c>
      <c r="H2384" s="261" t="s">
        <v>2520</v>
      </c>
      <c r="I2384" s="257">
        <v>50000</v>
      </c>
      <c r="J2384" s="261">
        <v>1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E2385" s="551" t="str">
        <f>_xlfn.XLOOKUP(D2385,거래처!B:B,거래처!D:D," ")</f>
        <v>196-87-02353</v>
      </c>
      <c r="G2385" s="282" t="s">
        <v>1718</v>
      </c>
      <c r="H2385" s="261">
        <v>501220641</v>
      </c>
      <c r="I2385" s="257">
        <v>350000</v>
      </c>
      <c r="J2385" s="261">
        <v>1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E2386" s="551" t="str">
        <f>_xlfn.XLOOKUP(D2386,거래처!B:B,거래처!D:D," ")</f>
        <v>196-87-02353</v>
      </c>
      <c r="G2386" s="282" t="s">
        <v>1490</v>
      </c>
      <c r="I2386" s="257">
        <v>20000</v>
      </c>
      <c r="J2386" s="261">
        <v>1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E2387" s="551">
        <f>_xlfn.XLOOKUP(D2387,거래처!B:B,거래처!D:D," ")</f>
        <v>0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E2388" s="551" t="str">
        <f>_xlfn.XLOOKUP(D2388,거래처!B:B,거래처!D:D," ")</f>
        <v>503-81-99146</v>
      </c>
      <c r="G2388" s="282" t="s">
        <v>1182</v>
      </c>
      <c r="H2388" s="261" t="s">
        <v>1711</v>
      </c>
      <c r="I2388" s="257">
        <v>1300000</v>
      </c>
      <c r="J2388" s="261">
        <v>1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E2389" s="551" t="str">
        <f>_xlfn.XLOOKUP(D2389,거래처!B:B,거래처!D:D," ")</f>
        <v>503-81-99146</v>
      </c>
      <c r="G2389" s="282" t="s">
        <v>1467</v>
      </c>
      <c r="H2389" s="261" t="s">
        <v>2616</v>
      </c>
      <c r="I2389" s="257">
        <v>350000</v>
      </c>
      <c r="J2389" s="261">
        <v>1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3868</v>
      </c>
      <c r="E2390" s="551">
        <f>_xlfn.XLOOKUP(D2390,거래처!B:B,거래처!D:D," ")</f>
        <v>0</v>
      </c>
      <c r="G2390" s="282" t="s">
        <v>3995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E2391" s="551">
        <f>_xlfn.XLOOKUP(D2391,거래처!B:B,거래처!D:D," ")</f>
        <v>0</v>
      </c>
      <c r="G2391" s="282" t="s">
        <v>3996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E2392" s="551" t="str">
        <f>_xlfn.XLOOKUP(D2392,거래처!B:B,거래처!D:D," ")</f>
        <v>138-01-48780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E2393" s="551">
        <f>_xlfn.XLOOKUP(D2393,거래처!B:B,거래처!D:D," ")</f>
        <v>0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E2394" s="551">
        <f>_xlfn.XLOOKUP(D2394,거래처!B:B,거래처!D:D," ")</f>
        <v>0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E2395" s="551">
        <f>_xlfn.XLOOKUP(D2395,거래처!B:B,거래처!D:D," ")</f>
        <v>0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E2396" s="551" t="str">
        <f>_xlfn.XLOOKUP(D2396,거래처!B:B,거래처!D:D," ")</f>
        <v>302-01-83388</v>
      </c>
      <c r="G2396" s="282" t="s">
        <v>3381</v>
      </c>
      <c r="H2396" s="261" t="s">
        <v>1186</v>
      </c>
      <c r="I2396" s="257">
        <v>535455</v>
      </c>
      <c r="J2396" s="261">
        <v>1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E2397" s="551" t="str">
        <f>_xlfn.XLOOKUP(D2397,거래처!B:B,거래처!D:D," ")</f>
        <v>302-01-83388</v>
      </c>
      <c r="G2397" s="282" t="s">
        <v>2141</v>
      </c>
      <c r="H2397" s="261">
        <v>50229</v>
      </c>
      <c r="I2397" s="257">
        <v>70000</v>
      </c>
      <c r="J2397" s="261">
        <v>1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E2398" s="551" t="str">
        <f>_xlfn.XLOOKUP(D2398,거래처!B:B,거래처!D:D," ")</f>
        <v>302-01-83388</v>
      </c>
      <c r="G2398" s="282" t="s">
        <v>2143</v>
      </c>
      <c r="H2398" s="261" t="s">
        <v>1779</v>
      </c>
      <c r="I2398" s="257">
        <v>10000</v>
      </c>
      <c r="J2398" s="261">
        <v>1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E2399" s="551" t="str">
        <f>_xlfn.XLOOKUP(D2399,거래처!B:B,거래처!D:D," ")</f>
        <v>302-01-83388</v>
      </c>
      <c r="G2399" s="282" t="s">
        <v>3997</v>
      </c>
      <c r="I2399" s="257">
        <v>10000</v>
      </c>
      <c r="J2399" s="261">
        <v>1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E2400" s="551" t="str">
        <f>_xlfn.XLOOKUP(D2400,거래처!B:B,거래처!D:D," ")</f>
        <v>302-01-83388</v>
      </c>
      <c r="G2400" s="282" t="s">
        <v>2142</v>
      </c>
      <c r="H2400" s="261" t="s">
        <v>1753</v>
      </c>
      <c r="I2400" s="257">
        <v>35000</v>
      </c>
      <c r="J2400" s="261">
        <v>1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E2401" s="551" t="str">
        <f>_xlfn.XLOOKUP(D2401,거래처!B:B,거래처!D:D," ")</f>
        <v>302-01-83388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E2402" s="551" t="str">
        <f>_xlfn.XLOOKUP(D2402,거래처!B:B,거래처!D:D," ")</f>
        <v>302-01-83388</v>
      </c>
      <c r="G2402" s="282" t="s">
        <v>2056</v>
      </c>
      <c r="H2402" s="261">
        <v>1087427173</v>
      </c>
      <c r="I2402" s="257">
        <v>1000000</v>
      </c>
      <c r="J2402" s="261">
        <v>1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E2403" s="551" t="str">
        <f>_xlfn.XLOOKUP(D2403,거래처!B:B,거래처!D:D," ")</f>
        <v>503-07-45581</v>
      </c>
      <c r="G2403" s="282" t="s">
        <v>2056</v>
      </c>
      <c r="H2403" s="261">
        <v>1087427173</v>
      </c>
      <c r="I2403" s="257">
        <v>1100000</v>
      </c>
      <c r="J2403" s="261">
        <v>1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E2404" s="551" t="str">
        <f>_xlfn.XLOOKUP(D2404,거래처!B:B,거래처!D:D," ")</f>
        <v>503-07-45581</v>
      </c>
      <c r="G2404" s="282" t="s">
        <v>1237</v>
      </c>
      <c r="H2404" s="261" t="s">
        <v>1236</v>
      </c>
      <c r="I2404" s="257">
        <v>50000</v>
      </c>
      <c r="J2404" s="261">
        <v>2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E2405" s="551" t="str">
        <f>_xlfn.XLOOKUP(D2405,거래처!B:B,거래처!D:D," ")</f>
        <v>138-01-48780</v>
      </c>
      <c r="G2405" s="282" t="s">
        <v>3939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E2406" s="551">
        <f>_xlfn.XLOOKUP(D2406,거래처!B:B,거래처!D:D," ")</f>
        <v>0</v>
      </c>
      <c r="G2406" s="282" t="s">
        <v>3998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E2407" s="551">
        <f>_xlfn.XLOOKUP(D2407,거래처!B:B,거래처!D:D," ")</f>
        <v>0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3866</v>
      </c>
      <c r="E2408" s="551">
        <f>_xlfn.XLOOKUP(D2408,거래처!B:B,거래처!D:D," ")</f>
        <v>0</v>
      </c>
      <c r="G2408" s="282" t="s">
        <v>3999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E2409" s="551">
        <f>_xlfn.XLOOKUP(D2409,거래처!B:B,거래처!D:D," ")</f>
        <v>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4121</v>
      </c>
    </row>
    <row r="2410" spans="1:17">
      <c r="A2410" s="58">
        <v>2410</v>
      </c>
      <c r="C2410" s="256">
        <v>45992</v>
      </c>
      <c r="D2410" s="282" t="s">
        <v>1370</v>
      </c>
      <c r="E2410" s="551" t="str">
        <f>_xlfn.XLOOKUP(D2410,거래처!B:B,거래처!D:D," ")</f>
        <v>177-01-03420</v>
      </c>
      <c r="G2410" s="282" t="s">
        <v>3667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E2411" s="551">
        <f>_xlfn.XLOOKUP(D2411,거래처!B:B,거래처!D:D," ")</f>
        <v>0</v>
      </c>
      <c r="G2411" s="282" t="s">
        <v>3669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E2412" s="551" t="str">
        <f>_xlfn.XLOOKUP(D2412,거래처!B:B,거래처!D:D," ")</f>
        <v>416-09-29452</v>
      </c>
      <c r="G2412" s="282" t="s">
        <v>4000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E2413" s="551" t="str">
        <f>_xlfn.XLOOKUP(D2413,거래처!B:B,거래처!D:D," ")</f>
        <v>410-27-15314</v>
      </c>
      <c r="G2413" s="282" t="s">
        <v>2141</v>
      </c>
      <c r="H2413" s="261">
        <v>50229</v>
      </c>
      <c r="I2413" s="257">
        <v>75000</v>
      </c>
      <c r="J2413" s="261">
        <v>2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E2414" s="551" t="str">
        <f>_xlfn.XLOOKUP(D2414,거래처!B:B,거래처!D:D," ")</f>
        <v>410-27-15314</v>
      </c>
      <c r="G2414" s="282" t="s">
        <v>2142</v>
      </c>
      <c r="H2414" s="261" t="s">
        <v>1753</v>
      </c>
      <c r="I2414" s="257">
        <v>35000</v>
      </c>
      <c r="J2414" s="261">
        <v>1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E2415" s="551" t="str">
        <f>_xlfn.XLOOKUP(D2415,거래처!B:B,거래처!D:D," ")</f>
        <v>410-27-15314</v>
      </c>
      <c r="G2415" s="282" t="s">
        <v>2143</v>
      </c>
      <c r="H2415" s="261" t="s">
        <v>1779</v>
      </c>
      <c r="I2415" s="257">
        <v>10000</v>
      </c>
      <c r="J2415" s="261">
        <v>5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3869</v>
      </c>
      <c r="E2416" s="551">
        <f>_xlfn.XLOOKUP(D2416,거래처!B:B,거래처!D:D," ")</f>
        <v>0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E2417" s="551" t="str">
        <f>_xlfn.XLOOKUP(D2417,거래처!B:B,거래처!D:D," ")</f>
        <v>503-07-45581</v>
      </c>
      <c r="G2417" s="282" t="s">
        <v>1182</v>
      </c>
      <c r="H2417" s="261" t="s">
        <v>1711</v>
      </c>
      <c r="I2417" s="257">
        <v>1200000</v>
      </c>
      <c r="J2417" s="261">
        <v>1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E2418" s="551" t="str">
        <f>_xlfn.XLOOKUP(D2418,거래처!B:B,거래처!D:D," ")</f>
        <v>503-07-45581</v>
      </c>
      <c r="G2418" s="282" t="s">
        <v>1467</v>
      </c>
      <c r="H2418" s="261" t="s">
        <v>2616</v>
      </c>
      <c r="I2418" s="257">
        <v>350000</v>
      </c>
      <c r="J2418" s="261">
        <v>1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E2419" s="551" t="str">
        <f>_xlfn.XLOOKUP(D2419,거래처!B:B,거래처!D:D," ")</f>
        <v>503-07-45581</v>
      </c>
      <c r="G2419" s="282" t="s">
        <v>1664</v>
      </c>
      <c r="H2419" s="261" t="s">
        <v>1663</v>
      </c>
      <c r="I2419" s="257">
        <v>50000</v>
      </c>
      <c r="J2419" s="261">
        <v>1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E2420" s="551" t="str">
        <f>_xlfn.XLOOKUP(D2420,거래처!B:B,거래처!D:D," ")</f>
        <v>410-17-34118</v>
      </c>
      <c r="G2420" s="282" t="s">
        <v>3630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3869</v>
      </c>
      <c r="E2421" s="551">
        <f>_xlfn.XLOOKUP(D2421,거래처!B:B,거래처!D:D," ")</f>
        <v>0</v>
      </c>
      <c r="G2421" s="282" t="s">
        <v>4001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E2422" s="551">
        <f>_xlfn.XLOOKUP(D2422,거래처!B:B,거래처!D:D," ")</f>
        <v>0</v>
      </c>
      <c r="G2422" s="282" t="s">
        <v>3749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E2423" s="551" t="str">
        <f>_xlfn.XLOOKUP(D2423,거래처!B:B,거래처!D:D," ")</f>
        <v>324-37-00464</v>
      </c>
      <c r="G2423" s="282" t="s">
        <v>3780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E2424" s="551" t="str">
        <f>_xlfn.XLOOKUP(D2424,거래처!B:B,거래처!D:D," ")</f>
        <v>503-07-45581</v>
      </c>
      <c r="G2424" s="282" t="s">
        <v>3899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3870</v>
      </c>
      <c r="E2425" s="551">
        <f>_xlfn.XLOOKUP(D2425,거래처!B:B,거래처!D:D," ")</f>
        <v>0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3852</v>
      </c>
      <c r="E2426" s="551">
        <f>_xlfn.XLOOKUP(D2426,거래처!B:B,거래처!D:D," ")</f>
        <v>0</v>
      </c>
      <c r="G2426" s="282" t="s">
        <v>4002</v>
      </c>
      <c r="H2426" s="261" t="s">
        <v>1719</v>
      </c>
      <c r="I2426" s="257">
        <v>400000</v>
      </c>
      <c r="J2426" s="261">
        <v>1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E2427" s="551" t="str">
        <f>_xlfn.XLOOKUP(D2427,거래처!B:B,거래처!D:D," ")</f>
        <v>122-01-63748</v>
      </c>
      <c r="G2427" s="282" t="s">
        <v>2977</v>
      </c>
      <c r="H2427" s="261" t="s">
        <v>1906</v>
      </c>
      <c r="I2427" s="257">
        <v>1000000</v>
      </c>
      <c r="J2427" s="261">
        <v>1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E2428" s="551">
        <f>_xlfn.XLOOKUP(D2428,거래처!B:B,거래처!D:D," ")</f>
        <v>0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3870</v>
      </c>
      <c r="E2429" s="551">
        <f>_xlfn.XLOOKUP(D2429,거래처!B:B,거래처!D:D," ")</f>
        <v>0</v>
      </c>
      <c r="G2429" s="282" t="s">
        <v>4003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E2430" s="551">
        <f>_xlfn.XLOOKUP(D2430,거래처!B:B,거래처!D:D," ")</f>
        <v>0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E2431" s="551">
        <f>_xlfn.XLOOKUP(D2431,거래처!B:B,거래처!D:D," ")</f>
        <v>0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E2432" s="551" t="str">
        <f>_xlfn.XLOOKUP(D2432,거래처!B:B,거래처!D:D," ")</f>
        <v>502-23-76820</v>
      </c>
      <c r="G2432" s="282" t="s">
        <v>1184</v>
      </c>
      <c r="H2432" s="261" t="s">
        <v>1183</v>
      </c>
      <c r="I2432" s="257">
        <v>1200000</v>
      </c>
      <c r="J2432" s="261">
        <v>1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E2433" s="551" t="str">
        <f>_xlfn.XLOOKUP(D2433,거래처!B:B,거래처!D:D," ")</f>
        <v>487-18-00463</v>
      </c>
      <c r="G2433" s="282" t="s">
        <v>1997</v>
      </c>
      <c r="H2433" s="261" t="s">
        <v>3505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E2434" s="551">
        <f>_xlfn.XLOOKUP(D2434,거래처!B:B,거래처!D:D," ")</f>
        <v>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E2435" s="551">
        <f>_xlfn.XLOOKUP(D2435,거래처!B:B,거래처!D:D," ")</f>
        <v>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E2436" s="551" t="str">
        <f>_xlfn.XLOOKUP(D2436,거래처!B:B,거래처!D:D," ")</f>
        <v>410-17-34118</v>
      </c>
      <c r="G2436" s="282" t="s">
        <v>2153</v>
      </c>
      <c r="H2436" s="261" t="s">
        <v>1910</v>
      </c>
      <c r="I2436" s="257">
        <v>1900000</v>
      </c>
      <c r="J2436" s="261">
        <v>1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E2437" s="551" t="str">
        <f>_xlfn.XLOOKUP(D2437,거래처!B:B,거래처!D:D," ")</f>
        <v>410-17-34118</v>
      </c>
      <c r="G2437" s="282" t="s">
        <v>3549</v>
      </c>
      <c r="I2437" s="257">
        <v>200000</v>
      </c>
      <c r="J2437" s="261">
        <v>1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E2438" s="551" t="str">
        <f>_xlfn.XLOOKUP(D2438,거래처!B:B,거래처!D:D," ")</f>
        <v>410-17-34118</v>
      </c>
      <c r="F2438" s="284" t="s">
        <v>4152</v>
      </c>
      <c r="G2438" s="282" t="s">
        <v>2549</v>
      </c>
      <c r="H2438" s="261" t="s">
        <v>1714</v>
      </c>
      <c r="I2438" s="257">
        <v>0</v>
      </c>
      <c r="J2438" s="261">
        <v>1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E2439" s="551" t="str">
        <f>_xlfn.XLOOKUP(D2439,거래처!B:B,거래처!D:D," ")</f>
        <v>410-17-34118</v>
      </c>
      <c r="G2439" s="282" t="s">
        <v>1182</v>
      </c>
      <c r="H2439" s="261" t="s">
        <v>1711</v>
      </c>
      <c r="I2439" s="257">
        <v>1200000</v>
      </c>
      <c r="J2439" s="261">
        <v>1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E2440" s="551" t="str">
        <f>_xlfn.XLOOKUP(D2440,거래처!B:B,거래처!D:D," ")</f>
        <v>410-17-34118</v>
      </c>
      <c r="G2440" s="282" t="s">
        <v>1467</v>
      </c>
      <c r="H2440" s="261" t="s">
        <v>2616</v>
      </c>
      <c r="I2440" s="257">
        <v>350000</v>
      </c>
      <c r="J2440" s="261">
        <v>1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E2441" s="551" t="str">
        <f>_xlfn.XLOOKUP(D2441,거래처!B:B,거래처!D:D," ")</f>
        <v>177-01-03420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E2442" s="551" t="str">
        <f>_xlfn.XLOOKUP(D2442,거래처!B:B,거래처!D:D," ")</f>
        <v>487-18-00463</v>
      </c>
      <c r="G2442" s="282" t="s">
        <v>4004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3857</v>
      </c>
      <c r="E2443" s="551">
        <f>_xlfn.XLOOKUP(D2443,거래처!B:B,거래처!D:D," ")</f>
        <v>0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E2444" s="551">
        <f>_xlfn.XLOOKUP(D2444,거래처!B:B,거래처!D:D," ")</f>
        <v>0</v>
      </c>
      <c r="G2444" s="282" t="s">
        <v>3934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E2445" s="551">
        <f>_xlfn.XLOOKUP(D2445,거래처!B:B,거래처!D:D," ")</f>
        <v>0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E2446" s="551" t="str">
        <f>_xlfn.XLOOKUP(D2446,거래처!B:B,거래처!D:D," ")</f>
        <v>177-01-03420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E2447" s="551" t="str">
        <f>_xlfn.XLOOKUP(D2447,거래처!B:B,거래처!D:D," ")</f>
        <v>177-01-03420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3871</v>
      </c>
      <c r="E2448" s="551">
        <f>_xlfn.XLOOKUP(D2448,거래처!B:B,거래처!D:D," ")</f>
        <v>0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3871</v>
      </c>
      <c r="E2449" s="551">
        <f>_xlfn.XLOOKUP(D2449,거래처!B:B,거래처!D:D," ")</f>
        <v>0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E2450" s="551">
        <f>_xlfn.XLOOKUP(D2450,거래처!B:B,거래처!D:D," ")</f>
        <v>0</v>
      </c>
      <c r="G2450" s="282" t="s">
        <v>4005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E2451" s="551" t="str">
        <f>_xlfn.XLOOKUP(D2451,거래처!B:B,거래처!D:D," ")</f>
        <v>410-27-15314</v>
      </c>
      <c r="G2451" s="282" t="s">
        <v>3668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E2452" s="551">
        <f>_xlfn.XLOOKUP(D2452,거래처!B:B,거래처!D:D," ")</f>
        <v>0</v>
      </c>
      <c r="G2452" s="282" t="s">
        <v>4006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E2453" s="551">
        <f>_xlfn.XLOOKUP(D2453,거래처!B:B,거래처!D:D," ")</f>
        <v>0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3859</v>
      </c>
      <c r="E2454" s="551" t="str">
        <f>_xlfn.XLOOKUP(D2454,거래처!B:B,거래처!D:D," ")</f>
        <v>411-08-87601</v>
      </c>
      <c r="G2454" s="282" t="s">
        <v>3941</v>
      </c>
      <c r="H2454" s="262">
        <v>6058008122</v>
      </c>
      <c r="I2454" s="257">
        <v>2500000</v>
      </c>
      <c r="J2454" s="261">
        <v>1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E2455" s="551">
        <f>_xlfn.XLOOKUP(D2455,거래처!B:B,거래처!D:D," ")</f>
        <v>0</v>
      </c>
      <c r="G2455" s="282" t="s">
        <v>3733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E2456" s="551" t="str">
        <f>_xlfn.XLOOKUP(D2456,거래처!B:B,거래처!D:D," ")</f>
        <v>122-01-63748</v>
      </c>
      <c r="G2456" s="282" t="s">
        <v>3994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3772</v>
      </c>
      <c r="E2457" s="551" t="str">
        <f>_xlfn.XLOOKUP(D2457,거래처!B:B,거래처!D:D," ")</f>
        <v>610-40-15252</v>
      </c>
      <c r="G2457" s="282" t="s">
        <v>3381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E2458" s="551" t="str">
        <f>_xlfn.XLOOKUP(D2458,거래처!B:B,거래처!D:D," ")</f>
        <v>410-27-15314</v>
      </c>
      <c r="G2458" s="282" t="s">
        <v>4007</v>
      </c>
      <c r="H2458" s="261">
        <v>24049465</v>
      </c>
      <c r="I2458" s="257">
        <v>1400000</v>
      </c>
      <c r="J2458" s="261">
        <v>1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E2459" s="551">
        <f>_xlfn.XLOOKUP(D2459,거래처!B:B,거래처!D:D," ")</f>
        <v>0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E2460" s="551" t="str">
        <f>_xlfn.XLOOKUP(D2460,거래처!B:B,거래처!D:D," ")</f>
        <v>177-01-03420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E2461" s="551" t="str">
        <f>_xlfn.XLOOKUP(D2461,거래처!B:B,거래처!D:D," ")</f>
        <v>503-07-45581</v>
      </c>
      <c r="G2461" s="282" t="s">
        <v>1702</v>
      </c>
      <c r="I2461" s="257">
        <v>650000</v>
      </c>
      <c r="J2461" s="261">
        <v>1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E2462" s="551" t="str">
        <f>_xlfn.XLOOKUP(D2462,거래처!B:B,거래처!D:D," ")</f>
        <v>503-07-45581</v>
      </c>
      <c r="G2462" s="282" t="s">
        <v>1664</v>
      </c>
      <c r="H2462" s="261" t="s">
        <v>1663</v>
      </c>
      <c r="I2462" s="257">
        <v>50000</v>
      </c>
      <c r="J2462" s="261">
        <v>1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E2463" s="551" t="str">
        <f>_xlfn.XLOOKUP(D2463,거래처!B:B,거래처!D:D," ")</f>
        <v>621-19-98244</v>
      </c>
      <c r="G2463" s="282" t="s">
        <v>2131</v>
      </c>
      <c r="H2463" s="261" t="s">
        <v>1180</v>
      </c>
      <c r="I2463" s="257">
        <v>1500000</v>
      </c>
      <c r="J2463" s="261">
        <v>1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E2464" s="551" t="str">
        <f>_xlfn.XLOOKUP(D2464,거래처!B:B,거래처!D:D," ")</f>
        <v>621-19-98244</v>
      </c>
      <c r="G2464" s="282" t="s">
        <v>1490</v>
      </c>
      <c r="I2464" s="257">
        <v>25000</v>
      </c>
      <c r="J2464" s="261">
        <v>1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3772</v>
      </c>
      <c r="E2465" s="551" t="str">
        <f>_xlfn.XLOOKUP(D2465,거래처!B:B,거래처!D:D," ")</f>
        <v>610-40-15252</v>
      </c>
      <c r="G2465" s="282" t="s">
        <v>3778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E2466" s="551">
        <f>_xlfn.XLOOKUP(D2466,거래처!B:B,거래처!D:D," ")</f>
        <v>0</v>
      </c>
      <c r="G2466" s="282" t="s">
        <v>4008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E2467" s="551" t="str">
        <f>_xlfn.XLOOKUP(D2467,거래처!B:B,거래처!D:D," ")</f>
        <v>196-87-02353</v>
      </c>
      <c r="G2467" s="282" t="s">
        <v>4009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E2468" s="551" t="str">
        <f>_xlfn.XLOOKUP(D2468,거래처!B:B,거래처!D:D," ")</f>
        <v>621-19-98244</v>
      </c>
      <c r="G2468" s="282" t="s">
        <v>3923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E2469" s="551">
        <f>_xlfn.XLOOKUP(D2469,거래처!B:B,거래처!D:D," ")</f>
        <v>0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E2470" s="551" t="str">
        <f>_xlfn.XLOOKUP(D2470,거래처!B:B,거래처!D:D," ")</f>
        <v>312-13-58007</v>
      </c>
      <c r="G2470" s="282" t="s">
        <v>3381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E2471" s="551" t="str">
        <f>_xlfn.XLOOKUP(D2471,거래처!B:B,거래처!D:D," ")</f>
        <v>312-13-58007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E2472" s="551" t="str">
        <f>_xlfn.XLOOKUP(D2472,거래처!B:B,거래처!D:D," ")</f>
        <v>312-13-58007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E2473" s="551" t="str">
        <f>_xlfn.XLOOKUP(D2473,거래처!B:B,거래처!D:D," ")</f>
        <v>324-37-00464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3212</v>
      </c>
      <c r="E2474" s="551" t="str">
        <f>_xlfn.XLOOKUP(D2474,거래처!B:B,거래처!D:D," ")</f>
        <v>484-05-00256</v>
      </c>
      <c r="G2474" s="282" t="s">
        <v>1818</v>
      </c>
      <c r="H2474" s="261">
        <v>501218962</v>
      </c>
      <c r="I2474" s="257">
        <v>3500000</v>
      </c>
      <c r="J2474" s="261">
        <v>1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2926</v>
      </c>
      <c r="E2475" s="551">
        <f>_xlfn.XLOOKUP(D2475,거래처!B:B,거래처!D:D," ")</f>
        <v>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E2476" s="551">
        <f>_xlfn.XLOOKUP(D2476,거래처!B:B,거래처!D:D," ")</f>
        <v>0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E2477" s="551" t="str">
        <f>_xlfn.XLOOKUP(D2477,거래처!B:B,거래처!D:D," ")</f>
        <v>410-27-15314</v>
      </c>
      <c r="G2477" s="282" t="s">
        <v>4010</v>
      </c>
      <c r="H2477" s="261" t="s">
        <v>4011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E2478" s="551" t="str">
        <f>_xlfn.XLOOKUP(D2478,거래처!B:B,거래처!D:D," ")</f>
        <v>410-27-15314</v>
      </c>
      <c r="G2478" s="282" t="s">
        <v>1490</v>
      </c>
      <c r="I2478" s="257">
        <v>20000</v>
      </c>
      <c r="J2478" s="261">
        <v>1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E2479" s="551" t="str">
        <f>_xlfn.XLOOKUP(D2479,거래처!B:B,거래처!D:D," ")</f>
        <v>177-01-03420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E2480" s="551" t="str">
        <f>_xlfn.XLOOKUP(D2480,거래처!B:B,거래처!D:D," ")</f>
        <v>177-01-03420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E2481" s="551" t="str">
        <f>_xlfn.XLOOKUP(D2481,거래처!B:B,거래처!D:D," ")</f>
        <v>177-01-03420</v>
      </c>
      <c r="G2481" s="282" t="s">
        <v>3549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E2482" s="551">
        <f>_xlfn.XLOOKUP(D2482,거래처!B:B,거래처!D:D," ")</f>
        <v>0</v>
      </c>
      <c r="G2482" s="282" t="s">
        <v>4012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3212</v>
      </c>
      <c r="E2483" s="551" t="str">
        <f>_xlfn.XLOOKUP(D2483,거래처!B:B,거래처!D:D," ")</f>
        <v>484-05-00256</v>
      </c>
      <c r="G2483" s="282" t="s">
        <v>3964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E2484" s="551" t="str">
        <f>_xlfn.XLOOKUP(D2484,거래처!B:B,거래처!D:D," ")</f>
        <v>502-23-76820</v>
      </c>
      <c r="G2484" s="282" t="s">
        <v>3960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E2485" s="551">
        <f>_xlfn.XLOOKUP(D2485,거래처!B:B,거래처!D:D," ")</f>
        <v>0</v>
      </c>
      <c r="G2485" s="282" t="s">
        <v>3779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E2486" s="551" t="str">
        <f>_xlfn.XLOOKUP(D2486,거래처!B:B,거래처!D:D," ")</f>
        <v>503-81-99146</v>
      </c>
      <c r="G2486" s="282" t="s">
        <v>4013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E2487" s="551" t="str">
        <f>_xlfn.XLOOKUP(D2487,거래처!B:B,거래처!D:D," ")</f>
        <v>312-13-58007</v>
      </c>
      <c r="G2487" s="282" t="s">
        <v>3750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E2488" s="551">
        <f>_xlfn.XLOOKUP(D2488,거래처!B:B,거래처!D:D," ")</f>
        <v>0</v>
      </c>
      <c r="G2488" s="282" t="s">
        <v>3921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E2489" s="551">
        <f>_xlfn.XLOOKUP(D2489,거래처!B:B,거래처!D:D," ")</f>
        <v>0</v>
      </c>
      <c r="G2489" s="282" t="s">
        <v>4008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E2490" s="551">
        <f>_xlfn.XLOOKUP(D2490,거래처!B:B,거래처!D:D," ")</f>
        <v>0</v>
      </c>
      <c r="G2490" s="282" t="s">
        <v>4014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E2491" s="551" t="str">
        <f>_xlfn.XLOOKUP(D2491,거래처!B:B,거래처!D:D," ")</f>
        <v>177-01-03420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E2492" s="551" t="str">
        <f>_xlfn.XLOOKUP(D2492,거래처!B:B,거래처!D:D," ")</f>
        <v>302-01-83388</v>
      </c>
      <c r="G2492" s="282" t="s">
        <v>3381</v>
      </c>
      <c r="H2492" s="261" t="s">
        <v>1186</v>
      </c>
      <c r="I2492" s="257">
        <v>560000</v>
      </c>
      <c r="J2492" s="261">
        <v>1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E2493" s="551" t="str">
        <f>_xlfn.XLOOKUP(D2493,거래처!B:B,거래처!D:D," ")</f>
        <v>302-01-83388</v>
      </c>
      <c r="G2493" s="282" t="s">
        <v>2141</v>
      </c>
      <c r="H2493" s="261">
        <v>50229</v>
      </c>
      <c r="I2493" s="257">
        <v>70000</v>
      </c>
      <c r="J2493" s="261">
        <v>1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E2494" s="551" t="str">
        <f>_xlfn.XLOOKUP(D2494,거래처!B:B,거래처!D:D," ")</f>
        <v>302-01-83388</v>
      </c>
      <c r="G2494" s="282" t="s">
        <v>2142</v>
      </c>
      <c r="H2494" s="261" t="s">
        <v>1753</v>
      </c>
      <c r="I2494" s="257">
        <v>30000</v>
      </c>
      <c r="J2494" s="261">
        <v>1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E2495" s="551">
        <f>_xlfn.XLOOKUP(D2495,거래처!B:B,거래처!D:D," ")</f>
        <v>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E2496" s="551">
        <f>_xlfn.XLOOKUP(D2496,거래처!B:B,거래처!D:D," ")</f>
        <v>0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E2497" s="551">
        <f>_xlfn.XLOOKUP(D2497,거래처!B:B,거래처!D:D," ")</f>
        <v>0</v>
      </c>
      <c r="G2497" s="282" t="s">
        <v>2849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E2498" s="551">
        <f>_xlfn.XLOOKUP(D2498,거래처!B:B,거래처!D:D," ")</f>
        <v>0</v>
      </c>
      <c r="G2498" s="282" t="s">
        <v>3486</v>
      </c>
      <c r="H2498" s="261" t="s">
        <v>3495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2846</v>
      </c>
      <c r="E2499" s="551">
        <f>_xlfn.XLOOKUP(D2499,거래처!B:B,거래처!D:D," ")</f>
        <v>0</v>
      </c>
      <c r="G2499" s="282" t="s">
        <v>4015</v>
      </c>
      <c r="H2499" s="261" t="s">
        <v>4016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3040</v>
      </c>
      <c r="E2500" s="551">
        <f>_xlfn.XLOOKUP(D2500,거래처!B:B,거래처!D:D," ")</f>
        <v>0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E2501" s="551" t="str">
        <f>_xlfn.XLOOKUP(D2501,거래처!B:B,거래처!D:D," ")</f>
        <v>177-01-03420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4122</v>
      </c>
    </row>
    <row r="2502" spans="1:17">
      <c r="A2502" s="58">
        <v>2502</v>
      </c>
      <c r="C2502" s="256">
        <v>46002</v>
      </c>
      <c r="D2502" s="282" t="s">
        <v>3040</v>
      </c>
      <c r="E2502" s="551">
        <f>_xlfn.XLOOKUP(D2502,거래처!B:B,거래처!D:D," ")</f>
        <v>0</v>
      </c>
      <c r="G2502" s="282" t="s">
        <v>4017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2846</v>
      </c>
      <c r="E2503" s="551">
        <f>_xlfn.XLOOKUP(D2503,거래처!B:B,거래처!D:D," ")</f>
        <v>0</v>
      </c>
      <c r="G2503" s="282" t="s">
        <v>3970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E2504" s="551" t="str">
        <f>_xlfn.XLOOKUP(D2504,거래처!B:B,거래처!D:D," ")</f>
        <v>585-08-00244</v>
      </c>
      <c r="G2504" s="282" t="s">
        <v>2147</v>
      </c>
      <c r="H2504" s="261">
        <v>2820403</v>
      </c>
      <c r="I2504" s="257">
        <v>1600000</v>
      </c>
      <c r="J2504" s="261">
        <v>1</v>
      </c>
      <c r="M2504" s="257">
        <v>1760000</v>
      </c>
      <c r="Q2504" s="282" t="s">
        <v>4123</v>
      </c>
    </row>
    <row r="2505" spans="1:17">
      <c r="A2505" s="58">
        <v>2505</v>
      </c>
      <c r="C2505" s="256">
        <v>46002</v>
      </c>
      <c r="D2505" s="282" t="s">
        <v>1826</v>
      </c>
      <c r="E2505" s="551" t="str">
        <f>_xlfn.XLOOKUP(D2505,거래처!B:B,거래처!D:D," ")</f>
        <v>585-08-00244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E2506" s="551" t="str">
        <f>_xlfn.XLOOKUP(D2506,거래처!B:B,거래처!D:D," ")</f>
        <v>302-01-83388</v>
      </c>
      <c r="G2506" s="282" t="s">
        <v>3701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E2507" s="551" t="str">
        <f>_xlfn.XLOOKUP(D2507,거래처!B:B,거래처!D:D," ")</f>
        <v>410-27-15314</v>
      </c>
      <c r="G2507" s="282" t="s">
        <v>4018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E2508" s="551" t="str">
        <f>_xlfn.XLOOKUP(D2508,거래처!B:B,거래처!D:D," ")</f>
        <v>138-01-48780</v>
      </c>
      <c r="G2508" s="282" t="s">
        <v>3486</v>
      </c>
      <c r="H2508" s="261" t="s">
        <v>3495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E2509" s="551" t="str">
        <f>_xlfn.XLOOKUP(D2509,거래처!B:B,거래처!D:D," ")</f>
        <v>302-01-83388</v>
      </c>
      <c r="G2509" s="282" t="s">
        <v>4019</v>
      </c>
      <c r="H2509" s="261" t="s">
        <v>4020</v>
      </c>
      <c r="I2509" s="257">
        <v>300000</v>
      </c>
      <c r="J2509" s="261">
        <v>1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E2510" s="551">
        <f>_xlfn.XLOOKUP(D2510,거래처!B:B,거래처!D:D," ")</f>
        <v>0</v>
      </c>
      <c r="G2510" s="282" t="s">
        <v>4021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E2511" s="551">
        <f>_xlfn.XLOOKUP(D2511,거래처!B:B,거래처!D:D," ")</f>
        <v>0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E2512" s="551">
        <f>_xlfn.XLOOKUP(D2512,거래처!B:B,거래처!D:D," ")</f>
        <v>0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E2513" s="551">
        <f>_xlfn.XLOOKUP(D2513,거래처!B:B,거래처!D:D," ")</f>
        <v>0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E2514" s="551" t="str">
        <f>_xlfn.XLOOKUP(D2514,거래처!B:B,거래처!D:D," ")</f>
        <v>302-01-83388</v>
      </c>
      <c r="G2514" s="282" t="s">
        <v>2709</v>
      </c>
      <c r="H2514" s="261" t="s">
        <v>1190</v>
      </c>
      <c r="I2514" s="257">
        <v>1600000</v>
      </c>
      <c r="J2514" s="261">
        <v>1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3862</v>
      </c>
      <c r="E2515" s="551" t="str">
        <f>_xlfn.XLOOKUP(D2515,거래처!B:B,거래처!D:D," ")</f>
        <v>411-08-87601</v>
      </c>
      <c r="G2515" s="282" t="s">
        <v>4022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E2516" s="551" t="str">
        <f>_xlfn.XLOOKUP(D2516,거래처!B:B,거래처!D:D," ")</f>
        <v>138-01-48780</v>
      </c>
      <c r="G2516" s="282" t="s">
        <v>4023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E2517" s="551" t="str">
        <f>_xlfn.XLOOKUP(D2517,거래처!B:B,거래처!D:D," ")</f>
        <v>220-02-21340</v>
      </c>
      <c r="G2517" s="282" t="s">
        <v>3968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3863</v>
      </c>
      <c r="E2518" s="551">
        <f>_xlfn.XLOOKUP(D2518,거래처!B:B,거래처!D:D," ")</f>
        <v>0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E2519" s="551">
        <f>_xlfn.XLOOKUP(D2519,거래처!B:B,거래처!D:D," ")</f>
        <v>0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E2520" s="551" t="str">
        <f>_xlfn.XLOOKUP(D2520,거래처!B:B,거래처!D:D," ")</f>
        <v>177-01-03420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E2521" s="551">
        <f>_xlfn.XLOOKUP(D2521,거래처!B:B,거래처!D:D," ")</f>
        <v>0</v>
      </c>
      <c r="G2521" s="282" t="s">
        <v>4024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E2522" s="551">
        <f>_xlfn.XLOOKUP(D2522,거래처!B:B,거래처!D:D," ")</f>
        <v>0</v>
      </c>
      <c r="G2522" s="282" t="s">
        <v>4025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3863</v>
      </c>
      <c r="E2523" s="551">
        <f>_xlfn.XLOOKUP(D2523,거래처!B:B,거래처!D:D," ")</f>
        <v>0</v>
      </c>
      <c r="G2523" s="282" t="s">
        <v>3987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E2524" s="551">
        <f>_xlfn.XLOOKUP(D2524,거래처!B:B,거래처!D:D," ")</f>
        <v>0</v>
      </c>
      <c r="G2524" s="282" t="s">
        <v>4026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E2525" s="551">
        <f>_xlfn.XLOOKUP(D2525,거래처!B:B,거래처!D:D," ")</f>
        <v>0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E2526" s="551">
        <f>_xlfn.XLOOKUP(D2526,거래처!B:B,거래처!D:D," ")</f>
        <v>0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3772</v>
      </c>
      <c r="E2527" s="551" t="str">
        <f>_xlfn.XLOOKUP(D2527,거래처!B:B,거래처!D:D," ")</f>
        <v>610-40-15252</v>
      </c>
      <c r="G2527" s="282" t="s">
        <v>3381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E2528" s="551">
        <f>_xlfn.XLOOKUP(D2528,거래처!B:B,거래처!D:D," ")</f>
        <v>0</v>
      </c>
      <c r="G2528" s="282" t="s">
        <v>3760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E2529" s="551" t="str">
        <f>_xlfn.XLOOKUP(D2529,거래처!B:B,거래처!D:D," ")</f>
        <v>177-01-03420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E2530" s="551" t="str">
        <f>_xlfn.XLOOKUP(D2530,거래처!B:B,거래처!D:D," ")</f>
        <v>177-01-03420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E2531" s="551" t="str">
        <f>_xlfn.XLOOKUP(D2531,거래처!B:B,거래처!D:D," ")</f>
        <v>177-01-03420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E2532" s="551" t="str">
        <f>_xlfn.XLOOKUP(D2532,거래처!B:B,거래처!D:D," ")</f>
        <v>118-10-18095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E2533" s="551" t="str">
        <f>_xlfn.XLOOKUP(D2533,거래처!B:B,거래처!D:D," ")</f>
        <v>118-10-18095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E2534" s="551" t="str">
        <f>_xlfn.XLOOKUP(D2534,거래처!B:B,거래처!D:D," ")</f>
        <v>138-01-48780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E2535" s="551" t="str">
        <f>_xlfn.XLOOKUP(D2535,거래처!B:B,거래처!D:D," ")</f>
        <v>138-01-48780</v>
      </c>
      <c r="G2535" s="282" t="s">
        <v>3381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E2536" s="551" t="str">
        <f>_xlfn.XLOOKUP(D2536,거래처!B:B,거래처!D:D," ")</f>
        <v>138-01-48780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2926</v>
      </c>
      <c r="E2537" s="551">
        <f>_xlfn.XLOOKUP(D2537,거래처!B:B,거래처!D:D," ")</f>
        <v>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E2538" s="551" t="str">
        <f>_xlfn.XLOOKUP(D2538,거래처!B:B,거래처!D:D," ")</f>
        <v>416-09-29452</v>
      </c>
      <c r="G2538" s="282" t="s">
        <v>2849</v>
      </c>
      <c r="H2538" s="261">
        <v>415054509</v>
      </c>
      <c r="I2538" s="257">
        <v>350000</v>
      </c>
      <c r="J2538" s="261">
        <v>1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E2539" s="551" t="str">
        <f>_xlfn.XLOOKUP(D2539,거래처!B:B,거래처!D:D," ")</f>
        <v>416-09-29452</v>
      </c>
      <c r="G2539" s="282" t="s">
        <v>3735</v>
      </c>
      <c r="H2539" s="261">
        <v>410013910</v>
      </c>
      <c r="I2539" s="257">
        <v>7728</v>
      </c>
      <c r="J2539" s="261">
        <v>1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E2540" s="551">
        <f>_xlfn.XLOOKUP(D2540,거래처!B:B,거래처!D:D," ")</f>
        <v>0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E2541" s="551">
        <f>_xlfn.XLOOKUP(D2541,거래처!B:B,거래처!D:D," ")</f>
        <v>0</v>
      </c>
      <c r="G2541" s="282" t="s">
        <v>3932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E2542" s="551" t="str">
        <f>_xlfn.XLOOKUP(D2542,거래처!B:B,거래처!D:D," ")</f>
        <v>138-01-48780</v>
      </c>
      <c r="G2542" s="282" t="s">
        <v>3939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E2543" s="551" t="str">
        <f>_xlfn.XLOOKUP(D2543,거래처!B:B,거래처!D:D," ")</f>
        <v>118-10-18095</v>
      </c>
      <c r="G2543" s="282" t="s">
        <v>4027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3772</v>
      </c>
      <c r="E2544" s="551" t="str">
        <f>_xlfn.XLOOKUP(D2544,거래처!B:B,거래처!D:D," ")</f>
        <v>610-40-15252</v>
      </c>
      <c r="G2544" s="282" t="s">
        <v>3778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E2545" s="551" t="str">
        <f>_xlfn.XLOOKUP(D2545,거래처!B:B,거래처!D:D," ")</f>
        <v>177-01-03420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E2546" s="551" t="str">
        <f>_xlfn.XLOOKUP(D2546,거래처!B:B,거래처!D:D," ")</f>
        <v>177-01-03420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E2547" s="551">
        <f>_xlfn.XLOOKUP(D2547,거래처!B:B,거래처!D:D," ")</f>
        <v>0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E2548" s="551">
        <f>_xlfn.XLOOKUP(D2548,거래처!B:B,거래처!D:D," ")</f>
        <v>0</v>
      </c>
      <c r="G2548" s="282" t="s">
        <v>4028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E2549" s="551">
        <f>_xlfn.XLOOKUP(D2549,거래처!B:B,거래처!D:D," ")</f>
        <v>0</v>
      </c>
      <c r="G2549" s="282" t="s">
        <v>4029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E2550" s="551">
        <f>_xlfn.XLOOKUP(D2550,거래처!B:B,거래처!D:D," ")</f>
        <v>0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E2551" s="551">
        <f>_xlfn.XLOOKUP(D2551,거래처!B:B,거래처!D:D," ")</f>
        <v>0</v>
      </c>
      <c r="G2551" s="282" t="s">
        <v>3898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E2552" s="551" t="str">
        <f>_xlfn.XLOOKUP(D2552,거래처!B:B,거래처!D:D," ")</f>
        <v>418-10-00781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E2553" s="551" t="str">
        <f>_xlfn.XLOOKUP(D2553,거래처!B:B,거래처!D:D," ")</f>
        <v>513-16-70662</v>
      </c>
      <c r="F2553" s="284" t="s">
        <v>4152</v>
      </c>
      <c r="G2553" s="282" t="s">
        <v>4030</v>
      </c>
      <c r="H2553" s="261" t="s">
        <v>4031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E2554" s="551">
        <f>_xlfn.XLOOKUP(D2554,거래처!B:B,거래처!D:D," ")</f>
        <v>0</v>
      </c>
      <c r="G2554" s="282" t="s">
        <v>3381</v>
      </c>
      <c r="H2554" s="261" t="s">
        <v>1186</v>
      </c>
      <c r="I2554" s="257">
        <v>550000</v>
      </c>
      <c r="J2554" s="261">
        <v>1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E2555" s="551">
        <f>_xlfn.XLOOKUP(D2555,거래처!B:B,거래처!D:D," ")</f>
        <v>0</v>
      </c>
      <c r="G2555" s="282" t="s">
        <v>2141</v>
      </c>
      <c r="H2555" s="261">
        <v>50229</v>
      </c>
      <c r="I2555" s="257">
        <v>70000</v>
      </c>
      <c r="J2555" s="261">
        <v>1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E2556" s="551">
        <f>_xlfn.XLOOKUP(D2556,거래처!B:B,거래처!D:D," ")</f>
        <v>0</v>
      </c>
      <c r="G2556" s="282" t="s">
        <v>2143</v>
      </c>
      <c r="H2556" s="261" t="s">
        <v>1779</v>
      </c>
      <c r="I2556" s="257">
        <v>10000</v>
      </c>
      <c r="J2556" s="261">
        <v>2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E2557" s="551">
        <f>_xlfn.XLOOKUP(D2557,거래처!B:B,거래처!D:D," ")</f>
        <v>0</v>
      </c>
      <c r="G2557" s="282" t="s">
        <v>2142</v>
      </c>
      <c r="H2557" s="261" t="s">
        <v>1753</v>
      </c>
      <c r="I2557" s="257">
        <v>10000</v>
      </c>
      <c r="J2557" s="261">
        <v>1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E2558" s="551">
        <f>_xlfn.XLOOKUP(D2558,거래처!B:B,거래처!D:D," ")</f>
        <v>0</v>
      </c>
      <c r="G2558" s="282" t="s">
        <v>2142</v>
      </c>
      <c r="H2558" s="261" t="s">
        <v>1753</v>
      </c>
      <c r="I2558" s="257">
        <v>40000</v>
      </c>
      <c r="J2558" s="261">
        <v>1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E2559" s="551" t="str">
        <f>_xlfn.XLOOKUP(D2559,거래처!B:B,거래처!D:D," ")</f>
        <v>118-10-18095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E2560" s="551" t="str">
        <f>_xlfn.XLOOKUP(D2560,거래처!B:B,거래처!D:D," ")</f>
        <v>118-10-18095</v>
      </c>
      <c r="G2560" s="282" t="s">
        <v>4032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2926</v>
      </c>
      <c r="E2561" s="551">
        <f>_xlfn.XLOOKUP(D2561,거래처!B:B,거래처!D:D," ")</f>
        <v>0</v>
      </c>
      <c r="G2561" s="282" t="s">
        <v>4033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3872</v>
      </c>
      <c r="E2562" s="551" t="str">
        <f>_xlfn.XLOOKUP(D2562,거래처!B:B,거래처!D:D," ")</f>
        <v>808-22-01934</v>
      </c>
      <c r="G2562" s="282" t="s">
        <v>2148</v>
      </c>
      <c r="H2562" s="261" t="s">
        <v>1177</v>
      </c>
      <c r="I2562" s="257">
        <v>1200000</v>
      </c>
      <c r="J2562" s="261">
        <v>1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E2563" s="551" t="str">
        <f>_xlfn.XLOOKUP(D2563,거래처!B:B,거래처!D:D," ")</f>
        <v>122-01-63748</v>
      </c>
      <c r="G2563" s="282" t="s">
        <v>1702</v>
      </c>
      <c r="I2563" s="257">
        <v>650000</v>
      </c>
      <c r="J2563" s="261">
        <v>1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E2564" s="551">
        <f>_xlfn.XLOOKUP(D2564,거래처!B:B,거래처!D:D," ")</f>
        <v>0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E2565" s="551">
        <f>_xlfn.XLOOKUP(D2565,거래처!B:B,거래처!D:D," ")</f>
        <v>0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E2566" s="551">
        <f>_xlfn.XLOOKUP(D2566,거래처!B:B,거래처!D:D," ")</f>
        <v>0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E2567" s="551">
        <f>_xlfn.XLOOKUP(D2567,거래처!B:B,거래처!D:D," ")</f>
        <v>0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E2568" s="551">
        <f>_xlfn.XLOOKUP(D2568,거래처!B:B,거래처!D:D," ")</f>
        <v>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3872</v>
      </c>
      <c r="E2569" s="551" t="str">
        <f>_xlfn.XLOOKUP(D2569,거래처!B:B,거래처!D:D," ")</f>
        <v>808-22-01934</v>
      </c>
      <c r="G2569" s="282" t="s">
        <v>4034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E2570" s="551">
        <f>_xlfn.XLOOKUP(D2570,거래처!B:B,거래처!D:D," ")</f>
        <v>0</v>
      </c>
      <c r="G2570" s="282" t="s">
        <v>3749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E2571" s="551">
        <f>_xlfn.XLOOKUP(D2571,거래처!B:B,거래처!D:D," ")</f>
        <v>0</v>
      </c>
      <c r="G2571" s="282" t="s">
        <v>4035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E2572" s="551" t="str">
        <f>_xlfn.XLOOKUP(D2572,거래처!B:B,거래처!D:D," ")</f>
        <v>503-07-45581</v>
      </c>
      <c r="G2572" s="282" t="s">
        <v>1182</v>
      </c>
      <c r="H2572" s="261" t="s">
        <v>1711</v>
      </c>
      <c r="I2572" s="257">
        <v>1200000</v>
      </c>
      <c r="J2572" s="261">
        <v>1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E2573" s="551" t="str">
        <f>_xlfn.XLOOKUP(D2573,거래처!B:B,거래처!D:D," ")</f>
        <v>503-07-45581</v>
      </c>
      <c r="G2573" s="282" t="s">
        <v>1467</v>
      </c>
      <c r="H2573" s="261" t="s">
        <v>2616</v>
      </c>
      <c r="I2573" s="257">
        <v>350000</v>
      </c>
      <c r="J2573" s="261">
        <v>1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E2574" s="551" t="str">
        <f>_xlfn.XLOOKUP(D2574,거래처!B:B,거래처!D:D," ")</f>
        <v>479-17-01687</v>
      </c>
      <c r="G2574" s="282" t="s">
        <v>2326</v>
      </c>
      <c r="H2574" s="261" t="s">
        <v>2358</v>
      </c>
      <c r="I2574" s="257">
        <v>750000</v>
      </c>
      <c r="J2574" s="261">
        <v>1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E2575" s="551" t="str">
        <f>_xlfn.XLOOKUP(D2575,거래처!B:B,거래처!D:D," ")</f>
        <v>324-37-00464</v>
      </c>
      <c r="G2575" s="282" t="s">
        <v>2977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E2576" s="551" t="str">
        <f>_xlfn.XLOOKUP(D2576,거래처!B:B,거래처!D:D," ")</f>
        <v>177-01-03420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E2577" s="551" t="str">
        <f>_xlfn.XLOOKUP(D2577,거래처!B:B,거래처!D:D," ")</f>
        <v>273-03-01573</v>
      </c>
      <c r="G2577" s="282" t="s">
        <v>2709</v>
      </c>
      <c r="H2577" s="261" t="s">
        <v>1190</v>
      </c>
      <c r="I2577" s="257">
        <v>1700000</v>
      </c>
      <c r="J2577" s="261">
        <v>1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E2578" s="551">
        <f>_xlfn.XLOOKUP(D2578,거래처!B:B,거래처!D:D," ")</f>
        <v>0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E2579" s="551" t="str">
        <f>_xlfn.XLOOKUP(D2579,거래처!B:B,거래처!D:D," ")</f>
        <v>479-17-01687</v>
      </c>
      <c r="G2579" s="282" t="s">
        <v>4036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E2580" s="551">
        <f>_xlfn.XLOOKUP(D2580,거래처!B:B,거래처!D:D," ")</f>
        <v>0</v>
      </c>
      <c r="G2580" s="282" t="s">
        <v>3944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E2581" s="551">
        <f>_xlfn.XLOOKUP(D2581,거래처!B:B,거래처!D:D," ")</f>
        <v>0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E2582" s="551">
        <f>_xlfn.XLOOKUP(D2582,거래처!B:B,거래처!D:D," ")</f>
        <v>0</v>
      </c>
      <c r="G2582" s="282" t="s">
        <v>4037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E2583" s="551">
        <f>_xlfn.XLOOKUP(D2583,거래처!B:B,거래처!D:D," ")</f>
        <v>0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E2584" s="551" t="str">
        <f>_xlfn.XLOOKUP(D2584,거래처!B:B,거래처!D:D," ")</f>
        <v>324-37-00464</v>
      </c>
      <c r="G2584" s="282" t="s">
        <v>3780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E2585" s="551">
        <f>_xlfn.XLOOKUP(D2585,거래처!B:B,거래처!D:D," ")</f>
        <v>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E2586" s="551">
        <f>_xlfn.XLOOKUP(D2586,거래처!B:B,거래처!D:D," ")</f>
        <v>0</v>
      </c>
      <c r="G2586" s="282" t="s">
        <v>3953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E2587" s="551">
        <f>_xlfn.XLOOKUP(D2587,거래처!B:B,거래처!D:D," ")</f>
        <v>0</v>
      </c>
      <c r="G2587" s="282" t="s">
        <v>2849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E2588" s="551">
        <f>_xlfn.XLOOKUP(D2588,거래처!B:B,거래처!D:D," ")</f>
        <v>0</v>
      </c>
      <c r="G2588" s="282" t="s">
        <v>4038</v>
      </c>
      <c r="H2588" s="261" t="s">
        <v>4039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3071</v>
      </c>
      <c r="E2589" s="551">
        <f>_xlfn.XLOOKUP(D2589,거래처!B:B,거래처!D:D," ")</f>
        <v>0</v>
      </c>
      <c r="G2589" s="282" t="s">
        <v>3382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3071</v>
      </c>
      <c r="E2590" s="551">
        <f>_xlfn.XLOOKUP(D2590,거래처!B:B,거래처!D:D," ")</f>
        <v>0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3071</v>
      </c>
      <c r="E2591" s="551">
        <f>_xlfn.XLOOKUP(D2591,거래처!B:B,거래처!D:D," ")</f>
        <v>0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3071</v>
      </c>
      <c r="E2592" s="551">
        <f>_xlfn.XLOOKUP(D2592,거래처!B:B,거래처!D:D," ")</f>
        <v>0</v>
      </c>
      <c r="G2592" s="282" t="s">
        <v>4040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E2593" s="551">
        <f>_xlfn.XLOOKUP(D2593,거래처!B:B,거래처!D:D," ")</f>
        <v>0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3123</v>
      </c>
      <c r="E2594" s="551">
        <f>_xlfn.XLOOKUP(D2594,거래처!B:B,거래처!D:D," ")</f>
        <v>0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3123</v>
      </c>
      <c r="E2595" s="551">
        <f>_xlfn.XLOOKUP(D2595,거래처!B:B,거래처!D:D," ")</f>
        <v>0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3872</v>
      </c>
      <c r="E2596" s="551" t="str">
        <f>_xlfn.XLOOKUP(D2596,거래처!B:B,거래처!D:D," ")</f>
        <v>808-22-01934</v>
      </c>
      <c r="G2596" s="282" t="s">
        <v>2968</v>
      </c>
      <c r="H2596" s="261">
        <v>2820403</v>
      </c>
      <c r="I2596" s="257">
        <v>500000</v>
      </c>
      <c r="J2596" s="261">
        <v>1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E2597" s="551">
        <f>_xlfn.XLOOKUP(D2597,거래처!B:B,거래처!D:D," ")</f>
        <v>0</v>
      </c>
      <c r="G2597" s="282" t="s">
        <v>3486</v>
      </c>
      <c r="H2597" s="261" t="s">
        <v>3495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E2598" s="551">
        <f>_xlfn.XLOOKUP(D2598,거래처!B:B,거래처!D:D," ")</f>
        <v>0</v>
      </c>
      <c r="G2598" s="282" t="s">
        <v>4041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E2599" s="551" t="str">
        <f>_xlfn.XLOOKUP(D2599,거래처!B:B,거래처!D:D," ")</f>
        <v>418-10-00781</v>
      </c>
      <c r="G2599" s="282" t="s">
        <v>3969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E2600" s="551" t="str">
        <f>_xlfn.XLOOKUP(D2600,거래처!B:B,거래처!D:D," ")</f>
        <v>410-27-15314</v>
      </c>
      <c r="G2600" s="282" t="s">
        <v>2141</v>
      </c>
      <c r="H2600" s="261">
        <v>50229</v>
      </c>
      <c r="I2600" s="257">
        <v>75000</v>
      </c>
      <c r="J2600" s="261">
        <v>2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E2601" s="551" t="str">
        <f>_xlfn.XLOOKUP(D2601,거래처!B:B,거래처!D:D," ")</f>
        <v>410-27-15314</v>
      </c>
      <c r="G2601" s="282" t="s">
        <v>2139</v>
      </c>
      <c r="H2601" s="261" t="s">
        <v>1230</v>
      </c>
      <c r="I2601" s="257">
        <v>130000</v>
      </c>
      <c r="J2601" s="261">
        <v>1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E2602" s="551" t="str">
        <f>_xlfn.XLOOKUP(D2602,거래처!B:B,거래처!D:D," ")</f>
        <v>410-27-15314</v>
      </c>
      <c r="G2602" s="282" t="s">
        <v>2142</v>
      </c>
      <c r="H2602" s="261" t="s">
        <v>1753</v>
      </c>
      <c r="I2602" s="257">
        <v>15000</v>
      </c>
      <c r="J2602" s="261">
        <v>1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E2603" s="551">
        <f>_xlfn.XLOOKUP(D2603,거래처!B:B,거래처!D:D," ")</f>
        <v>0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3848</v>
      </c>
      <c r="E2604" s="551">
        <f>_xlfn.XLOOKUP(D2604,거래처!B:B,거래처!D:D," ")</f>
        <v>0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E2605" s="551">
        <f>_xlfn.XLOOKUP(D2605,거래처!B:B,거래처!D:D," ")</f>
        <v>0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3873</v>
      </c>
      <c r="E2606" s="551">
        <f>_xlfn.XLOOKUP(D2606,거래처!B:B,거래처!D:D," ")</f>
        <v>0</v>
      </c>
      <c r="G2606" s="282" t="s">
        <v>1703</v>
      </c>
      <c r="H2606" s="261">
        <v>2830501</v>
      </c>
      <c r="I2606" s="257">
        <v>1550000</v>
      </c>
      <c r="J2606" s="261">
        <v>1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E2607" s="551" t="str">
        <f>_xlfn.XLOOKUP(D2607,거래처!B:B,거래처!D:D," ")</f>
        <v>195-18-00360</v>
      </c>
      <c r="G2607" s="282" t="s">
        <v>4042</v>
      </c>
      <c r="H2607" s="261" t="s">
        <v>4043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E2608" s="551">
        <f>_xlfn.XLOOKUP(D2608,거래처!B:B,거래처!D:D," ")</f>
        <v>0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E2609" s="551">
        <f>_xlfn.XLOOKUP(D2609,거래처!B:B,거래처!D:D," ")</f>
        <v>0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E2610" s="551">
        <f>_xlfn.XLOOKUP(D2610,거래처!B:B,거래처!D:D," ")</f>
        <v>0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E2611" s="551">
        <f>_xlfn.XLOOKUP(D2611,거래처!B:B,거래처!D:D," ")</f>
        <v>0</v>
      </c>
      <c r="G2611" s="282" t="s">
        <v>3898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3873</v>
      </c>
      <c r="E2612" s="551">
        <f>_xlfn.XLOOKUP(D2612,거래처!B:B,거래처!D:D," ")</f>
        <v>0</v>
      </c>
      <c r="G2612" s="282" t="s">
        <v>4044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3872</v>
      </c>
      <c r="E2613" s="551" t="str">
        <f>_xlfn.XLOOKUP(D2613,거래처!B:B,거래처!D:D," ")</f>
        <v>808-22-01934</v>
      </c>
      <c r="G2613" s="282" t="s">
        <v>4045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3848</v>
      </c>
      <c r="E2614" s="551">
        <f>_xlfn.XLOOKUP(D2614,거래처!B:B,거래처!D:D," ")</f>
        <v>0</v>
      </c>
      <c r="G2614" s="282" t="s">
        <v>4046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3071</v>
      </c>
      <c r="E2615" s="551">
        <f>_xlfn.XLOOKUP(D2615,거래처!B:B,거래처!D:D," ")</f>
        <v>0</v>
      </c>
      <c r="G2615" s="282" t="s">
        <v>4047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E2616" s="551">
        <f>_xlfn.XLOOKUP(D2616,거래처!B:B,거래처!D:D," ")</f>
        <v>0</v>
      </c>
      <c r="G2616" s="282" t="s">
        <v>4048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E2617" s="551" t="str">
        <f>_xlfn.XLOOKUP(D2617,거래처!B:B,거래처!D:D," ")</f>
        <v>177-01-03420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E2618" s="551" t="str">
        <f>_xlfn.XLOOKUP(D2618,거래처!B:B,거래처!D:D," ")</f>
        <v>312-13-58007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E2619" s="551">
        <f>_xlfn.XLOOKUP(D2619,거래처!B:B,거래처!D:D," ")</f>
        <v>0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E2620" s="551">
        <f>_xlfn.XLOOKUP(D2620,거래처!B:B,거래처!D:D," ")</f>
        <v>0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E2621" s="551">
        <f>_xlfn.XLOOKUP(D2621,거래처!B:B,거래처!D:D," ")</f>
        <v>0</v>
      </c>
      <c r="G2621" s="282" t="s">
        <v>3972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E2622" s="551">
        <f>_xlfn.XLOOKUP(D2622,거래처!B:B,거래처!D:D," ")</f>
        <v>0</v>
      </c>
      <c r="G2622" s="282" t="s">
        <v>4049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E2623" s="551">
        <f>_xlfn.XLOOKUP(D2623,거래처!B:B,거래처!D:D," ")</f>
        <v>0</v>
      </c>
      <c r="G2623" s="282" t="s">
        <v>4025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E2624" s="551" t="str">
        <f>_xlfn.XLOOKUP(D2624,거래처!B:B,거래처!D:D," ")</f>
        <v>312-13-58007</v>
      </c>
      <c r="G2624" s="282" t="s">
        <v>4050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E2625" s="551" t="str">
        <f>_xlfn.XLOOKUP(D2625,거래처!B:B,거래처!D:D," ")</f>
        <v>122-01-63748</v>
      </c>
      <c r="G2625" s="282" t="s">
        <v>4051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E2626" s="551">
        <f>_xlfn.XLOOKUP(D2626,거래처!B:B,거래처!D:D," ")</f>
        <v>0</v>
      </c>
      <c r="G2626" s="282" t="s">
        <v>4008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E2627" s="551" t="str">
        <f>_xlfn.XLOOKUP(D2627,거래처!B:B,거래처!D:D," ")</f>
        <v>122-01-63748</v>
      </c>
      <c r="G2627" s="282" t="s">
        <v>2326</v>
      </c>
      <c r="H2627" s="261" t="s">
        <v>2358</v>
      </c>
      <c r="I2627" s="257">
        <v>750000</v>
      </c>
      <c r="J2627" s="261">
        <v>1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E2628" s="551">
        <f>_xlfn.XLOOKUP(D2628,거래처!B:B,거래처!D:D," ")</f>
        <v>0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E2629" s="551" t="str">
        <f>_xlfn.XLOOKUP(D2629,거래처!B:B,거래처!D:D," ")</f>
        <v>273-03-01573</v>
      </c>
      <c r="G2629" s="282" t="s">
        <v>1702</v>
      </c>
      <c r="I2629" s="257">
        <v>1100000</v>
      </c>
      <c r="J2629" s="261">
        <v>1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E2630" s="551">
        <f>_xlfn.XLOOKUP(D2630,거래처!B:B,거래처!D:D," ")</f>
        <v>0</v>
      </c>
      <c r="G2630" s="282" t="s">
        <v>4052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E2631" s="551" t="str">
        <f>_xlfn.XLOOKUP(D2631,거래처!B:B,거래처!D:D," ")</f>
        <v>487-18-00463</v>
      </c>
      <c r="G2631" s="282" t="s">
        <v>1997</v>
      </c>
      <c r="H2631" s="261" t="s">
        <v>3505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E2632" s="551" t="str">
        <f>_xlfn.XLOOKUP(D2632,거래처!B:B,거래처!D:D," ")</f>
        <v>118-10-18095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3123</v>
      </c>
      <c r="E2633" s="551">
        <f>_xlfn.XLOOKUP(D2633,거래처!B:B,거래처!D:D," ")</f>
        <v>0</v>
      </c>
      <c r="G2633" s="282" t="s">
        <v>4053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E2634" s="551">
        <f>_xlfn.XLOOKUP(D2634,거래처!B:B,거래처!D:D," ")</f>
        <v>0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4124</v>
      </c>
    </row>
    <row r="2635" spans="1:17">
      <c r="A2635" s="58">
        <v>2635</v>
      </c>
      <c r="C2635" s="256">
        <v>46020</v>
      </c>
      <c r="D2635" s="282" t="s">
        <v>1817</v>
      </c>
      <c r="E2635" s="551">
        <f>_xlfn.XLOOKUP(D2635,거래처!B:B,거래처!D:D," ")</f>
        <v>0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E2636" s="551" t="str">
        <f>_xlfn.XLOOKUP(D2636,거래처!B:B,거래처!D:D," ")</f>
        <v>196-87-02353</v>
      </c>
      <c r="G2636" s="282" t="s">
        <v>1815</v>
      </c>
      <c r="H2636" s="261" t="s">
        <v>4054</v>
      </c>
      <c r="I2636" s="257">
        <v>1100000</v>
      </c>
      <c r="J2636" s="261">
        <v>1</v>
      </c>
      <c r="M2636" s="257">
        <v>1210000</v>
      </c>
      <c r="Q2636" s="282" t="s">
        <v>4125</v>
      </c>
    </row>
    <row r="2637" spans="1:17">
      <c r="A2637" s="58">
        <v>2637</v>
      </c>
      <c r="C2637" s="256">
        <v>46020</v>
      </c>
      <c r="D2637" s="282" t="s">
        <v>1525</v>
      </c>
      <c r="E2637" s="551" t="str">
        <f>_xlfn.XLOOKUP(D2637,거래처!B:B,거래처!D:D," ")</f>
        <v>196-87-02353</v>
      </c>
      <c r="G2637" s="282" t="s">
        <v>4055</v>
      </c>
      <c r="I2637" s="257">
        <v>1100000</v>
      </c>
      <c r="J2637" s="261">
        <v>1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E2638" s="551" t="str">
        <f>_xlfn.XLOOKUP(D2638,거래처!B:B,거래처!D:D," ")</f>
        <v>196-87-02353</v>
      </c>
      <c r="G2638" s="282" t="s">
        <v>2354</v>
      </c>
      <c r="H2638" s="261">
        <v>1087298441</v>
      </c>
      <c r="I2638" s="257">
        <v>50000</v>
      </c>
      <c r="J2638" s="261">
        <v>1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E2639" s="551">
        <f>_xlfn.XLOOKUP(D2639,거래처!B:B,거래처!D:D," ")</f>
        <v>0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E2640" s="551">
        <f>_xlfn.XLOOKUP(D2640,거래처!B:B,거래처!D:D," ")</f>
        <v>0</v>
      </c>
      <c r="G2640" s="282" t="s">
        <v>4056</v>
      </c>
      <c r="H2640" s="261">
        <v>28120504</v>
      </c>
      <c r="I2640" s="257">
        <v>1100000</v>
      </c>
      <c r="J2640" s="261">
        <v>1</v>
      </c>
      <c r="M2640" s="257">
        <v>1210000</v>
      </c>
      <c r="Q2640" s="282" t="s">
        <v>4126</v>
      </c>
    </row>
    <row r="2641" spans="1:17">
      <c r="A2641" s="58">
        <v>2641</v>
      </c>
      <c r="C2641" s="256">
        <v>46020</v>
      </c>
      <c r="D2641" s="282" t="s">
        <v>3318</v>
      </c>
      <c r="E2641" s="551">
        <f>_xlfn.XLOOKUP(D2641,거래처!B:B,거래처!D:D," ")</f>
        <v>0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4127</v>
      </c>
    </row>
    <row r="2642" spans="1:17">
      <c r="A2642" s="58">
        <v>2642</v>
      </c>
      <c r="C2642" s="256">
        <v>46020</v>
      </c>
      <c r="D2642" s="282" t="s">
        <v>1427</v>
      </c>
      <c r="E2642" s="551">
        <f>_xlfn.XLOOKUP(D2642,거래처!B:B,거래처!D:D," ")</f>
        <v>0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E2643" s="551" t="str">
        <f>_xlfn.XLOOKUP(D2643,거래처!B:B,거래처!D:D," ")</f>
        <v>118-10-18095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3318</v>
      </c>
      <c r="E2644" s="551">
        <f>_xlfn.XLOOKUP(D2644,거래처!B:B,거래처!D:D," ")</f>
        <v>0</v>
      </c>
      <c r="G2644" s="282" t="s">
        <v>3754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E2645" s="551">
        <f>_xlfn.XLOOKUP(D2645,거래처!B:B,거래처!D:D," ")</f>
        <v>0</v>
      </c>
      <c r="G2645" s="282" t="s">
        <v>2167</v>
      </c>
      <c r="H2645" s="261" t="s">
        <v>1186</v>
      </c>
      <c r="I2645" s="257">
        <v>570000</v>
      </c>
      <c r="J2645" s="261">
        <v>1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2926</v>
      </c>
      <c r="E2646" s="551">
        <f>_xlfn.XLOOKUP(D2646,거래처!B:B,거래처!D:D," ")</f>
        <v>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E2647" s="551" t="str">
        <f>_xlfn.XLOOKUP(D2647,거래처!B:B,거래처!D:D," ")</f>
        <v>860-01-02412</v>
      </c>
      <c r="G2647" s="282" t="s">
        <v>3898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E2648" s="551" t="str">
        <f>_xlfn.XLOOKUP(D2648,거래처!B:B,거래처!D:D," ")</f>
        <v>860-01-02412</v>
      </c>
      <c r="G2648" s="282" t="s">
        <v>3963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E2649" s="551" t="str">
        <f>_xlfn.XLOOKUP(D2649,거래처!B:B,거래처!D:D," ")</f>
        <v>177-01-03420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E2650" s="551" t="str">
        <f>_xlfn.XLOOKUP(D2650,거래처!B:B,거래처!D:D," ")</f>
        <v>177-01-03420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4128</v>
      </c>
    </row>
    <row r="2651" spans="1:17">
      <c r="A2651" s="58">
        <v>2651</v>
      </c>
      <c r="C2651" s="256">
        <v>46022</v>
      </c>
      <c r="D2651" s="282" t="s">
        <v>1850</v>
      </c>
      <c r="E2651" s="551">
        <f>_xlfn.XLOOKUP(D2651,거래처!B:B,거래처!D:D," ")</f>
        <v>0</v>
      </c>
      <c r="G2651" s="282" t="s">
        <v>3946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E2652" s="551" t="str">
        <f>_xlfn.XLOOKUP(D2652,거래처!B:B,거래처!D:D," ")</f>
        <v>273-03-01573</v>
      </c>
      <c r="G2652" s="282" t="s">
        <v>4057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E2653" s="551" t="str">
        <f>_xlfn.XLOOKUP(D2653,거래처!B:B,거래처!D:D," ")</f>
        <v>195-18-00360</v>
      </c>
      <c r="G2653" s="282" t="s">
        <v>3993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E2654" s="551" t="str">
        <f>_xlfn.XLOOKUP(D2654,거래처!B:B,거래처!D:D," ")</f>
        <v>196-87-02353</v>
      </c>
      <c r="G2654" s="282" t="s">
        <v>4058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E2655" s="551">
        <f>_xlfn.XLOOKUP(D2655,거래처!B:B,거래처!D:D," ")</f>
        <v>0</v>
      </c>
      <c r="G2655" s="282" t="s">
        <v>4059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2926</v>
      </c>
      <c r="E2656" s="551">
        <f>_xlfn.XLOOKUP(D2656,거래처!B:B,거래처!D:D," ")</f>
        <v>0</v>
      </c>
      <c r="G2656" s="282" t="s">
        <v>4060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E2657" s="551" t="str">
        <f>_xlfn.XLOOKUP(D2657,거래처!B:B,거래처!D:D," ")</f>
        <v>177-01-03420</v>
      </c>
      <c r="G2657" s="282" t="s">
        <v>4061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4129</v>
      </c>
    </row>
    <row r="2658" spans="1:17">
      <c r="A2658" s="58">
        <v>2658</v>
      </c>
      <c r="C2658" s="256">
        <v>46022</v>
      </c>
      <c r="D2658" s="282" t="s">
        <v>1370</v>
      </c>
      <c r="E2658" s="551" t="str">
        <f>_xlfn.XLOOKUP(D2658,거래처!B:B,거래처!D:D," ")</f>
        <v>177-01-03420</v>
      </c>
      <c r="G2658" s="282" t="s">
        <v>3667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E2659" s="551">
        <f>_xlfn.XLOOKUP(D2659,거래처!B:B,거래처!D:D," ")</f>
        <v>0</v>
      </c>
      <c r="G2659" s="282" t="s">
        <v>4062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E2660" s="551" t="str">
        <f>_xlfn.XLOOKUP(D2660,거래처!B:B,거래처!D:D," ")</f>
        <v>503-07-45581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E2661" s="551">
        <f>_xlfn.XLOOKUP(D2661,거래처!B:B,거래처!D:D," ")</f>
        <v>0</v>
      </c>
      <c r="G2661" s="282" t="s">
        <v>3934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E2662" s="551">
        <f>_xlfn.XLOOKUP(D2662,거래처!B:B,거래처!D:D," ")</f>
        <v>0</v>
      </c>
      <c r="G2662" s="282" t="s">
        <v>4063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E2663" s="551">
        <f>_xlfn.XLOOKUP(D2663,거래처!B:B,거래처!D:D," ")</f>
        <v>0</v>
      </c>
      <c r="G2663" s="282" t="s">
        <v>3669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E2664" s="551" t="str">
        <f>_xlfn.XLOOKUP(D2664,거래처!B:B,거래처!D:D," ")</f>
        <v>122-01-63748</v>
      </c>
      <c r="G2664" s="282" t="s">
        <v>3994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E2665" s="551" t="str">
        <f>_xlfn.XLOOKUP(D2665,거래처!B:B,거래처!D:D," ")</f>
        <v>302-01-83388</v>
      </c>
      <c r="G2665" s="282" t="s">
        <v>3701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E2666" s="551" t="str">
        <f>_xlfn.XLOOKUP(D2666,거래처!B:B,거래처!D:D," ")</f>
        <v>416-09-29452</v>
      </c>
      <c r="G2666" s="282" t="s">
        <v>4000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E2667" s="551" t="str">
        <f>_xlfn.XLOOKUP(D2667,거래처!B:B,거래처!D:D," ")</f>
        <v>410-17-34118</v>
      </c>
      <c r="G2667" s="282" t="s">
        <v>3630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3874</v>
      </c>
      <c r="E2668" s="551">
        <f>_xlfn.XLOOKUP(D2668,거래처!B:B,거래처!D:D," ")</f>
        <v>0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E2669" s="551">
        <f>_xlfn.XLOOKUP(D2669,거래처!B:B,거래처!D:D," ")</f>
        <v>0</v>
      </c>
      <c r="G2669" s="282" t="s">
        <v>1184</v>
      </c>
      <c r="H2669" s="261" t="s">
        <v>4064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3875</v>
      </c>
      <c r="E2670" s="551">
        <f>_xlfn.XLOOKUP(D2670,거래처!B:B,거래처!D:D," ")</f>
        <v>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E2671" s="551" t="str">
        <f>_xlfn.XLOOKUP(D2671,거래처!B:B,거래처!D:D," ")</f>
        <v>410-26-92600</v>
      </c>
      <c r="G2671" s="282" t="s">
        <v>3898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E2672" s="551" t="str">
        <f>_xlfn.XLOOKUP(D2672,거래처!B:B,거래처!D:D," ")</f>
        <v>410-26-92600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E2673" s="551" t="str">
        <f>_xlfn.XLOOKUP(D2673,거래처!B:B,거래처!D:D," ")</f>
        <v>410-26-92600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E2674" s="551" t="str">
        <f>_xlfn.XLOOKUP(D2674,거래처!B:B,거래처!D:D," ")</f>
        <v>410-26-92600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3845</v>
      </c>
      <c r="E2675" s="551">
        <f>_xlfn.XLOOKUP(D2675,거래처!B:B,거래처!D:D," ")</f>
        <v>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E2676" s="551">
        <f>_xlfn.XLOOKUP(D2676,거래처!B:B,거래처!D:D," ")</f>
        <v>0</v>
      </c>
      <c r="G2676" s="282" t="s">
        <v>1229</v>
      </c>
      <c r="H2676" s="261" t="s">
        <v>4065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E2677" s="551" t="str">
        <f>_xlfn.XLOOKUP(D2677,거래처!B:B,거래처!D:D," ")</f>
        <v>410-27-15314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E2678" s="551" t="str">
        <f>_xlfn.XLOOKUP(D2678,거래처!B:B,거래처!D:D," ")</f>
        <v>410-27-15314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E2679" s="551" t="str">
        <f>_xlfn.XLOOKUP(D2679,거래처!B:B,거래처!D:D," ")</f>
        <v>410-27-15314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E2680" s="551" t="str">
        <f>_xlfn.XLOOKUP(D2680,거래처!B:B,거래처!D:D," ")</f>
        <v>410-27-15314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3874</v>
      </c>
      <c r="E2681" s="551">
        <f>_xlfn.XLOOKUP(D2681,거래처!B:B,거래처!D:D," ")</f>
        <v>0</v>
      </c>
      <c r="G2681" s="282" t="s">
        <v>4066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3875</v>
      </c>
      <c r="E2682" s="551">
        <f>_xlfn.XLOOKUP(D2682,거래처!B:B,거래처!D:D," ")</f>
        <v>0</v>
      </c>
      <c r="G2682" s="282" t="s">
        <v>4067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E2683" s="551">
        <f>_xlfn.XLOOKUP(D2683,거래처!B:B,거래처!D:D," ")</f>
        <v>0</v>
      </c>
      <c r="G2683" s="282" t="s">
        <v>4263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E2684" s="551">
        <f>_xlfn.XLOOKUP(D2684,거래처!B:B,거래처!D:D," ")</f>
        <v>0</v>
      </c>
      <c r="G2684" s="282" t="s">
        <v>3733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3876</v>
      </c>
      <c r="E2685" s="551">
        <f>_xlfn.XLOOKUP(D2685,거래처!B:B,거래처!D:D," ")</f>
        <v>0</v>
      </c>
      <c r="G2685" s="282" t="s">
        <v>4068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E2686" s="551" t="str">
        <f>_xlfn.XLOOKUP(D2686,거래처!B:B,거래처!D:D," ")</f>
        <v>312-13-58007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E2687" s="551" t="str">
        <f>_xlfn.XLOOKUP(D2687,거래처!B:B,거래처!D:D," ")</f>
        <v>312-13-58007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E2688" s="551">
        <f>_xlfn.XLOOKUP(D2688,거래처!B:B,거래처!D:D," ")</f>
        <v>0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E2689" s="551" t="str">
        <f>_xlfn.XLOOKUP(D2689,거래처!B:B,거래처!D:D," ")</f>
        <v>487-18-00463</v>
      </c>
      <c r="G2689" s="282" t="s">
        <v>4069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E2690" s="551">
        <f>_xlfn.XLOOKUP(D2690,거래처!B:B,거래처!D:D," ")</f>
        <v>0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E2691" s="551">
        <f>_xlfn.XLOOKUP(D2691,거래처!B:B,거래처!D:D," ")</f>
        <v>0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E2692" s="551">
        <f>_xlfn.XLOOKUP(D2692,거래처!B:B,거래처!D:D," ")</f>
        <v>0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3003</v>
      </c>
      <c r="E2693" s="551">
        <f>_xlfn.XLOOKUP(D2693,거래처!B:B,거래처!D:D," ")</f>
        <v>0</v>
      </c>
      <c r="G2693" s="282" t="s">
        <v>4070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E2694" s="551" t="str">
        <f>_xlfn.XLOOKUP(D2694,거래처!B:B,거래처!D:D," ")</f>
        <v>410-27-15314</v>
      </c>
      <c r="G2694" s="282" t="s">
        <v>4071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E2695" s="551" t="str">
        <f>_xlfn.XLOOKUP(D2695,거래처!B:B,거래처!D:D," ")</f>
        <v>312-13-58007</v>
      </c>
      <c r="G2695" s="282" t="s">
        <v>3750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E2696" s="551">
        <f>_xlfn.XLOOKUP(D2696,거래처!B:B,거래처!D:D," ")</f>
        <v>0</v>
      </c>
      <c r="G2696" s="282" t="s">
        <v>3976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E2697" s="551">
        <f>_xlfn.XLOOKUP(D2697,거래처!B:B,거래처!D:D," ")</f>
        <v>0</v>
      </c>
      <c r="G2697" s="282" t="s">
        <v>4072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E2698" s="551" t="str">
        <f>_xlfn.XLOOKUP(D2698,거래처!B:B,거래처!D:D," ")</f>
        <v>863-26-00658</v>
      </c>
      <c r="G2698" s="282" t="s">
        <v>3905</v>
      </c>
      <c r="H2698" s="261" t="s">
        <v>3906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E2699" s="551" t="str">
        <f>_xlfn.XLOOKUP(D2699,거래처!B:B,거래처!D:D," ")</f>
        <v>863-26-00658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E2700" s="551" t="str">
        <f>_xlfn.XLOOKUP(D2700,거래처!B:B,거래처!D:D," ")</f>
        <v>503-07-45581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E2701" s="551">
        <f>_xlfn.XLOOKUP(D2701,거래처!B:B,거래처!D:D," ")</f>
        <v>0</v>
      </c>
      <c r="G2701" s="282" t="s">
        <v>3883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E2702" s="551" t="str">
        <f>_xlfn.XLOOKUP(D2702,거래처!B:B,거래처!D:D," ")</f>
        <v>177-01-03420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E2703" s="551">
        <f>_xlfn.XLOOKUP(D2703,거래처!B:B,거래처!D:D," ")</f>
        <v>0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E2704" s="551">
        <f>_xlfn.XLOOKUP(D2704,거래처!B:B,거래처!D:D," ")</f>
        <v>0</v>
      </c>
      <c r="G2704" s="282" t="s">
        <v>4073</v>
      </c>
      <c r="H2704" s="261" t="s">
        <v>4074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E2705" s="551" t="str">
        <f>_xlfn.XLOOKUP(D2705,거래처!B:B,거래처!D:D," ")</f>
        <v>416-09-29452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E2706" s="551" t="str">
        <f>_xlfn.XLOOKUP(D2706,거래처!B:B,거래처!D:D," ")</f>
        <v>416-09-29452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E2707" s="551" t="str">
        <f>_xlfn.XLOOKUP(D2707,거래처!B:B,거래처!D:D," ")</f>
        <v>863-26-00658</v>
      </c>
      <c r="G2707" s="282" t="s">
        <v>3959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E2708" s="551">
        <f>_xlfn.XLOOKUP(D2708,거래처!B:B,거래처!D:D," ")</f>
        <v>0</v>
      </c>
      <c r="G2708" s="282" t="s">
        <v>4012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E2709" s="551">
        <f>_xlfn.XLOOKUP(D2709,거래처!B:B,거래처!D:D," ")</f>
        <v>0</v>
      </c>
      <c r="G2709" s="282" t="s">
        <v>4075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3872</v>
      </c>
      <c r="E2710" s="551" t="str">
        <f>_xlfn.XLOOKUP(D2710,거래처!B:B,거래처!D:D," ")</f>
        <v>808-22-01934</v>
      </c>
      <c r="G2710" s="282" t="s">
        <v>3940</v>
      </c>
      <c r="H2710" s="261" t="s">
        <v>4076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3872</v>
      </c>
      <c r="E2711" s="551" t="str">
        <f>_xlfn.XLOOKUP(D2711,거래처!B:B,거래처!D:D," ")</f>
        <v>808-22-01934</v>
      </c>
      <c r="G2711" s="282" t="s">
        <v>4077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E2712" s="551">
        <f>_xlfn.XLOOKUP(D2712,거래처!B:B,거래처!D:D," ")</f>
        <v>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E2713" s="551" t="str">
        <f>_xlfn.XLOOKUP(D2713,거래처!B:B,거래처!D:D," ")</f>
        <v>503-07-45581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E2714" s="551" t="str">
        <f>_xlfn.XLOOKUP(D2714,거래처!B:B,거래처!D:D," ")</f>
        <v>503-07-45581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E2715" s="551" t="str">
        <f>_xlfn.XLOOKUP(D2715,거래처!B:B,거래처!D:D," ")</f>
        <v>503-07-45581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E2716" s="551" t="str">
        <f>_xlfn.XLOOKUP(D2716,거래처!B:B,거래처!D:D," ")</f>
        <v>503-07-45581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E2717" s="551" t="str">
        <f>_xlfn.XLOOKUP(D2717,거래처!B:B,거래처!D:D," ")</f>
        <v>312-13-58007</v>
      </c>
      <c r="G2717" s="282" t="s">
        <v>2103</v>
      </c>
      <c r="H2717" s="261" t="s">
        <v>4078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3872</v>
      </c>
      <c r="E2718" s="551" t="str">
        <f>_xlfn.XLOOKUP(D2718,거래처!B:B,거래처!D:D," ")</f>
        <v>808-22-01934</v>
      </c>
      <c r="G2718" s="282" t="s">
        <v>4079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E2719" s="551" t="str">
        <f>_xlfn.XLOOKUP(D2719,거래처!B:B,거래처!D:D," ")</f>
        <v>312-13-58007</v>
      </c>
      <c r="G2719" s="282" t="s">
        <v>3750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E2720" s="551">
        <f>_xlfn.XLOOKUP(D2720,거래처!B:B,거래처!D:D," ")</f>
        <v>0</v>
      </c>
      <c r="G2720" s="282" t="s">
        <v>4080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E2721" s="551">
        <f>_xlfn.XLOOKUP(D2721,거래처!B:B,거래처!D:D," ")</f>
        <v>0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E2722" s="551">
        <f>_xlfn.XLOOKUP(D2722,거래처!B:B,거래처!D:D," ")</f>
        <v>0</v>
      </c>
      <c r="G2722" s="282" t="s">
        <v>3081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3877</v>
      </c>
      <c r="E2723" s="551">
        <f>_xlfn.XLOOKUP(D2723,거래처!B:B,거래처!D:D," ")</f>
        <v>0</v>
      </c>
      <c r="G2723" s="282" t="s">
        <v>3486</v>
      </c>
      <c r="H2723" s="261" t="s">
        <v>3495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3877</v>
      </c>
      <c r="E2724" s="551">
        <f>_xlfn.XLOOKUP(D2724,거래처!B:B,거래처!D:D," ")</f>
        <v>0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E2725" s="551">
        <f>_xlfn.XLOOKUP(D2725,거래처!B:B,거래처!D:D," ")</f>
        <v>0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E2726" s="551" t="str">
        <f>_xlfn.XLOOKUP(D2726,거래처!B:B,거래처!D:D," ")</f>
        <v>177-01-03420</v>
      </c>
      <c r="G2726" s="282" t="s">
        <v>3898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E2727" s="551" t="str">
        <f>_xlfn.XLOOKUP(D2727,거래처!B:B,거래처!D:D," ")</f>
        <v>177-01-03420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E2728" s="551" t="str">
        <f>_xlfn.XLOOKUP(D2728,거래처!B:B,거래처!D:D," ")</f>
        <v>177-01-03420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E2729" s="551" t="str">
        <f>_xlfn.XLOOKUP(D2729,거래처!B:B,거래처!D:D," ")</f>
        <v>177-01-03420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E2730" s="551" t="str">
        <f>_xlfn.XLOOKUP(D2730,거래처!B:B,거래처!D:D," ")</f>
        <v>177-01-03420</v>
      </c>
      <c r="G2730" s="282" t="s">
        <v>4081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E2731" s="551">
        <f>_xlfn.XLOOKUP(D2731,거래처!B:B,거래처!D:D," ")</f>
        <v>0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E2732" s="551">
        <f>_xlfn.XLOOKUP(D2732,거래처!B:B,거래처!D:D," ")</f>
        <v>0</v>
      </c>
      <c r="G2732" s="282" t="s">
        <v>4082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E2733" s="551">
        <f>_xlfn.XLOOKUP(D2733,거래처!B:B,거래처!D:D," ")</f>
        <v>0</v>
      </c>
      <c r="G2733" s="282" t="s">
        <v>3894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E2734" s="551" t="str">
        <f>_xlfn.XLOOKUP(D2734,거래처!B:B,거래처!D:D," ")</f>
        <v>410-26-92600</v>
      </c>
      <c r="G2734" s="282" t="s">
        <v>3985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3878</v>
      </c>
      <c r="E2735" s="551">
        <f>_xlfn.XLOOKUP(D2735,거래처!B:B,거래처!D:D," ")</f>
        <v>0</v>
      </c>
      <c r="G2735" s="282" t="s">
        <v>4083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E2736" s="551">
        <f>_xlfn.XLOOKUP(D2736,거래처!B:B,거래처!D:D," ")</f>
        <v>0</v>
      </c>
      <c r="G2736" s="282" t="s">
        <v>4084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E2737" s="551">
        <f>_xlfn.XLOOKUP(D2737,거래처!B:B,거래처!D:D," ")</f>
        <v>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E2738" s="551">
        <f>_xlfn.XLOOKUP(D2738,거래처!B:B,거래처!D:D," ")</f>
        <v>0</v>
      </c>
      <c r="G2738" s="282" t="s">
        <v>4085</v>
      </c>
      <c r="H2738" s="261" t="s">
        <v>4086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E2739" s="551">
        <f>_xlfn.XLOOKUP(D2739,거래처!B:B,거래처!D:D," ")</f>
        <v>0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E2740" s="551">
        <f>_xlfn.XLOOKUP(D2740,거래처!B:B,거래처!D:D," ")</f>
        <v>0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E2741" s="551" t="str">
        <f>_xlfn.XLOOKUP(D2741,거래처!B:B,거래처!D:D," ")</f>
        <v>503-07-45581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E2742" s="551" t="str">
        <f>_xlfn.XLOOKUP(D2742,거래처!B:B,거래처!D:D," ")</f>
        <v>863-26-00658</v>
      </c>
      <c r="F2742" s="284" t="s">
        <v>4152</v>
      </c>
      <c r="G2742" s="282" t="s">
        <v>4087</v>
      </c>
      <c r="H2742" s="261" t="s">
        <v>4088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E2743" s="551">
        <f>_xlfn.XLOOKUP(D2743,거래처!B:B,거래처!D:D," ")</f>
        <v>0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E2744" s="551">
        <f>_xlfn.XLOOKUP(D2744,거래처!B:B,거래처!D:D," ")</f>
        <v>0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E2745" s="551">
        <f>_xlfn.XLOOKUP(D2745,거래처!B:B,거래처!D:D," ")</f>
        <v>0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E2746" s="551">
        <f>_xlfn.XLOOKUP(D2746,거래처!B:B,거래처!D:D," ")</f>
        <v>0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E2747" s="551" t="str">
        <f>_xlfn.XLOOKUP(D2747,거래처!B:B,거래처!D:D," ")</f>
        <v>410-27-15314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E2748" s="551" t="str">
        <f>_xlfn.XLOOKUP(D2748,거래처!B:B,거래처!D:D," ")</f>
        <v>410-27-15314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E2749" s="551">
        <f>_xlfn.XLOOKUP(D2749,거래처!B:B,거래처!D:D," ")</f>
        <v>0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E2750" s="551">
        <f>_xlfn.XLOOKUP(D2750,거래처!B:B,거래처!D:D," ")</f>
        <v>0</v>
      </c>
      <c r="G2750" s="282" t="s">
        <v>3950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E2751" s="551">
        <f>_xlfn.XLOOKUP(D2751,거래처!B:B,거래처!D:D," ")</f>
        <v>0</v>
      </c>
      <c r="G2751" s="282" t="s">
        <v>4075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E2752" s="551" t="str">
        <f>_xlfn.XLOOKUP(D2752,거래처!B:B,거래처!D:D," ")</f>
        <v>220-02-21340</v>
      </c>
      <c r="F2752" s="284" t="s">
        <v>3624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4130</v>
      </c>
    </row>
    <row r="2753" spans="1:13">
      <c r="A2753" s="58">
        <v>2753</v>
      </c>
      <c r="C2753" s="256">
        <v>46034</v>
      </c>
      <c r="D2753" s="282" t="s">
        <v>1748</v>
      </c>
      <c r="E2753" s="551">
        <f>_xlfn.XLOOKUP(D2753,거래처!B:B,거래처!D:D," ")</f>
        <v>0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E2754" s="551">
        <f>_xlfn.XLOOKUP(D2754,거래처!B:B,거래처!D:D," ")</f>
        <v>0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E2755" s="551" t="str">
        <f>_xlfn.XLOOKUP(D2755,거래처!B:B,거래처!D:D," ")</f>
        <v>177-01-03420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E2756" s="551" t="str">
        <f>_xlfn.XLOOKUP(D2756,거래처!B:B,거래처!D:D," ")</f>
        <v>881-07-00034</v>
      </c>
      <c r="G2756" s="282" t="s">
        <v>4028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E2757" s="551" t="str">
        <f>_xlfn.XLOOKUP(D2757,거래처!B:B,거래처!D:D," ")</f>
        <v>881-07-00034</v>
      </c>
      <c r="G2757" s="282" t="s">
        <v>4029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E2758" s="551">
        <f>_xlfn.XLOOKUP(D2758,거래처!B:B,거래처!D:D," ")</f>
        <v>0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3190</v>
      </c>
      <c r="E2759" s="551">
        <f>_xlfn.XLOOKUP(D2759,거래처!B:B,거래처!D:D," ")</f>
        <v>0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E2760" s="551">
        <f>_xlfn.XLOOKUP(D2760,거래처!B:B,거래처!D:D," ")</f>
        <v>0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3879</v>
      </c>
      <c r="E2761" s="551">
        <f>_xlfn.XLOOKUP(D2761,거래처!B:B,거래처!D:D," ")</f>
        <v>0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E2762" s="551">
        <f>_xlfn.XLOOKUP(D2762,거래처!B:B,거래처!D:D," ")</f>
        <v>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E2763" s="551" t="str">
        <f>_xlfn.XLOOKUP(D2763,거래처!B:B,거래처!D:D," ")</f>
        <v>220-02-21340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E2764" s="551" t="str">
        <f>_xlfn.XLOOKUP(D2764,거래처!B:B,거래처!D:D," ")</f>
        <v>503-07-45581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3123</v>
      </c>
      <c r="E2765" s="551">
        <f>_xlfn.XLOOKUP(D2765,거래처!B:B,거래처!D:D," ")</f>
        <v>0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E2766" s="551">
        <f>_xlfn.XLOOKUP(D2766,거래처!B:B,거래처!D:D," ")</f>
        <v>0</v>
      </c>
      <c r="G2766" s="282" t="s">
        <v>1815</v>
      </c>
      <c r="H2766" s="261" t="s">
        <v>4054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E2767" s="551">
        <f>_xlfn.XLOOKUP(D2767,거래처!B:B,거래처!D:D," ")</f>
        <v>0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E2768" s="551">
        <f>_xlfn.XLOOKUP(D2768,거래처!B:B,거래처!D:D," ")</f>
        <v>0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E2769" s="551">
        <f>_xlfn.XLOOKUP(D2769,거래처!B:B,거래처!D:D," ")</f>
        <v>0</v>
      </c>
      <c r="G2769" s="282" t="s">
        <v>4089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3880</v>
      </c>
      <c r="E2770" s="551">
        <f>_xlfn.XLOOKUP(D2770,거래처!B:B,거래처!D:D," ")</f>
        <v>0</v>
      </c>
      <c r="G2770" s="282" t="s">
        <v>4090</v>
      </c>
      <c r="H2770" s="261" t="s">
        <v>4091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E2771" s="551" t="str">
        <f>_xlfn.XLOOKUP(D2771,거래처!B:B,거래처!D:D," ")</f>
        <v>503-21-16291</v>
      </c>
      <c r="G2771" s="282" t="s">
        <v>3486</v>
      </c>
      <c r="H2771" s="261" t="s">
        <v>3495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E2772" s="551" t="str">
        <f>_xlfn.XLOOKUP(D2772,거래처!B:B,거래처!D:D," ")</f>
        <v>503-21-16291</v>
      </c>
      <c r="G2772" s="282" t="s">
        <v>4092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E2773" s="551" t="str">
        <f>_xlfn.XLOOKUP(D2773,거래처!B:B,거래처!D:D," ")</f>
        <v>881-07-00034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E2774" s="551">
        <f>_xlfn.XLOOKUP(D2774,거래처!B:B,거래처!D:D," ")</f>
        <v>0</v>
      </c>
      <c r="G2774" s="282" t="s">
        <v>3902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E2775" s="551" t="str">
        <f>_xlfn.XLOOKUP(D2775,거래처!B:B,거래처!D:D," ")</f>
        <v>196-87-02353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3879</v>
      </c>
      <c r="E2776" s="551">
        <f>_xlfn.XLOOKUP(D2776,거래처!B:B,거래처!D:D," ")</f>
        <v>0</v>
      </c>
      <c r="G2776" s="282" t="s">
        <v>4093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3123</v>
      </c>
      <c r="E2777" s="551">
        <f>_xlfn.XLOOKUP(D2777,거래처!B:B,거래처!D:D," ")</f>
        <v>0</v>
      </c>
      <c r="G2777" s="282" t="s">
        <v>4094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E2778" s="551">
        <f>_xlfn.XLOOKUP(D2778,거래처!B:B,거래처!D:D," ")</f>
        <v>0</v>
      </c>
      <c r="G2778" s="282" t="s">
        <v>3972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3071</v>
      </c>
      <c r="E2779" s="551">
        <f>_xlfn.XLOOKUP(D2779,거래처!B:B,거래처!D:D," ")</f>
        <v>0</v>
      </c>
      <c r="G2779" s="282" t="s">
        <v>2849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E2780" s="551" t="str">
        <f>_xlfn.XLOOKUP(D2780,거래처!B:B,거래처!D:D," ")</f>
        <v>302-01-83388</v>
      </c>
      <c r="G2780" s="282" t="s">
        <v>3883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3772</v>
      </c>
      <c r="E2781" s="551" t="str">
        <f>_xlfn.XLOOKUP(D2781,거래처!B:B,거래처!D:D," ")</f>
        <v>610-40-15252</v>
      </c>
      <c r="G2781" s="282" t="s">
        <v>4095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3772</v>
      </c>
      <c r="E2782" s="551" t="str">
        <f>_xlfn.XLOOKUP(D2782,거래처!B:B,거래처!D:D," ")</f>
        <v>610-40-15252</v>
      </c>
      <c r="G2782" s="282" t="s">
        <v>3778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3071</v>
      </c>
      <c r="E2783" s="551">
        <f>_xlfn.XLOOKUP(D2783,거래처!B:B,거래처!D:D," ")</f>
        <v>0</v>
      </c>
      <c r="G2783" s="282" t="s">
        <v>4096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3190</v>
      </c>
      <c r="E2784" s="551">
        <f>_xlfn.XLOOKUP(D2784,거래처!B:B,거래처!D:D," ")</f>
        <v>0</v>
      </c>
      <c r="G2784" s="282" t="s">
        <v>3782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E2785" s="551">
        <f>_xlfn.XLOOKUP(D2785,거래처!B:B,거래처!D:D," ")</f>
        <v>0</v>
      </c>
      <c r="G2785" s="282" t="s">
        <v>4097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E2786" s="551" t="str">
        <f>_xlfn.XLOOKUP(D2786,거래처!B:B,거래처!D:D," ")</f>
        <v>410-27-15314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E2787" s="551" t="str">
        <f>_xlfn.XLOOKUP(D2787,거래처!B:B,거래처!D:D," ")</f>
        <v>410-27-15314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E2788" s="551" t="str">
        <f>_xlfn.XLOOKUP(D2788,거래처!B:B,거래처!D:D," ")</f>
        <v>410-27-15314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E2789" s="551">
        <f>_xlfn.XLOOKUP(D2789,거래처!B:B,거래처!D:D," ")</f>
        <v>0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E2790" s="551">
        <f>_xlfn.XLOOKUP(D2790,거래처!B:B,거래처!D:D," ")</f>
        <v>0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E2791" s="551">
        <f>_xlfn.XLOOKUP(D2791,거래처!B:B,거래처!D:D," ")</f>
        <v>0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E2792" s="551">
        <f>_xlfn.XLOOKUP(D2792,거래처!B:B,거래처!D:D," ")</f>
        <v>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E2793" s="551">
        <f>_xlfn.XLOOKUP(D2793,거래처!B:B,거래처!D:D," ")</f>
        <v>0</v>
      </c>
      <c r="G2793" s="282" t="s">
        <v>4067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E2794" s="551" t="str">
        <f>_xlfn.XLOOKUP(D2794,거래처!B:B,거래처!D:D," ")</f>
        <v>196-87-02353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3071</v>
      </c>
      <c r="E2795" s="551">
        <f>_xlfn.XLOOKUP(D2795,거래처!B:B,거래처!D:D," ")</f>
        <v>0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E2796" s="551">
        <f>_xlfn.XLOOKUP(D2796,거래처!B:B,거래처!D:D," ")</f>
        <v>0</v>
      </c>
      <c r="F2796" s="284" t="s">
        <v>4152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E2797" s="551">
        <f>_xlfn.XLOOKUP(D2797,거래처!B:B,거래처!D:D," ")</f>
        <v>0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E2798" s="551">
        <f>_xlfn.XLOOKUP(D2798,거래처!B:B,거래처!D:D," ")</f>
        <v>0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E2799" s="551" t="str">
        <f>_xlfn.XLOOKUP(D2799,거래처!B:B,거래처!D:D," ")</f>
        <v>177-01-03420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3772</v>
      </c>
      <c r="E2800" s="551" t="str">
        <f>_xlfn.XLOOKUP(D2800,거래처!B:B,거래처!D:D," ")</f>
        <v>610-40-15252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3772</v>
      </c>
      <c r="E2801" s="551" t="str">
        <f>_xlfn.XLOOKUP(D2801,거래처!B:B,거래처!D:D," ")</f>
        <v>610-40-15252</v>
      </c>
      <c r="G2801" s="282" t="s">
        <v>4098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3873</v>
      </c>
      <c r="E2802" s="551">
        <f>_xlfn.XLOOKUP(D2802,거래처!B:B,거래처!D:D," ")</f>
        <v>0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3873</v>
      </c>
      <c r="E2803" s="551">
        <f>_xlfn.XLOOKUP(D2803,거래처!B:B,거래처!D:D," ")</f>
        <v>0</v>
      </c>
      <c r="G2803" s="282" t="s">
        <v>4044</v>
      </c>
      <c r="N2803" s="257">
        <v>-1100000</v>
      </c>
      <c r="Q2803" s="282" t="s">
        <v>4131</v>
      </c>
    </row>
    <row r="2804" spans="1:17">
      <c r="A2804" s="58">
        <v>2804</v>
      </c>
      <c r="C2804" s="256">
        <v>46039</v>
      </c>
      <c r="D2804" s="282" t="s">
        <v>3123</v>
      </c>
      <c r="E2804" s="551">
        <f>_xlfn.XLOOKUP(D2804,거래처!B:B,거래처!D:D," ")</f>
        <v>0</v>
      </c>
      <c r="G2804" s="282" t="s">
        <v>2149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E2805" s="551" t="str">
        <f>_xlfn.XLOOKUP(D2805,거래처!B:B,거래처!D:D," ")</f>
        <v>128-38-89285</v>
      </c>
      <c r="G2805" s="282" t="s">
        <v>2326</v>
      </c>
      <c r="H2805" s="261" t="s">
        <v>3088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E2806" s="551">
        <f>_xlfn.XLOOKUP(D2806,거래처!B:B,거래처!D:D," ")</f>
        <v>0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E2807" s="551" t="str">
        <f>_xlfn.XLOOKUP(D2807,거래처!B:B,거래처!D:D," ")</f>
        <v>487-18-00463</v>
      </c>
      <c r="G2807" s="282" t="s">
        <v>4004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3071</v>
      </c>
      <c r="E2808" s="551">
        <f>_xlfn.XLOOKUP(D2808,거래처!B:B,거래처!D:D," ")</f>
        <v>0</v>
      </c>
      <c r="G2808" s="282" t="s">
        <v>4047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E2809" s="551">
        <f>_xlfn.XLOOKUP(D2809,거래처!B:B,거래처!D:D," ")</f>
        <v>0</v>
      </c>
      <c r="G2809" s="282" t="s">
        <v>3619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E2810" s="551" t="str">
        <f>_xlfn.XLOOKUP(D2810,거래처!B:B,거래처!D:D," ")</f>
        <v>177-01-03420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551" t="str">
        <f>_xlfn.XLOOKUP(D2811,거래처!B:B,거래처!D:D," ")</f>
        <v>195-18-00360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4133</v>
      </c>
      <c r="P2811" s="282" t="s">
        <v>4134</v>
      </c>
    </row>
    <row r="2812" spans="1:17">
      <c r="A2812" s="58">
        <v>2812</v>
      </c>
      <c r="C2812" s="256">
        <v>46042</v>
      </c>
      <c r="D2812" s="282" t="s">
        <v>1370</v>
      </c>
      <c r="E2812" s="551" t="str">
        <f>_xlfn.XLOOKUP(D2812,거래처!B:B,거래처!D:D," ")</f>
        <v>177-01-03420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4136</v>
      </c>
      <c r="P2812" s="282" t="s">
        <v>3828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551" t="str">
        <f>_xlfn.XLOOKUP(D2813,거래처!B:B,거래처!D:D," ")</f>
        <v>177-01-03420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4138</v>
      </c>
      <c r="P2813" s="282" t="s">
        <v>4139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551" t="str">
        <f>_xlfn.XLOOKUP(D2814,거래처!B:B,거래처!D:D," ")</f>
        <v>418-10-00781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4142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551" t="str">
        <f>_xlfn.XLOOKUP(D2815,거래처!B:B,거래처!D:D," ")</f>
        <v>863-26-00658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4144</v>
      </c>
      <c r="P2815" s="282" t="s">
        <v>4145</v>
      </c>
    </row>
    <row r="2816" spans="1:17">
      <c r="A2816" s="58">
        <v>2816</v>
      </c>
      <c r="C2816" s="256">
        <v>46042</v>
      </c>
      <c r="D2816" s="282" t="s">
        <v>2722</v>
      </c>
      <c r="E2816" s="551">
        <f>_xlfn.XLOOKUP(D2816,거래처!B:B,거래처!D:D," ")</f>
        <v>0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E2817" s="551" t="str">
        <f>_xlfn.XLOOKUP(D2817,거래처!B:B,거래처!D:D," ")</f>
        <v>863-26-00658</v>
      </c>
      <c r="G2817" s="282" t="s">
        <v>3959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3849</v>
      </c>
      <c r="E2818" s="551">
        <f>_xlfn.XLOOKUP(D2818,거래처!B:B,거래처!D:D," ")</f>
        <v>0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3849</v>
      </c>
      <c r="E2819" s="551">
        <f>_xlfn.XLOOKUP(D2819,거래처!B:B,거래처!D:D," ")</f>
        <v>0</v>
      </c>
      <c r="G2819" s="282" t="s">
        <v>4155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E2820" s="551">
        <f>_xlfn.XLOOKUP(D2820,거래처!B:B,거래처!D:D," ")</f>
        <v>0</v>
      </c>
      <c r="G2820" s="282" t="s">
        <v>4156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E2821" s="551">
        <f>_xlfn.XLOOKUP(D2821,거래처!B:B,거래처!D:D," ")</f>
        <v>0</v>
      </c>
      <c r="G2821" s="282" t="s">
        <v>4157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3869</v>
      </c>
      <c r="E2822" s="551">
        <f>_xlfn.XLOOKUP(D2822,거래처!B:B,거래처!D:D," ")</f>
        <v>0</v>
      </c>
      <c r="G2822" s="282" t="s">
        <v>3486</v>
      </c>
      <c r="H2822" s="261" t="s">
        <v>3495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4170</v>
      </c>
    </row>
    <row r="2823" spans="1:17">
      <c r="A2823" s="58">
        <v>2823</v>
      </c>
      <c r="C2823" s="256">
        <v>46043</v>
      </c>
      <c r="D2823" s="282" t="s">
        <v>1344</v>
      </c>
      <c r="E2823" s="551">
        <f>_xlfn.XLOOKUP(D2823,거래처!B:B,거래처!D:D," ")</f>
        <v>0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4171</v>
      </c>
    </row>
    <row r="2824" spans="1:17">
      <c r="A2824" s="58">
        <v>2824</v>
      </c>
      <c r="C2824" s="256">
        <v>46043</v>
      </c>
      <c r="D2824" s="282" t="s">
        <v>3857</v>
      </c>
      <c r="E2824" s="551">
        <f>_xlfn.XLOOKUP(D2824,거래처!B:B,거래처!D:D," ")</f>
        <v>0</v>
      </c>
      <c r="G2824" s="282" t="s">
        <v>3721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E2825" s="551" t="str">
        <f>_xlfn.XLOOKUP(D2825,거래처!B:B,거래처!D:D," ")</f>
        <v>410-27-15314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E2826" s="551" t="str">
        <f>_xlfn.XLOOKUP(D2826,거래처!B:B,거래처!D:D," ")</f>
        <v>410-27-15314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E2827" s="551">
        <f>_xlfn.XLOOKUP(D2827,거래처!B:B,거래처!D:D," ")</f>
        <v>0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E2828" s="551">
        <f>_xlfn.XLOOKUP(D2828,거래처!B:B,거래처!D:D," ")</f>
        <v>0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E2829" s="551">
        <f>_xlfn.XLOOKUP(D2829,거래처!B:B,거래처!D:D," ")</f>
        <v>0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E2830" s="551">
        <f>_xlfn.XLOOKUP(D2830,거래처!B:B,거래처!D:D," ")</f>
        <v>0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E2831" s="551">
        <f>_xlfn.XLOOKUP(D2831,거래처!B:B,거래처!D:D," ")</f>
        <v>0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E2832" s="551">
        <f>_xlfn.XLOOKUP(D2832,거래처!B:B,거래처!D:D," ")</f>
        <v>0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E2833" s="551" t="str">
        <f>_xlfn.XLOOKUP(D2833,거래처!B:B,거래처!D:D," ")</f>
        <v>302-01-83388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E2834" s="551" t="str">
        <f>_xlfn.XLOOKUP(D2834,거래처!B:B,거래처!D:D," ")</f>
        <v>302-01-83388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E2835" s="551" t="str">
        <f>_xlfn.XLOOKUP(D2835,거래처!B:B,거래처!D:D," ")</f>
        <v>302-01-83388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4147</v>
      </c>
      <c r="E2836" s="551">
        <f>_xlfn.XLOOKUP(D2836,거래처!B:B,거래처!D:D," ")</f>
        <v>0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E2837" s="551" t="str">
        <f>_xlfn.XLOOKUP(D2837,거래처!B:B,거래처!D:D," ")</f>
        <v>881-07-00034</v>
      </c>
      <c r="G2837" s="282" t="s">
        <v>2103</v>
      </c>
      <c r="H2837" s="261" t="s">
        <v>4078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E2838" s="551" t="str">
        <f>_xlfn.XLOOKUP(D2838,거래처!B:B,거래처!D:D," ")</f>
        <v>138-01-48780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4172</v>
      </c>
    </row>
    <row r="2839" spans="1:17">
      <c r="A2839" s="58">
        <v>2839</v>
      </c>
      <c r="C2839" s="256">
        <v>46045</v>
      </c>
      <c r="D2839" s="282" t="s">
        <v>1010</v>
      </c>
      <c r="E2839" s="551">
        <f>_xlfn.XLOOKUP(D2839,거래처!B:B,거래처!D:D," ")</f>
        <v>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4173</v>
      </c>
    </row>
    <row r="2840" spans="1:17">
      <c r="A2840" s="58">
        <v>2840</v>
      </c>
      <c r="C2840" s="256">
        <v>46045</v>
      </c>
      <c r="D2840" s="282" t="s">
        <v>1010</v>
      </c>
      <c r="E2840" s="551">
        <f>_xlfn.XLOOKUP(D2840,거래처!B:B,거래처!D:D," ")</f>
        <v>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4148</v>
      </c>
      <c r="E2841" s="551">
        <f>_xlfn.XLOOKUP(D2841,거래처!B:B,거래처!D:D," ")</f>
        <v>0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4148</v>
      </c>
      <c r="E2842" s="551">
        <f>_xlfn.XLOOKUP(D2842,거래처!B:B,거래처!D:D," ")</f>
        <v>0</v>
      </c>
      <c r="G2842" s="282" t="s">
        <v>3883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4147</v>
      </c>
      <c r="E2843" s="551">
        <f>_xlfn.XLOOKUP(D2843,거래처!B:B,거래처!D:D," ")</f>
        <v>0</v>
      </c>
      <c r="G2843" s="282" t="s">
        <v>4158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E2844" s="551">
        <f>_xlfn.XLOOKUP(D2844,거래처!B:B,거래처!D:D," ")</f>
        <v>0</v>
      </c>
      <c r="G2844" s="282" t="s">
        <v>4082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E2845" s="551" t="str">
        <f>_xlfn.XLOOKUP(D2845,거래처!B:B,거래처!D:D," ")</f>
        <v>418-10-00781</v>
      </c>
      <c r="G2845" s="282" t="s">
        <v>3969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E2846" s="551" t="str">
        <f>_xlfn.XLOOKUP(D2846,거래처!B:B,거래처!D:D," ")</f>
        <v>503-21-16291</v>
      </c>
      <c r="G2846" s="282" t="s">
        <v>4159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3857</v>
      </c>
      <c r="E2847" s="551">
        <f>_xlfn.XLOOKUP(D2847,거래처!B:B,거래처!D:D," ")</f>
        <v>0</v>
      </c>
      <c r="G2847" s="282" t="s">
        <v>4160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E2848" s="551">
        <f>_xlfn.XLOOKUP(D2848,거래처!B:B,거래처!D:D," ")</f>
        <v>0</v>
      </c>
      <c r="G2848" s="282" t="s">
        <v>4161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3123</v>
      </c>
      <c r="E2849" s="551">
        <f>_xlfn.XLOOKUP(D2849,거래처!B:B,거래처!D:D," ")</f>
        <v>0</v>
      </c>
      <c r="G2849" s="282" t="s">
        <v>3938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E2850" s="551">
        <f>_xlfn.XLOOKUP(D2850,거래처!B:B,거래처!D:D," ")</f>
        <v>0</v>
      </c>
      <c r="G2850" s="282" t="s">
        <v>4162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3869</v>
      </c>
      <c r="E2851" s="551">
        <f>_xlfn.XLOOKUP(D2851,거래처!B:B,거래처!D:D," ")</f>
        <v>0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E2852" s="551">
        <f>_xlfn.XLOOKUP(D2852,거래처!B:B,거래처!D:D," ")</f>
        <v>0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E2853" s="551">
        <f>_xlfn.XLOOKUP(D2853,거래처!B:B,거래처!D:D," ")</f>
        <v>0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E2854" s="551">
        <f>_xlfn.XLOOKUP(D2854,거래처!B:B,거래처!D:D," ")</f>
        <v>0</v>
      </c>
      <c r="G2854" s="282" t="s">
        <v>3753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E2855" s="551" t="str">
        <f>_xlfn.XLOOKUP(D2855,거래처!B:B,거래처!D:D," ")</f>
        <v>881-07-00034</v>
      </c>
      <c r="G2855" s="282" t="s">
        <v>3930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E2856" s="551">
        <f>_xlfn.XLOOKUP(D2856,거래처!B:B,거래처!D:D," ")</f>
        <v>0</v>
      </c>
      <c r="G2856" s="282" t="s">
        <v>3998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E2857" s="551">
        <f>_xlfn.XLOOKUP(D2857,거래처!B:B,거래처!D:D," ")</f>
        <v>0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E2858" s="551" t="str">
        <f>_xlfn.XLOOKUP(D2858,거래처!B:B,거래처!D:D," ")</f>
        <v>177-01-03420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E2859" s="551" t="str">
        <f>_xlfn.XLOOKUP(D2859,거래처!B:B,거래처!D:D," ")</f>
        <v>177-01-03420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E2860" s="551" t="str">
        <f>_xlfn.XLOOKUP(D2860,거래처!B:B,거래처!D:D," ")</f>
        <v>177-01-03420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E2861" s="551" t="str">
        <f>_xlfn.XLOOKUP(D2861,거래처!B:B,거래처!D:D," ")</f>
        <v>177-01-03420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E2862" s="551" t="str">
        <f>_xlfn.XLOOKUP(D2862,거래처!B:B,거래처!D:D," ")</f>
        <v>177-01-03420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E2863" s="551">
        <f>_xlfn.XLOOKUP(D2863,거래처!B:B,거래처!D:D," ")</f>
        <v>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E2864" s="551">
        <f>_xlfn.XLOOKUP(D2864,거래처!B:B,거래처!D:D," ")</f>
        <v>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E2865" s="551" t="str">
        <f>_xlfn.XLOOKUP(D2865,거래처!B:B,거래처!D:D," ")</f>
        <v>177-01-03420</v>
      </c>
      <c r="G2865" s="282" t="s">
        <v>4163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E2866" s="551" t="str">
        <f>_xlfn.XLOOKUP(D2866,거래처!B:B,거래처!D:D," ")</f>
        <v>502-23-76820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E2867" s="551" t="str">
        <f>_xlfn.XLOOKUP(D2867,거래처!B:B,거래처!D:D," ")</f>
        <v>138-01-48780</v>
      </c>
      <c r="G2867" s="282" t="s">
        <v>4164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E2868" s="551" t="str">
        <f>_xlfn.XLOOKUP(D2868,거래처!B:B,거래처!D:D," ")</f>
        <v>196-87-02353</v>
      </c>
      <c r="G2868" s="282" t="s">
        <v>4009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E2869" s="551">
        <f>_xlfn.XLOOKUP(D2869,거래처!B:B,거래처!D:D," ")</f>
        <v>0</v>
      </c>
      <c r="G2869" s="282" t="s">
        <v>3733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E2870" s="551" t="str">
        <f>_xlfn.XLOOKUP(D2870,거래처!B:B,거래처!D:D," ")</f>
        <v>128-38-89285</v>
      </c>
      <c r="G2870" s="282" t="s">
        <v>3725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E2871" s="551">
        <f>_xlfn.XLOOKUP(D2871,거래처!B:B,거래처!D:D," ")</f>
        <v>0</v>
      </c>
      <c r="G2871" s="282" t="s">
        <v>4165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4149</v>
      </c>
      <c r="E2872" s="551" t="str">
        <f>_xlfn.XLOOKUP(D2872,거래처!B:B,거래처!D:D," ")</f>
        <v>587-85-02308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4149</v>
      </c>
      <c r="E2873" s="551" t="str">
        <f>_xlfn.XLOOKUP(D2873,거래처!B:B,거래처!D:D," ")</f>
        <v>587-85-02308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4149</v>
      </c>
      <c r="E2874" s="551" t="str">
        <f>_xlfn.XLOOKUP(D2874,거래처!B:B,거래처!D:D," ")</f>
        <v>587-85-02308</v>
      </c>
      <c r="G2874" s="282" t="s">
        <v>3883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3873</v>
      </c>
      <c r="E2875" s="551">
        <f>_xlfn.XLOOKUP(D2875,거래처!B:B,거래처!D:D," ")</f>
        <v>0</v>
      </c>
      <c r="G2875" s="282" t="s">
        <v>4073</v>
      </c>
      <c r="H2875" s="261" t="s">
        <v>4074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3873</v>
      </c>
      <c r="E2876" s="551">
        <f>_xlfn.XLOOKUP(D2876,거래처!B:B,거래처!D:D," ")</f>
        <v>0</v>
      </c>
      <c r="G2876" s="282" t="s">
        <v>4166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3873</v>
      </c>
      <c r="E2877" s="551">
        <f>_xlfn.XLOOKUP(D2877,거래처!B:B,거래처!D:D," ")</f>
        <v>0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E2878" s="551">
        <f>_xlfn.XLOOKUP(D2878,거래처!B:B,거래처!D:D," ")</f>
        <v>0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E2879" s="551" t="str">
        <f>_xlfn.XLOOKUP(D2879,거래처!B:B,거래처!D:D," ")</f>
        <v>881-07-00034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E2880" s="551" t="str">
        <f>_xlfn.XLOOKUP(D2880,거래처!B:B,거래처!D:D," ")</f>
        <v>881-07-00034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E2881" s="551">
        <f>_xlfn.XLOOKUP(D2881,거래처!B:B,거래처!D:D," ")</f>
        <v>0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E2882" s="551">
        <f>_xlfn.XLOOKUP(D2882,거래처!B:B,거래처!D:D," ")</f>
        <v>0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4149</v>
      </c>
      <c r="E2883" s="551" t="str">
        <f>_xlfn.XLOOKUP(D2883,거래처!B:B,거래처!D:D," ")</f>
        <v>587-85-02308</v>
      </c>
      <c r="G2883" s="282" t="s">
        <v>4167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3873</v>
      </c>
      <c r="E2884" s="551">
        <f>_xlfn.XLOOKUP(D2884,거래처!B:B,거래처!D:D," ")</f>
        <v>0</v>
      </c>
      <c r="G2884" s="282" t="s">
        <v>4168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4148</v>
      </c>
      <c r="E2885" s="551">
        <f>_xlfn.XLOOKUP(D2885,거래처!B:B,거래처!D:D," ")</f>
        <v>0</v>
      </c>
      <c r="G2885" s="282" t="s">
        <v>4169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E2886" s="551" t="str">
        <f>_xlfn.XLOOKUP(D2886,거래처!B:B,거래처!D:D," ")</f>
        <v>881-07-00034</v>
      </c>
      <c r="G2886" s="282" t="s">
        <v>3930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E2887" s="551">
        <f>_xlfn.XLOOKUP(D2887,거래처!B:B,거래처!D:D," ")</f>
        <v>0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551">
        <f>_xlfn.XLOOKUP(D2888,거래처!B:B,거래처!D:D," ")</f>
        <v>0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4239</v>
      </c>
      <c r="Q2888" s="282" t="s">
        <v>4238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E2889" s="551" t="str">
        <f>_xlfn.XLOOKUP(D2889,거래처!B:B,거래처!D:D," ")</f>
        <v>177-01-03420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E2890" s="551" t="str">
        <f>_xlfn.XLOOKUP(D2890,거래처!B:B,거래처!D:D," ")</f>
        <v>410-26-92600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E2891" s="551" t="str">
        <f>_xlfn.XLOOKUP(D2891,거래처!B:B,거래처!D:D," ")</f>
        <v>503-07-45581</v>
      </c>
      <c r="G2891" s="282" t="s">
        <v>4095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E2892" s="551" t="str">
        <f>_xlfn.XLOOKUP(D2892,거래처!B:B,거래처!D:D," ")</f>
        <v>503-07-45581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3846</v>
      </c>
      <c r="E2893" s="551">
        <f>_xlfn.XLOOKUP(D2893,거래처!B:B,거래처!D:D," ")</f>
        <v>0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3846</v>
      </c>
      <c r="E2894" s="551">
        <f>_xlfn.XLOOKUP(D2894,거래처!B:B,거래처!D:D," ")</f>
        <v>0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E2895" s="551">
        <f>_xlfn.XLOOKUP(D2895,거래처!B:B,거래처!D:D," ")</f>
        <v>0</v>
      </c>
      <c r="G2895" s="282" t="s">
        <v>4075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3845</v>
      </c>
      <c r="E2896" s="551">
        <f>_xlfn.XLOOKUP(D2896,거래처!B:B,거래처!D:D," ")</f>
        <v>0</v>
      </c>
      <c r="G2896" s="282" t="s">
        <v>4264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E2897" s="551" t="str">
        <f>_xlfn.XLOOKUP(D2897,거래처!B:B,거래처!D:D," ")</f>
        <v>502-23-76820</v>
      </c>
      <c r="G2897" s="282" t="s">
        <v>3960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E2898" s="551">
        <f>_xlfn.XLOOKUP(D2898,거래처!B:B,거래처!D:D," ")</f>
        <v>0</v>
      </c>
      <c r="G2898" s="282" t="s">
        <v>3619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E2899" s="551">
        <f>_xlfn.XLOOKUP(D2899,거래처!B:B,거래처!D:D," ")</f>
        <v>0</v>
      </c>
      <c r="G2899" s="282" t="s">
        <v>2157</v>
      </c>
      <c r="H2899" s="261" t="s">
        <v>3916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E2900" s="551">
        <f>_xlfn.XLOOKUP(D2900,거래처!B:B,거래처!D:D," ")</f>
        <v>0</v>
      </c>
      <c r="G2900" s="282" t="s">
        <v>4265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E2901" s="551" t="str">
        <f>_xlfn.XLOOKUP(D2901,거래처!B:B,거래처!D:D," ")</f>
        <v>552-86-02615</v>
      </c>
      <c r="G2901" s="282" t="s">
        <v>4073</v>
      </c>
      <c r="H2901" s="261" t="s">
        <v>4074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2846</v>
      </c>
      <c r="E2902" s="551">
        <f>_xlfn.XLOOKUP(D2902,거래처!B:B,거래처!D:D," ")</f>
        <v>0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E2903" s="551">
        <f>_xlfn.XLOOKUP(D2903,거래처!B:B,거래처!D:D," ")</f>
        <v>0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E2904" s="551">
        <f>_xlfn.XLOOKUP(D2904,거래처!B:B,거래처!D:D," ")</f>
        <v>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E2905" s="551">
        <f>_xlfn.XLOOKUP(D2905,거래처!B:B,거래처!D:D," ")</f>
        <v>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E2906" s="551">
        <f>_xlfn.XLOOKUP(D2906,거래처!B:B,거래처!D:D," ")</f>
        <v>0</v>
      </c>
      <c r="G2906" s="282" t="s">
        <v>4266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E2907" s="551">
        <f>_xlfn.XLOOKUP(D2907,거래처!B:B,거래처!D:D," ")</f>
        <v>0</v>
      </c>
      <c r="G2907" s="282" t="s">
        <v>4256</v>
      </c>
      <c r="H2907" s="261" t="s">
        <v>4255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E2908" s="551">
        <f>_xlfn.XLOOKUP(D2908,거래처!B:B,거래처!D:D," ")</f>
        <v>0</v>
      </c>
      <c r="G2908" s="282" t="s">
        <v>4258</v>
      </c>
      <c r="H2908" s="261" t="s">
        <v>4257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E2909" s="551">
        <f>_xlfn.XLOOKUP(D2909,거래처!B:B,거래처!D:D," ")</f>
        <v>0</v>
      </c>
      <c r="G2909" s="282" t="s">
        <v>3946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E2910" s="551" t="str">
        <f>_xlfn.XLOOKUP(D2910,거래처!B:B,거래처!D:D," ")</f>
        <v>196-87-02353</v>
      </c>
      <c r="G2910" s="282" t="s">
        <v>4267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E2911" s="551" t="str">
        <f>_xlfn.XLOOKUP(D2911,거래처!B:B,거래처!D:D," ")</f>
        <v>552-86-02615</v>
      </c>
      <c r="G2911" s="282" t="s">
        <v>4268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E2912" s="551" t="str">
        <f>_xlfn.XLOOKUP(D2912,거래처!B:B,거래처!D:D," ")</f>
        <v>302-01-83388</v>
      </c>
      <c r="G2912" s="282" t="s">
        <v>3701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E2913" s="551">
        <f>_xlfn.XLOOKUP(D2913,거래처!B:B,거래처!D:D," ")</f>
        <v>0</v>
      </c>
      <c r="G2913" s="282" t="s">
        <v>4052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E2914" s="551">
        <f>_xlfn.XLOOKUP(D2914,거래처!B:B,거래처!D:D," ")</f>
        <v>0</v>
      </c>
      <c r="G2914" s="282" t="s">
        <v>4269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E2915" s="551">
        <f>_xlfn.XLOOKUP(D2915,거래처!B:B,거래처!D:D," ")</f>
        <v>0</v>
      </c>
      <c r="G2915" s="282" t="s">
        <v>4270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2839</v>
      </c>
      <c r="E2916" s="551" t="str">
        <f>_xlfn.XLOOKUP(D2916,거래처!B:B,거래처!D:D," ")</f>
        <v>140-06-64605</v>
      </c>
      <c r="G2916" s="282" t="s">
        <v>3884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E2917" s="551" t="str">
        <f>_xlfn.XLOOKUP(D2917,거래처!B:B,거래처!D:D," ")</f>
        <v>416-09-29452</v>
      </c>
      <c r="G2917" s="282" t="s">
        <v>4000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2846</v>
      </c>
      <c r="E2918" s="551">
        <f>_xlfn.XLOOKUP(D2918,거래처!B:B,거래처!D:D," ")</f>
        <v>0</v>
      </c>
      <c r="G2918" s="282" t="s">
        <v>3970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E2919" s="551">
        <f>_xlfn.XLOOKUP(D2919,거래처!B:B,거래처!D:D," ")</f>
        <v>0</v>
      </c>
      <c r="G2919" s="282" t="s">
        <v>4271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E2920" s="551" t="str">
        <f>_xlfn.XLOOKUP(D2920,거래처!B:B,거래처!D:D," ")</f>
        <v>177-01-03420</v>
      </c>
      <c r="G2920" s="282" t="s">
        <v>3667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E2921" s="551">
        <f>_xlfn.XLOOKUP(D2921,거래처!B:B,거래처!D:D," ")</f>
        <v>0</v>
      </c>
      <c r="G2921" s="282" t="s">
        <v>3669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E2922" s="551" t="str">
        <f>_xlfn.XLOOKUP(D2922,거래처!B:B,거래처!D:D," ")</f>
        <v>410-26-92600</v>
      </c>
      <c r="G2922" s="282" t="s">
        <v>3985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E2923" s="551">
        <f>_xlfn.XLOOKUP(D2923,거래처!B:B,거래처!D:D," ")</f>
        <v>0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E2924" s="551">
        <f>_xlfn.XLOOKUP(D2924,거래처!B:B,거래처!D:D," ")</f>
        <v>0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E2925" s="551" t="str">
        <f>_xlfn.XLOOKUP(D2925,거래처!B:B,거래처!D:D," ")</f>
        <v>881-07-00034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E2926" s="551" t="str">
        <f>_xlfn.XLOOKUP(D2926,거래처!B:B,거래처!D:D," ")</f>
        <v>514-13-78458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E2927" s="551" t="str">
        <f>_xlfn.XLOOKUP(D2927,거래처!B:B,거래처!D:D," ")</f>
        <v>514-13-78458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E2928" s="551" t="str">
        <f>_xlfn.XLOOKUP(D2928,거래처!B:B,거래처!D:D," ")</f>
        <v>514-13-78458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E2929" s="551">
        <f>_xlfn.XLOOKUP(D2929,거래처!B:B,거래처!D:D," ")</f>
        <v>0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E2930" s="551" t="str">
        <f>_xlfn.XLOOKUP(D2930,거래처!B:B,거래처!D:D," ")</f>
        <v>118-10-18095</v>
      </c>
      <c r="G2930" s="282" t="s">
        <v>3883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E2931" s="551">
        <f>_xlfn.XLOOKUP(D2931,거래처!B:B,거래처!D:D," ")</f>
        <v>0</v>
      </c>
      <c r="G2931" s="282" t="s">
        <v>4272</v>
      </c>
      <c r="H2931" s="261" t="s">
        <v>4273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E2932" s="551">
        <f>_xlfn.XLOOKUP(D2932,거래처!B:B,거래처!D:D," ")</f>
        <v>0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E2933" s="551" t="str">
        <f>_xlfn.XLOOKUP(D2933,거래처!B:B,거래처!D:D," ")</f>
        <v>503-07-45581</v>
      </c>
      <c r="G2933" s="282" t="s">
        <v>3899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E2934" s="551">
        <f>_xlfn.XLOOKUP(D2934,거래처!B:B,거래처!D:D," ")</f>
        <v>0</v>
      </c>
      <c r="G2934" s="282" t="s">
        <v>3934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E2935" s="551" t="str">
        <f>_xlfn.XLOOKUP(D2935,거래처!B:B,거래처!D:D," ")</f>
        <v>881-07-00034</v>
      </c>
      <c r="G2935" s="282" t="s">
        <v>3930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E2936" s="551" t="str">
        <f>_xlfn.XLOOKUP(D2936,거래처!B:B,거래처!D:D," ")</f>
        <v>140-06-64605</v>
      </c>
      <c r="G2936" s="282" t="s">
        <v>3947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E2937" s="551">
        <f>_xlfn.XLOOKUP(D2937,거래처!B:B,거래처!D:D," ")</f>
        <v>0</v>
      </c>
      <c r="G2937" s="282" t="s">
        <v>3926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E2938" s="551">
        <f>_xlfn.XLOOKUP(D2938,거래처!B:B,거래처!D:D," ")</f>
        <v>0</v>
      </c>
      <c r="G2938" s="282" t="s">
        <v>4274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E2939" s="551">
        <f>_xlfn.XLOOKUP(D2939,거래처!B:B,거래처!D:D," ")</f>
        <v>0</v>
      </c>
      <c r="G2939" s="282" t="s">
        <v>4275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3190</v>
      </c>
      <c r="E2940" s="551">
        <f>_xlfn.XLOOKUP(D2940,거래처!B:B,거래처!D:D," ")</f>
        <v>0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3863</v>
      </c>
      <c r="E2941" s="551">
        <f>_xlfn.XLOOKUP(D2941,거래처!B:B,거래처!D:D," ")</f>
        <v>0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E2942" s="551" t="str">
        <f>_xlfn.XLOOKUP(D2942,거래처!B:B,거래처!D:D," ")</f>
        <v>196-87-02353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E2943" s="551" t="str">
        <f>_xlfn.XLOOKUP(D2943,거래처!B:B,거래처!D:D," ")</f>
        <v>503-07-45581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E2944" s="551" t="str">
        <f>_xlfn.XLOOKUP(D2944,거래처!B:B,거래처!D:D," ")</f>
        <v>177-01-03420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E2945" s="551" t="str">
        <f>_xlfn.XLOOKUP(D2945,거래처!B:B,거래처!D:D," ")</f>
        <v>177-01-03420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E2946" s="551" t="str">
        <f>_xlfn.XLOOKUP(D2946,거래처!B:B,거래처!D:D," ")</f>
        <v>514-13-78458</v>
      </c>
      <c r="G2946" s="282" t="s">
        <v>4276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E2947" s="551" t="str">
        <f>_xlfn.XLOOKUP(D2947,거래처!B:B,거래처!D:D," ")</f>
        <v>195-18-00360</v>
      </c>
      <c r="G2947" s="282" t="s">
        <v>4277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E2948" s="551">
        <f>_xlfn.XLOOKUP(D2948,거래처!B:B,거래처!D:D," ")</f>
        <v>0</v>
      </c>
      <c r="G2948" s="282" t="s">
        <v>3733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E2949" s="551">
        <f>_xlfn.XLOOKUP(D2949,거래처!B:B,거래처!D:D," ")</f>
        <v>0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3040</v>
      </c>
      <c r="E2950" s="551">
        <f>_xlfn.XLOOKUP(D2950,거래처!B:B,거래처!D:D," ")</f>
        <v>0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E2951" s="551" t="str">
        <f>_xlfn.XLOOKUP(D2951,거래처!B:B,거래처!D:D," ")</f>
        <v>621-19-98244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E2952" s="551" t="str">
        <f>_xlfn.XLOOKUP(D2952,거래처!B:B,거래처!D:D," ")</f>
        <v>514-13-78458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E2953" s="551">
        <f>_xlfn.XLOOKUP(D2953,거래처!B:B,거래처!D:D," ")</f>
        <v>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E2954" s="551">
        <f>_xlfn.XLOOKUP(D2954,거래처!B:B,거래처!D:D," ")</f>
        <v>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E2955" s="551">
        <f>_xlfn.XLOOKUP(D2955,거래처!B:B,거래처!D:D," ")</f>
        <v>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E2956" s="551" t="str">
        <f>_xlfn.XLOOKUP(D2956,거래처!B:B,거래처!D:D," ")</f>
        <v>621-19-98244</v>
      </c>
      <c r="G2956" s="282" t="s">
        <v>4278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3040</v>
      </c>
      <c r="E2957" s="551">
        <f>_xlfn.XLOOKUP(D2957,거래처!B:B,거래처!D:D," ")</f>
        <v>0</v>
      </c>
      <c r="G2957" s="282" t="s">
        <v>4017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E2958" s="551" t="str">
        <f>_xlfn.XLOOKUP(D2958,거래처!B:B,거래처!D:D," ")</f>
        <v>410-27-15314</v>
      </c>
      <c r="G2958" s="282" t="s">
        <v>3668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E2959" s="551">
        <f>_xlfn.XLOOKUP(D2959,거래처!B:B,거래처!D:D," ")</f>
        <v>0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E2960" s="551">
        <f>_xlfn.XLOOKUP(D2960,거래처!B:B,거래처!D:D," ")</f>
        <v>0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E2961" s="551">
        <f>_xlfn.XLOOKUP(D2961,거래처!B:B,거래처!D:D," ")</f>
        <v>0</v>
      </c>
      <c r="G2961" s="282" t="s">
        <v>3486</v>
      </c>
      <c r="H2961" s="261" t="s">
        <v>3495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4260</v>
      </c>
      <c r="E2962" s="551">
        <f>_xlfn.XLOOKUP(D2962,거래처!B:B,거래처!D:D," ")</f>
        <v>0</v>
      </c>
      <c r="G2962" s="282" t="s">
        <v>4279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4260</v>
      </c>
      <c r="E2963" s="551">
        <f>_xlfn.XLOOKUP(D2963,거래처!B:B,거래처!D:D," ")</f>
        <v>0</v>
      </c>
      <c r="G2963" s="282" t="s">
        <v>4280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E2964" s="551">
        <f>_xlfn.XLOOKUP(D2964,거래처!B:B,거래처!D:D," ")</f>
        <v>0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E2965" s="551">
        <f>_xlfn.XLOOKUP(D2965,거래처!B:B,거래처!D:D," ")</f>
        <v>0</v>
      </c>
      <c r="G2965" s="282" t="s">
        <v>4281</v>
      </c>
      <c r="H2965" s="261" t="s">
        <v>4282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E2966" s="551">
        <f>_xlfn.XLOOKUP(D2966,거래처!B:B,거래처!D:D," ")</f>
        <v>0</v>
      </c>
      <c r="G2966" s="282" t="s">
        <v>4283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3863</v>
      </c>
      <c r="E2967" s="551">
        <f>_xlfn.XLOOKUP(D2967,거래처!B:B,거래처!D:D," ")</f>
        <v>0</v>
      </c>
      <c r="G2967" s="282" t="s">
        <v>4284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E2968" s="551">
        <f>_xlfn.XLOOKUP(D2968,거래처!B:B,거래처!D:D," ")</f>
        <v>0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E2969" s="551">
        <f>_xlfn.XLOOKUP(D2969,거래처!B:B,거래처!D:D," ")</f>
        <v>0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E2970" s="551">
        <f>_xlfn.XLOOKUP(D2970,거래처!B:B,거래처!D:D," ")</f>
        <v>0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E2971" s="551">
        <f>_xlfn.XLOOKUP(D2971,거래처!B:B,거래처!D:D," ")</f>
        <v>0</v>
      </c>
      <c r="G2971" s="282" t="s">
        <v>3524</v>
      </c>
      <c r="H2971" s="261" t="s">
        <v>3523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E2972" s="551">
        <f>_xlfn.XLOOKUP(D2972,거래처!B:B,거래처!D:D," ")</f>
        <v>0</v>
      </c>
      <c r="G2972" s="282" t="s">
        <v>4285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E2973" s="551" t="str">
        <f>_xlfn.XLOOKUP(D2973,거래처!B:B,거래처!D:D," ")</f>
        <v>410-26-92600</v>
      </c>
      <c r="G2973" s="282" t="s">
        <v>2849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E2974" s="551" t="str">
        <f>_xlfn.XLOOKUP(D2974,거래처!B:B,거래처!D:D," ")</f>
        <v>410-26-92600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E2975" s="551" t="str">
        <f>_xlfn.XLOOKUP(D2975,거래처!B:B,거래처!D:D," ")</f>
        <v>410-26-92600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E2976" s="551" t="str">
        <f>_xlfn.XLOOKUP(D2976,거래처!B:B,거래처!D:D," ")</f>
        <v>410-26-92600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E2977" s="551" t="str">
        <f>_xlfn.XLOOKUP(D2977,거래처!B:B,거래처!D:D," ")</f>
        <v>410-26-92600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E2978" s="551" t="str">
        <f>_xlfn.XLOOKUP(D2978,거래처!B:B,거래처!D:D," ")</f>
        <v>410-26-92600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E2979" s="551" t="str">
        <f>_xlfn.XLOOKUP(D2979,거래처!B:B,거래처!D:D," ")</f>
        <v>410-27-15314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E2980" s="551" t="str">
        <f>_xlfn.XLOOKUP(D2980,거래처!B:B,거래처!D:D," ")</f>
        <v>410-27-15314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E2981" s="551" t="str">
        <f>_xlfn.XLOOKUP(D2981,거래처!B:B,거래처!D:D," ")</f>
        <v>410-27-15314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3852</v>
      </c>
      <c r="E2982" s="551">
        <f>_xlfn.XLOOKUP(D2982,거래처!B:B,거래처!D:D," ")</f>
        <v>0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3852</v>
      </c>
      <c r="E2983" s="551">
        <f>_xlfn.XLOOKUP(D2983,거래처!B:B,거래처!D:D," ")</f>
        <v>0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E2984" s="551" t="str">
        <f>_xlfn.XLOOKUP(D2984,거래처!B:B,거래처!D:D," ")</f>
        <v>302-01-83388</v>
      </c>
      <c r="G2984" s="282" t="s">
        <v>4019</v>
      </c>
      <c r="H2984" s="261" t="s">
        <v>4020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E2985" s="551" t="str">
        <f>_xlfn.XLOOKUP(D2985,거래처!B:B,거래처!D:D," ")</f>
        <v>881-07-00034</v>
      </c>
      <c r="G2985" s="282" t="s">
        <v>2849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E2986" s="551" t="str">
        <f>_xlfn.XLOOKUP(D2986,거래처!B:B,거래처!D:D," ")</f>
        <v>881-07-00034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E2987" s="551" t="str">
        <f>_xlfn.XLOOKUP(D2987,거래처!B:B,거래처!D:D," ")</f>
        <v>410-27-15314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E2988" s="551" t="str">
        <f>_xlfn.XLOOKUP(D2988,거래처!B:B,거래처!D:D," ")</f>
        <v>410-27-15314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E2989" s="551" t="str">
        <f>_xlfn.XLOOKUP(D2989,거래처!B:B,거래처!D:D," ")</f>
        <v>503-21-16291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E2990" s="551" t="str">
        <f>_xlfn.XLOOKUP(D2990,거래처!B:B,거래처!D:D," ")</f>
        <v>122-01-63748</v>
      </c>
      <c r="G2990" s="282" t="s">
        <v>2103</v>
      </c>
      <c r="H2990" s="261" t="s">
        <v>4078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E2991" s="551" t="str">
        <f>_xlfn.XLOOKUP(D2991,거래처!B:B,거래처!D:D," ")</f>
        <v>881-07-00034</v>
      </c>
      <c r="G2991" s="282" t="s">
        <v>1815</v>
      </c>
      <c r="H2991" s="261" t="s">
        <v>4054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E2992" s="551" t="str">
        <f>_xlfn.XLOOKUP(D2992,거래처!B:B,거래처!D:D," ")</f>
        <v>220-02-21340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E2993" s="551" t="str">
        <f>_xlfn.XLOOKUP(D2993,거래처!B:B,거래처!D:D," ")</f>
        <v>220-02-21340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E2994" s="551">
        <f>_xlfn.XLOOKUP(D2994,거래처!B:B,거래처!D:D," ")</f>
        <v>0</v>
      </c>
      <c r="G2994" s="282" t="s">
        <v>4531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E2995" s="551" t="str">
        <f>_xlfn.XLOOKUP(D2995,거래처!B:B,거래처!D:D," ")</f>
        <v>312-13-58007</v>
      </c>
      <c r="G2995" s="282" t="s">
        <v>2326</v>
      </c>
      <c r="H2995" s="261" t="s">
        <v>3088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E2996" s="551" t="str">
        <f>_xlfn.XLOOKUP(D2996,거래처!B:B,거래처!D:D," ")</f>
        <v>503-07-45581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E2997" s="551" t="str">
        <f>_xlfn.XLOOKUP(D2997,거래처!B:B,거래처!D:D," ")</f>
        <v>503-07-45581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E2998" s="551" t="str">
        <f>_xlfn.XLOOKUP(D2998,거래처!B:B,거래처!D:D," ")</f>
        <v>503-07-45581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E2999" s="551" t="str">
        <f>_xlfn.XLOOKUP(D2999,거래처!B:B,거래처!D:D," ")</f>
        <v>503-07-45581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E3000" s="551">
        <f>_xlfn.XLOOKUP(D3000,거래처!B:B,거래처!D:D," ")</f>
        <v>0</v>
      </c>
      <c r="G3000" s="282" t="s">
        <v>4286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E3001" s="551" t="str">
        <f>_xlfn.XLOOKUP(D3001,거래처!B:B,거래처!D:D," ")</f>
        <v>514-13-78458</v>
      </c>
      <c r="G3001" s="282" t="s">
        <v>4287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3846</v>
      </c>
      <c r="E3002" s="551">
        <f>_xlfn.XLOOKUP(D3002,거래처!B:B,거래처!D:D," ")</f>
        <v>0</v>
      </c>
      <c r="G3002" s="282" t="s">
        <v>4288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E3003" s="551">
        <f>_xlfn.XLOOKUP(D3003,거래처!B:B,거래처!D:D," ")</f>
        <v>0</v>
      </c>
      <c r="G3003" s="282" t="s">
        <v>4289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3190</v>
      </c>
      <c r="E3004" s="551">
        <f>_xlfn.XLOOKUP(D3004,거래처!B:B,거래처!D:D," ")</f>
        <v>0</v>
      </c>
      <c r="G3004" s="282" t="s">
        <v>3782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E3005" s="551" t="str">
        <f>_xlfn.XLOOKUP(D3005,거래처!B:B,거래처!D:D," ")</f>
        <v>196-87-02353</v>
      </c>
      <c r="G3005" s="282" t="s">
        <v>4290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E3006" s="551" t="str">
        <f>_xlfn.XLOOKUP(D3006,거래처!B:B,거래처!D:D," ")</f>
        <v>881-07-00034</v>
      </c>
      <c r="G3006" s="282" t="s">
        <v>3930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E3007" s="551" t="str">
        <f>_xlfn.XLOOKUP(D3007,거래처!B:B,거래처!D:D," ")</f>
        <v>312-13-58007</v>
      </c>
      <c r="G3007" s="282" t="s">
        <v>3750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2926</v>
      </c>
      <c r="E3008" s="551">
        <f>_xlfn.XLOOKUP(D3008,거래처!B:B,거래처!D:D," ")</f>
        <v>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2926</v>
      </c>
      <c r="E3009" s="551">
        <f>_xlfn.XLOOKUP(D3009,거래처!B:B,거래처!D:D," ")</f>
        <v>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2926</v>
      </c>
      <c r="E3010" s="551">
        <f>_xlfn.XLOOKUP(D3010,거래처!B:B,거래처!D:D," ")</f>
        <v>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2926</v>
      </c>
      <c r="E3011" s="551">
        <f>_xlfn.XLOOKUP(D3011,거래처!B:B,거래처!D:D," ")</f>
        <v>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2926</v>
      </c>
      <c r="E3012" s="551">
        <f>_xlfn.XLOOKUP(D3012,거래처!B:B,거래처!D:D," ")</f>
        <v>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E3013" s="551">
        <f>_xlfn.XLOOKUP(D3013,거래처!B:B,거래처!D:D," ")</f>
        <v>0</v>
      </c>
      <c r="G3013" s="282" t="s">
        <v>2977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E3014" s="551">
        <f>_xlfn.XLOOKUP(D3014,거래처!B:B,거래처!D:D," ")</f>
        <v>0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E3015" s="551" t="str">
        <f>_xlfn.XLOOKUP(D3015,거래처!B:B,거래처!D:D," ")</f>
        <v>861-88-00742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E3016" s="551" t="str">
        <f>_xlfn.XLOOKUP(D3016,거래처!B:B,거래처!D:D," ")</f>
        <v>861-88-00742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E3017" s="551" t="str">
        <f>_xlfn.XLOOKUP(D3017,거래처!B:B,거래처!D:D," ")</f>
        <v>410-27-15314</v>
      </c>
      <c r="F3017" s="284" t="s">
        <v>4152</v>
      </c>
      <c r="G3017" s="282" t="s">
        <v>3402</v>
      </c>
      <c r="H3017" s="261" t="s">
        <v>3403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E3018" s="551">
        <f>_xlfn.XLOOKUP(D3018,거래처!B:B,거래처!D:D," ")</f>
        <v>0</v>
      </c>
      <c r="G3018" s="282" t="s">
        <v>3949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E3019" s="551">
        <f>_xlfn.XLOOKUP(D3019,거래처!B:B,거래처!D:D," ")</f>
        <v>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E3020" s="551" t="str">
        <f>_xlfn.XLOOKUP(D3020,거래처!B:B,거래처!D:D," ")</f>
        <v>503-07-45581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E3021" s="551" t="str">
        <f>_xlfn.XLOOKUP(D3021,거래처!B:B,거래처!D:D," ")</f>
        <v>410-26-92600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E3022" s="551" t="str">
        <f>_xlfn.XLOOKUP(D3022,거래처!B:B,거래처!D:D," ")</f>
        <v>410-26-92600</v>
      </c>
      <c r="G3022" s="282" t="s">
        <v>4291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E3023" s="551" t="str">
        <f>_xlfn.XLOOKUP(D3023,거래처!B:B,거래처!D:D," ")</f>
        <v>410-26-92600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E3024" s="551">
        <f>_xlfn.XLOOKUP(D3024,거래처!B:B,거래처!D:D," ")</f>
        <v>0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E3025" s="551">
        <f>_xlfn.XLOOKUP(D3025,거래처!B:B,거래처!D:D," ")</f>
        <v>0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E3026" s="551">
        <f>_xlfn.XLOOKUP(D3026,거래처!B:B,거래처!D:D," ")</f>
        <v>0</v>
      </c>
      <c r="G3026" s="282" t="s">
        <v>3885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4261</v>
      </c>
      <c r="E3027" s="551">
        <f>_xlfn.XLOOKUP(D3027,거래처!B:B,거래처!D:D," ")</f>
        <v>0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4261</v>
      </c>
      <c r="E3028" s="551">
        <f>_xlfn.XLOOKUP(D3028,거래처!B:B,거래처!D:D," ")</f>
        <v>0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E3029" s="551" t="str">
        <f>_xlfn.XLOOKUP(D3029,거래처!B:B,거래처!D:D," ")</f>
        <v>416-09-29452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E3030" s="551" t="str">
        <f>_xlfn.XLOOKUP(D3030,거래처!B:B,거래처!D:D," ")</f>
        <v>416-09-29452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E3031" s="551">
        <f>_xlfn.XLOOKUP(D3031,거래처!B:B,거래처!D:D," ")</f>
        <v>0</v>
      </c>
      <c r="G3031" s="282" t="s">
        <v>4292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E3032" s="551" t="str">
        <f>_xlfn.XLOOKUP(D3032,거래처!B:B,거래처!D:D," ")</f>
        <v>861-88-00742</v>
      </c>
      <c r="G3032" s="282" t="s">
        <v>4293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E3033" s="551" t="str">
        <f>_xlfn.XLOOKUP(D3033,거래처!B:B,거래처!D:D," ")</f>
        <v>861-88-00742</v>
      </c>
      <c r="G3033" s="282" t="s">
        <v>4293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E3034" s="551" t="str">
        <f>_xlfn.XLOOKUP(D3034,거래처!B:B,거래처!D:D," ")</f>
        <v>220-02-21340</v>
      </c>
      <c r="G3034" s="282" t="s">
        <v>4294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E3035" s="551" t="str">
        <f>_xlfn.XLOOKUP(D3035,거래처!B:B,거래처!D:D," ")</f>
        <v>503-21-16291</v>
      </c>
      <c r="G3035" s="282" t="s">
        <v>4159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E3036" s="551">
        <f>_xlfn.XLOOKUP(D3036,거래처!B:B,거래처!D:D," ")</f>
        <v>0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E3037" s="551">
        <f>_xlfn.XLOOKUP(D3037,거래처!B:B,거래처!D:D," ")</f>
        <v>0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3845</v>
      </c>
      <c r="E3038" s="551">
        <f>_xlfn.XLOOKUP(D3038,거래처!B:B,거래처!D:D," ")</f>
        <v>0</v>
      </c>
      <c r="G3038" s="282" t="s">
        <v>1991</v>
      </c>
      <c r="H3038" s="261" t="s">
        <v>3557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E3039" s="551">
        <f>_xlfn.XLOOKUP(D3039,거래처!B:B,거래처!D:D," ")</f>
        <v>0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E3040" s="551">
        <f>_xlfn.XLOOKUP(D3040,거래처!B:B,거래처!D:D," ")</f>
        <v>0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4261</v>
      </c>
      <c r="E3041" s="551">
        <f>_xlfn.XLOOKUP(D3041,거래처!B:B,거래처!D:D," ")</f>
        <v>0</v>
      </c>
      <c r="G3041" s="282" t="s">
        <v>4295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E3042" s="551">
        <f>_xlfn.XLOOKUP(D3042,거래처!B:B,거래처!D:D," ")</f>
        <v>0</v>
      </c>
      <c r="G3042" s="282" t="s">
        <v>4008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E3043" s="551" t="str">
        <f>_xlfn.XLOOKUP(D3043,거래처!B:B,거래처!D:D," ")</f>
        <v>122-01-63748</v>
      </c>
      <c r="G3043" s="282" t="s">
        <v>3994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E3044" s="551">
        <f>_xlfn.XLOOKUP(D3044,거래처!B:B,거래처!D:D," ")</f>
        <v>0</v>
      </c>
      <c r="G3044" s="282" t="s">
        <v>3921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3857</v>
      </c>
      <c r="E3045" s="551">
        <f>_xlfn.XLOOKUP(D3045,거래처!B:B,거래처!D:D," ")</f>
        <v>0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E3046" s="551">
        <f>_xlfn.XLOOKUP(D3046,거래처!B:B,거래처!D:D," ")</f>
        <v>0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E3047" s="551">
        <f>_xlfn.XLOOKUP(D3047,거래처!B:B,거래처!D:D," ")</f>
        <v>0</v>
      </c>
      <c r="G3047" s="282" t="s">
        <v>4171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E3048" s="551">
        <f>_xlfn.XLOOKUP(D3048,거래처!B:B,거래처!D:D," ")</f>
        <v>0</v>
      </c>
      <c r="G3048" s="282" t="s">
        <v>4296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E3049" s="551">
        <f>_xlfn.XLOOKUP(D3049,거래처!B:B,거래처!D:D," ")</f>
        <v>0</v>
      </c>
      <c r="G3049" s="282" t="s">
        <v>4171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E3050" s="551">
        <f>_xlfn.XLOOKUP(D3050,거래처!B:B,거래처!D:D," ")</f>
        <v>0</v>
      </c>
      <c r="G3050" s="282" t="s">
        <v>4297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E3051" s="551" t="str">
        <f>_xlfn.XLOOKUP(D3051,거래처!B:B,거래처!D:D," ")</f>
        <v>177-01-03420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E3052" s="551" t="str">
        <f>_xlfn.XLOOKUP(D3052,거래처!B:B,거래처!D:D," ")</f>
        <v>177-01-03420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E3053" s="551">
        <f>_xlfn.XLOOKUP(D3053,거래처!B:B,거래처!D:D," ")</f>
        <v>0</v>
      </c>
      <c r="G3053" s="282" t="s">
        <v>3779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E3054" s="551">
        <f>_xlfn.XLOOKUP(D3054,거래처!B:B,거래처!D:D," ")</f>
        <v>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E3055" s="551">
        <f>_xlfn.XLOOKUP(D3055,거래처!B:B,거래처!D:D," ")</f>
        <v>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E3056" s="551">
        <f>_xlfn.XLOOKUP(D3056,거래처!B:B,거래처!D:D," ")</f>
        <v>0</v>
      </c>
      <c r="G3056" s="282" t="s">
        <v>4298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E3057" s="551" t="str">
        <f>_xlfn.XLOOKUP(D3057,거래처!B:B,거래처!D:D," ")</f>
        <v>177-01-03420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3866</v>
      </c>
      <c r="E3058" s="551">
        <f>_xlfn.XLOOKUP(D3058,거래처!B:B,거래처!D:D," ")</f>
        <v>0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E3059" s="551">
        <f>_xlfn.XLOOKUP(D3059,거래처!B:B,거래처!D:D," ")</f>
        <v>0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E3060" s="551">
        <f>_xlfn.XLOOKUP(D3060,거래처!B:B,거래처!D:D," ")</f>
        <v>0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E3061" s="551" t="str">
        <f>_xlfn.XLOOKUP(D3061,거래처!B:B,거래처!D:D," ")</f>
        <v>312-13-58007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E3062" s="551" t="str">
        <f>_xlfn.XLOOKUP(D3062,거래처!B:B,거래처!D:D," ")</f>
        <v>312-13-58007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E3063" s="551" t="str">
        <f>_xlfn.XLOOKUP(D3063,거래처!B:B,거래처!D:D," ")</f>
        <v>487-18-00463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E3064" s="551">
        <f>_xlfn.XLOOKUP(D3064,거래처!B:B,거래처!D:D," ")</f>
        <v>0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E3065" s="551">
        <f>_xlfn.XLOOKUP(D3065,거래처!B:B,거래처!D:D," ")</f>
        <v>0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E3066" s="551">
        <f>_xlfn.XLOOKUP(D3066,거래처!B:B,거래처!D:D," ")</f>
        <v>0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E3067" s="551" t="str">
        <f>_xlfn.XLOOKUP(D3067,거래처!B:B,거래처!D:D," ")</f>
        <v>118-10-18095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E3068" s="551" t="str">
        <f>_xlfn.XLOOKUP(D3068,거래처!B:B,거래처!D:D," ")</f>
        <v>177-01-03420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E3069" s="551">
        <f>_xlfn.XLOOKUP(D3069,거래처!B:B,거래처!D:D," ")</f>
        <v>0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E3070" s="551">
        <f>_xlfn.XLOOKUP(D3070,거래처!B:B,거래처!D:D," ")</f>
        <v>0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E3071" s="551">
        <f>_xlfn.XLOOKUP(D3071,거래처!B:B,거래처!D:D," ")</f>
        <v>0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3190</v>
      </c>
      <c r="E3072" s="551">
        <f>_xlfn.XLOOKUP(D3072,거래처!B:B,거래처!D:D," ")</f>
        <v>0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3190</v>
      </c>
      <c r="E3073" s="551">
        <f>_xlfn.XLOOKUP(D3073,거래처!B:B,거래처!D:D," ")</f>
        <v>0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E3074" s="551" t="str">
        <f>_xlfn.XLOOKUP(D3074,거래처!B:B,거래처!D:D," ")</f>
        <v>122-01-63748</v>
      </c>
      <c r="G3074" s="282" t="s">
        <v>2977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E3075" s="551">
        <f>_xlfn.XLOOKUP(D3075,거래처!B:B,거래처!D:D," ")</f>
        <v>0</v>
      </c>
      <c r="G3075" s="282" t="s">
        <v>3944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E3076" s="551">
        <f>_xlfn.XLOOKUP(D3076,거래처!B:B,거래처!D:D," ")</f>
        <v>0</v>
      </c>
      <c r="G3076" s="282" t="s">
        <v>4299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E3077" s="551" t="str">
        <f>_xlfn.XLOOKUP(D3077,거래처!B:B,거래처!D:D," ")</f>
        <v>196-87-02353</v>
      </c>
      <c r="G3077" s="282" t="s">
        <v>4085</v>
      </c>
      <c r="H3077" s="261" t="s">
        <v>4086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E3078" s="551" t="str">
        <f>_xlfn.XLOOKUP(D3078,거래처!B:B,거래처!D:D," ")</f>
        <v>196-87-02353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E3079" s="551" t="str">
        <f>_xlfn.XLOOKUP(D3079,거래처!B:B,거래처!D:D," ")</f>
        <v>487-18-00463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E3080" s="551" t="str">
        <f>_xlfn.XLOOKUP(D3080,거래처!B:B,거래처!D:D," ")</f>
        <v>487-18-00463</v>
      </c>
      <c r="G3080" s="282" t="s">
        <v>4004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E3081" s="551" t="str">
        <f>_xlfn.XLOOKUP(D3081,거래처!B:B,거래처!D:D," ")</f>
        <v>621-19-98244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E3082" s="551">
        <f>_xlfn.XLOOKUP(D3082,거래처!B:B,거래처!D:D," ")</f>
        <v>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E3083" s="551">
        <f>_xlfn.XLOOKUP(D3083,거래처!B:B,거래처!D:D," ")</f>
        <v>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E3084" s="551">
        <f>_xlfn.XLOOKUP(D3084,거래처!B:B,거래처!D:D," ")</f>
        <v>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E3085" s="551">
        <f>_xlfn.XLOOKUP(D3085,거래처!B:B,거래처!D:D," ")</f>
        <v>0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E3086" s="551" t="str">
        <f>_xlfn.XLOOKUP(D3086,거래처!B:B,거래처!D:D," ")</f>
        <v>135-21-44901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E3087" s="551">
        <f>_xlfn.XLOOKUP(D3087,거래처!B:B,거래처!D:D," ")</f>
        <v>0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E3088" s="551">
        <f>_xlfn.XLOOKUP(D3088,거래처!B:B,거래처!D:D," ")</f>
        <v>0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E3089" s="551">
        <f>_xlfn.XLOOKUP(D3089,거래처!B:B,거래처!D:D," ")</f>
        <v>0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E3090" s="551">
        <f>_xlfn.XLOOKUP(D3090,거래처!B:B,거래처!D:D," ")</f>
        <v>0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E3091" s="551">
        <f>_xlfn.XLOOKUP(D3091,거래처!B:B,거래처!D:D," ")</f>
        <v>0</v>
      </c>
      <c r="G3091" s="282" t="s">
        <v>2849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E3092" s="551">
        <f>_xlfn.XLOOKUP(D3092,거래처!B:B,거래처!D:D," ")</f>
        <v>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E3093" s="551">
        <f>_xlfn.XLOOKUP(D3093,거래처!B:B,거래처!D:D," ")</f>
        <v>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E3094" s="551" t="str">
        <f>_xlfn.XLOOKUP(D3094,거래처!B:B,거래처!D:D," ")</f>
        <v>410-26-92600</v>
      </c>
      <c r="G3094" s="282" t="s">
        <v>4300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E3095" s="551" t="str">
        <f>_xlfn.XLOOKUP(D3095,거래처!B:B,거래처!D:D," ")</f>
        <v>621-19-98244</v>
      </c>
      <c r="G3095" s="282" t="s">
        <v>3923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E3096" s="551">
        <f>_xlfn.XLOOKUP(D3096,거래처!B:B,거래처!D:D," ")</f>
        <v>0</v>
      </c>
      <c r="G3096" s="282" t="s">
        <v>4301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E3097" s="551">
        <f>_xlfn.XLOOKUP(D3097,거래처!B:B,거래처!D:D," ")</f>
        <v>0</v>
      </c>
      <c r="G3097" s="282" t="s">
        <v>3486</v>
      </c>
      <c r="H3097" s="261" t="s">
        <v>3495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2926</v>
      </c>
      <c r="E3098" s="551">
        <f>_xlfn.XLOOKUP(D3098,거래처!B:B,거래처!D:D," ")</f>
        <v>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E3099" s="551" t="str">
        <f>_xlfn.XLOOKUP(D3099,거래처!B:B,거래처!D:D," ")</f>
        <v>514-13-78458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E3100" s="551" t="str">
        <f>_xlfn.XLOOKUP(D3100,거래처!B:B,거래처!D:D," ")</f>
        <v>514-13-78458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E3101" s="551">
        <f>_xlfn.XLOOKUP(D3101,거래처!B:B,거래처!D:D," ")</f>
        <v>0</v>
      </c>
      <c r="G3101" s="282" t="s">
        <v>1905</v>
      </c>
      <c r="H3101" s="261" t="s">
        <v>3888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E3102" s="551" t="str">
        <f>_xlfn.XLOOKUP(D3102,거래처!B:B,거래처!D:D," ")</f>
        <v>177-01-03420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E3103" s="551" t="str">
        <f>_xlfn.XLOOKUP(D3103,거래처!B:B,거래처!D:D," ")</f>
        <v>514-13-78458</v>
      </c>
      <c r="G3103" s="282" t="s">
        <v>4302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E3104" s="551">
        <f>_xlfn.XLOOKUP(D3104,거래처!B:B,거래처!D:D," ")</f>
        <v>0</v>
      </c>
      <c r="G3104" s="282" t="s">
        <v>4165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E3105" s="551" t="str">
        <f>_xlfn.XLOOKUP(D3105,거래처!B:B,거래처!D:D," ")</f>
        <v>196-87-02353</v>
      </c>
      <c r="G3105" s="282" t="s">
        <v>4289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E3106" s="551">
        <f>_xlfn.XLOOKUP(D3106,거래처!B:B,거래처!D:D," ")</f>
        <v>0</v>
      </c>
      <c r="G3106" s="282" t="s">
        <v>4303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E3107" s="551">
        <f>_xlfn.XLOOKUP(D3107,거래처!B:B,거래처!D:D," ")</f>
        <v>0</v>
      </c>
      <c r="G3107" s="282" t="s">
        <v>4304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E3108" s="551" t="str">
        <f>_xlfn.XLOOKUP(D3108,거래처!B:B,거래처!D:D," ")</f>
        <v>118-10-18095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E3109" s="551" t="str">
        <f>_xlfn.XLOOKUP(D3109,거래처!B:B,거래처!D:D," ")</f>
        <v>487-18-00463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E3110" s="551" t="str">
        <f>_xlfn.XLOOKUP(D3110,거래처!B:B,거래처!D:D," ")</f>
        <v>487-18-00463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E3111" s="551" t="str">
        <f>_xlfn.XLOOKUP(D3111,거래처!B:B,거래처!D:D," ")</f>
        <v>881-07-00034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E3112" s="551" t="str">
        <f>_xlfn.XLOOKUP(D3112,거래처!B:B,거래처!D:D," ")</f>
        <v>881-07-00034</v>
      </c>
      <c r="G3112" s="282" t="s">
        <v>4305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3325</v>
      </c>
      <c r="E3113" s="551">
        <f>_xlfn.XLOOKUP(D3113,거래처!B:B,거래처!D:D," ")</f>
        <v>0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E3114" s="551" t="str">
        <f>_xlfn.XLOOKUP(D3114,거래처!B:B,거래처!D:D," ")</f>
        <v>114-15-89778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3865</v>
      </c>
      <c r="E3115" s="551" t="str">
        <f>_xlfn.XLOOKUP(D3115,거래처!B:B,거래처!D:D," ")</f>
        <v>502-03-26657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E3116" s="551" t="str">
        <f>_xlfn.XLOOKUP(D3116,거래처!B:B,거래처!D:D," ")</f>
        <v>114-15-89778</v>
      </c>
      <c r="G3116" s="282" t="s">
        <v>4306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E3117" s="551" t="str">
        <f>_xlfn.XLOOKUP(D3117,거래처!B:B,거래처!D:D," ")</f>
        <v>881-07-00034</v>
      </c>
      <c r="G3117" s="282" t="s">
        <v>4307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E3118" s="551" t="str">
        <f>_xlfn.XLOOKUP(D3118,거래처!B:B,거래처!D:D," ")</f>
        <v>410-27-15314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2926</v>
      </c>
      <c r="E3119" s="551">
        <f>_xlfn.XLOOKUP(D3119,거래처!B:B,거래처!D:D," ")</f>
        <v>0</v>
      </c>
      <c r="G3119" s="282" t="s">
        <v>4308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E3120" s="551" t="str">
        <f>_xlfn.XLOOKUP(D3120,거래처!B:B,거래처!D:D," ")</f>
        <v>122-01-63748</v>
      </c>
      <c r="G3120" s="282" t="s">
        <v>3994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3865</v>
      </c>
      <c r="E3121" s="551" t="str">
        <f>_xlfn.XLOOKUP(D3121,거래처!B:B,거래처!D:D," ")</f>
        <v>502-03-26657</v>
      </c>
      <c r="G3121" s="282" t="s">
        <v>3983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E3122" s="551">
        <f>_xlfn.XLOOKUP(D3122,거래처!B:B,거래처!D:D," ")</f>
        <v>0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3123</v>
      </c>
      <c r="E3123" s="551">
        <f>_xlfn.XLOOKUP(D3123,거래처!B:B,거래처!D:D," ")</f>
        <v>0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E3124" s="551" t="str">
        <f>_xlfn.XLOOKUP(D3124,거래처!B:B,거래처!D:D," ")</f>
        <v>122-01-63748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E3125" s="551">
        <f>_xlfn.XLOOKUP(D3125,거래처!B:B,거래처!D:D," ")</f>
        <v>0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3854</v>
      </c>
      <c r="E3126" s="551" t="str">
        <f>_xlfn.XLOOKUP(D3126,거래처!B:B,거래처!D:D," ")</f>
        <v>418-02-99483</v>
      </c>
      <c r="G3126" s="282" t="s">
        <v>2977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E3127" s="551">
        <f>_xlfn.XLOOKUP(D3127,거래처!B:B,거래처!D:D," ")</f>
        <v>0</v>
      </c>
      <c r="G3127" s="282" t="s">
        <v>4309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E3128" s="551">
        <f>_xlfn.XLOOKUP(D3128,거래처!B:B,거래처!D:D," ")</f>
        <v>0</v>
      </c>
      <c r="G3128" s="282" t="s">
        <v>4310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E3129" s="551">
        <f>_xlfn.XLOOKUP(D3129,거래처!B:B,거래처!D:D," ")</f>
        <v>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E3130" s="551">
        <f>_xlfn.XLOOKUP(D3130,거래처!B:B,거래처!D:D," ")</f>
        <v>0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E3131" s="551" t="str">
        <f>_xlfn.XLOOKUP(D3131,거래처!B:B,거래처!D:D," ")</f>
        <v>138-01-48780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E3132" s="551" t="str">
        <f>_xlfn.XLOOKUP(D3132,거래처!B:B,거래처!D:D," ")</f>
        <v>138-01-48780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E3133" s="551" t="str">
        <f>_xlfn.XLOOKUP(D3133,거래처!B:B,거래처!D:D," ")</f>
        <v>138-01-48780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E3134" s="551" t="str">
        <f>_xlfn.XLOOKUP(D3134,거래처!B:B,거래처!D:D," ")</f>
        <v>138-01-48780</v>
      </c>
      <c r="G3134" s="282" t="s">
        <v>3939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3190</v>
      </c>
      <c r="E3135" s="551">
        <f>_xlfn.XLOOKUP(D3135,거래처!B:B,거래처!D:D," ")</f>
        <v>0</v>
      </c>
      <c r="G3135" s="282" t="s">
        <v>4311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E3136" s="551">
        <f>_xlfn.XLOOKUP(D3136,거래처!B:B,거래처!D:D," ")</f>
        <v>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2846</v>
      </c>
      <c r="E3137" s="551">
        <f>_xlfn.XLOOKUP(D3137,거래처!B:B,거래처!D:D," ")</f>
        <v>0</v>
      </c>
      <c r="G3137" s="282" t="s">
        <v>4095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2846</v>
      </c>
      <c r="E3138" s="551">
        <f>_xlfn.XLOOKUP(D3138,거래처!B:B,거래처!D:D," ")</f>
        <v>0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2846</v>
      </c>
      <c r="E3139" s="551">
        <f>_xlfn.XLOOKUP(D3139,거래처!B:B,거래처!D:D," ")</f>
        <v>0</v>
      </c>
      <c r="G3139" s="282" t="s">
        <v>4312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4262</v>
      </c>
      <c r="E3140" s="551">
        <f>_xlfn.XLOOKUP(D3140,거래처!B:B,거래처!D:D," ")</f>
        <v>0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3846</v>
      </c>
      <c r="E3141" s="551">
        <f>_xlfn.XLOOKUP(D3141,거래처!B:B,거래처!D:D," ")</f>
        <v>0</v>
      </c>
      <c r="G3141" s="282" t="s">
        <v>3486</v>
      </c>
      <c r="H3141" s="261" t="s">
        <v>3495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3846</v>
      </c>
      <c r="E3142" s="551">
        <f>_xlfn.XLOOKUP(D3142,거래처!B:B,거래처!D:D," ")</f>
        <v>0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3846</v>
      </c>
      <c r="E3143" s="551">
        <f>_xlfn.XLOOKUP(D3143,거래처!B:B,거래처!D:D," ")</f>
        <v>0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3846</v>
      </c>
      <c r="E3144" s="551">
        <f>_xlfn.XLOOKUP(D3144,거래처!B:B,거래처!D:D," ")</f>
        <v>0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E3145" s="551">
        <f>_xlfn.XLOOKUP(D3145,거래처!B:B,거래처!D:D," ")</f>
        <v>0</v>
      </c>
      <c r="F3145" s="284" t="s">
        <v>4152</v>
      </c>
      <c r="G3145" s="282" t="s">
        <v>1616</v>
      </c>
      <c r="H3145" s="261" t="s">
        <v>4091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E3146" s="551" t="str">
        <f>_xlfn.XLOOKUP(D3146,거래처!B:B,거래처!D:D," ")</f>
        <v>273-03-01573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3325</v>
      </c>
      <c r="E3147" s="551">
        <f>_xlfn.XLOOKUP(D3147,거래처!B:B,거래처!D:D," ")</f>
        <v>0</v>
      </c>
      <c r="G3147" s="282" t="s">
        <v>3984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4262</v>
      </c>
      <c r="E3148" s="551">
        <f>_xlfn.XLOOKUP(D3148,거래처!B:B,거래처!D:D," ")</f>
        <v>0</v>
      </c>
      <c r="G3148" s="282" t="s">
        <v>4313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3123</v>
      </c>
      <c r="E3149" s="551">
        <f>_xlfn.XLOOKUP(D3149,거래처!B:B,거래처!D:D," ")</f>
        <v>0</v>
      </c>
      <c r="G3149" s="282" t="s">
        <v>3938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2846</v>
      </c>
      <c r="E3150" s="551">
        <f>_xlfn.XLOOKUP(D3150,거래처!B:B,거래처!D:D," ")</f>
        <v>0</v>
      </c>
      <c r="G3150" s="282" t="s">
        <v>3970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E3151" s="551">
        <f>_xlfn.XLOOKUP(D3151,거래처!B:B,거래처!D:D," ")</f>
        <v>0</v>
      </c>
      <c r="G3151" s="282" t="s">
        <v>3946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E3152" s="551">
        <f>_xlfn.XLOOKUP(D3152,거래처!B:B,거래처!D:D," ")</f>
        <v>0</v>
      </c>
      <c r="G3152" s="282" t="s">
        <v>3924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3866</v>
      </c>
      <c r="E3153" s="551">
        <f>_xlfn.XLOOKUP(D3153,거래처!B:B,거래처!D:D," ")</f>
        <v>0</v>
      </c>
      <c r="G3153" s="282" t="s">
        <v>4315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E3154" s="551" t="str">
        <f>_xlfn.XLOOKUP(D3154,거래처!B:B,거래처!D:D," ")</f>
        <v>135-21-44901</v>
      </c>
      <c r="G3154" s="282" t="s">
        <v>4316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E3155" s="551" t="str">
        <f>_xlfn.XLOOKUP(D3155,거래처!B:B,거래처!D:D," ")</f>
        <v>503-07-45581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E3156" s="551" t="str">
        <f>_xlfn.XLOOKUP(D3156,거래처!B:B,거래처!D:D," ")</f>
        <v>122-01-63748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E3157" s="551">
        <f>_xlfn.XLOOKUP(D3157,거래처!B:B,거래처!D:D," ")</f>
        <v>0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E3158" s="551" t="str">
        <f>_xlfn.XLOOKUP(D3158,거래처!B:B,거래처!D:D," ")</f>
        <v>177-01-03420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E3159" s="551" t="str">
        <f>_xlfn.XLOOKUP(D3159,거래처!B:B,거래처!D:D," ")</f>
        <v>503-07-45581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E3160" s="551" t="str">
        <f>_xlfn.XLOOKUP(D3160,거래처!B:B,거래처!D:D," ")</f>
        <v>416-09-29452</v>
      </c>
      <c r="G3160" s="282" t="s">
        <v>4000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E3161" s="551" t="str">
        <f>_xlfn.XLOOKUP(D3161,거래처!B:B,거래처!D:D," ")</f>
        <v>621-19-98244</v>
      </c>
      <c r="G3161" s="282" t="s">
        <v>3143</v>
      </c>
      <c r="H3161" s="261" t="s">
        <v>3429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E3162" s="551" t="str">
        <f>_xlfn.XLOOKUP(D3162,거래처!B:B,거래처!D:D," ")</f>
        <v>621-19-98244</v>
      </c>
      <c r="G3162" s="282" t="s">
        <v>3923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E3163" s="551" t="str">
        <f>_xlfn.XLOOKUP(D3163,거래처!B:B,거래처!D:D," ")</f>
        <v>177-01-03420</v>
      </c>
      <c r="G3163" s="282" t="s">
        <v>3667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E3164" s="551">
        <f>_xlfn.XLOOKUP(D3164,거래처!B:B,거래처!D:D," ")</f>
        <v>0</v>
      </c>
      <c r="G3164" s="282" t="s">
        <v>3943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E3165" s="551">
        <f>_xlfn.XLOOKUP(D3165,거래처!B:B,거래처!D:D," ")</f>
        <v>0</v>
      </c>
      <c r="G3165" s="282" t="s">
        <v>3669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E3166" s="551">
        <f>_xlfn.XLOOKUP(D3166,거래처!B:B,거래처!D:D," ")</f>
        <v>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E3167" s="551" t="str">
        <f>_xlfn.XLOOKUP(D3167,거래처!B:B,거래처!D:D," ")</f>
        <v>503-07-45581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E3168" s="551" t="str">
        <f>_xlfn.XLOOKUP(D3168,거래처!B:B,거래처!D:D," ")</f>
        <v>138-01-48780</v>
      </c>
      <c r="G3168" s="282" t="s">
        <v>3486</v>
      </c>
      <c r="H3168" s="261" t="s">
        <v>3495</v>
      </c>
      <c r="I3168" s="257">
        <v>2500000</v>
      </c>
      <c r="J3168" s="261">
        <v>1</v>
      </c>
      <c r="M3168" s="257">
        <v>2500000</v>
      </c>
      <c r="R3168" t="s">
        <v>4891</v>
      </c>
    </row>
    <row r="3169" spans="1:18">
      <c r="A3169" s="58">
        <v>3170</v>
      </c>
      <c r="C3169" s="256">
        <v>46083</v>
      </c>
      <c r="D3169" s="282" t="s">
        <v>1415</v>
      </c>
      <c r="E3169" s="551">
        <f>_xlfn.XLOOKUP(D3169,거래처!B:B,거래처!D:D," ")</f>
        <v>0</v>
      </c>
      <c r="G3169" s="282" t="s">
        <v>4317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E3170" s="551" t="str">
        <f>_xlfn.XLOOKUP(D3170,거래처!B:B,거래처!D:D," ")</f>
        <v>138-01-48780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E3171" s="551" t="str">
        <f>_xlfn.XLOOKUP(D3171,거래처!B:B,거래처!D:D," ")</f>
        <v>514-13-78458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4891</v>
      </c>
    </row>
    <row r="3172" spans="1:18">
      <c r="A3172" s="58">
        <v>3173</v>
      </c>
      <c r="C3172" s="256">
        <v>46084</v>
      </c>
      <c r="D3172" s="282" t="s">
        <v>1681</v>
      </c>
      <c r="E3172" s="551">
        <f>_xlfn.XLOOKUP(D3172,거래처!B:B,거래처!D:D," ")</f>
        <v>0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4891</v>
      </c>
    </row>
    <row r="3173" spans="1:18">
      <c r="A3173" s="58">
        <v>3174</v>
      </c>
      <c r="C3173" s="256">
        <v>46084</v>
      </c>
      <c r="D3173" s="282" t="s">
        <v>1370</v>
      </c>
      <c r="E3173" s="551" t="str">
        <f>_xlfn.XLOOKUP(D3173,거래처!B:B,거래처!D:D," ")</f>
        <v>177-01-03420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4891</v>
      </c>
    </row>
    <row r="3174" spans="1:18">
      <c r="A3174" s="58">
        <v>3175</v>
      </c>
      <c r="C3174" s="256">
        <v>46084</v>
      </c>
      <c r="D3174" s="282" t="s">
        <v>1370</v>
      </c>
      <c r="E3174" s="551" t="str">
        <f>_xlfn.XLOOKUP(D3174,거래처!B:B,거래처!D:D," ")</f>
        <v>177-01-03420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4891</v>
      </c>
    </row>
    <row r="3175" spans="1:18">
      <c r="A3175" s="58">
        <v>3176</v>
      </c>
      <c r="C3175" s="256">
        <v>46084</v>
      </c>
      <c r="D3175" s="282" t="s">
        <v>1010</v>
      </c>
      <c r="E3175" s="551">
        <f>_xlfn.XLOOKUP(D3175,거래처!B:B,거래처!D:D," ")</f>
        <v>0</v>
      </c>
      <c r="G3175" s="282" t="s">
        <v>2103</v>
      </c>
      <c r="H3175" s="261" t="s">
        <v>4078</v>
      </c>
      <c r="I3175" s="257">
        <v>1600000</v>
      </c>
      <c r="J3175" s="261">
        <v>1</v>
      </c>
      <c r="M3175" s="257">
        <v>1600000</v>
      </c>
      <c r="R3175" t="s">
        <v>4891</v>
      </c>
    </row>
    <row r="3176" spans="1:18">
      <c r="A3176" s="58">
        <v>3177</v>
      </c>
      <c r="C3176" s="256">
        <v>46084</v>
      </c>
      <c r="D3176" s="282" t="s">
        <v>2496</v>
      </c>
      <c r="E3176" s="551">
        <f>_xlfn.XLOOKUP(D3176,거래처!B:B,거래처!D:D," ")</f>
        <v>0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4891</v>
      </c>
    </row>
    <row r="3177" spans="1:18">
      <c r="A3177" s="58">
        <v>3178</v>
      </c>
      <c r="C3177" s="256">
        <v>46084</v>
      </c>
      <c r="D3177" s="282" t="s">
        <v>2496</v>
      </c>
      <c r="E3177" s="551">
        <f>_xlfn.XLOOKUP(D3177,거래처!B:B,거래처!D:D," ")</f>
        <v>0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4891</v>
      </c>
    </row>
    <row r="3178" spans="1:18">
      <c r="A3178" s="58">
        <v>3179</v>
      </c>
      <c r="C3178" s="256">
        <v>46084</v>
      </c>
      <c r="D3178" s="282" t="s">
        <v>1415</v>
      </c>
      <c r="E3178" s="551">
        <f>_xlfn.XLOOKUP(D3178,거래처!B:B,거래처!D:D," ")</f>
        <v>0</v>
      </c>
      <c r="G3178" s="282" t="s">
        <v>4317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E3179" s="551" t="str">
        <f>_xlfn.XLOOKUP(D3179,거래처!B:B,거래처!D:D," ")</f>
        <v>487-18-00463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4891</v>
      </c>
    </row>
    <row r="3180" spans="1:18">
      <c r="A3180" s="58">
        <v>3181</v>
      </c>
      <c r="C3180" s="256">
        <v>46085</v>
      </c>
      <c r="D3180" s="282" t="s">
        <v>2846</v>
      </c>
      <c r="E3180" s="551">
        <f>_xlfn.XLOOKUP(D3180,거래처!B:B,거래처!D:D," ")</f>
        <v>0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4891</v>
      </c>
    </row>
    <row r="3181" spans="1:18">
      <c r="A3181" s="58">
        <v>3182</v>
      </c>
      <c r="C3181" s="256">
        <v>46085</v>
      </c>
      <c r="D3181" s="282" t="s">
        <v>1415</v>
      </c>
      <c r="E3181" s="551">
        <f>_xlfn.XLOOKUP(D3181,거래처!B:B,거래처!D:D," ")</f>
        <v>0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4477</v>
      </c>
      <c r="R3181" t="s">
        <v>4891</v>
      </c>
    </row>
    <row r="3182" spans="1:18">
      <c r="A3182" s="58">
        <v>3183</v>
      </c>
      <c r="C3182" s="256">
        <v>46085</v>
      </c>
      <c r="D3182" s="282" t="s">
        <v>2846</v>
      </c>
      <c r="E3182" s="551">
        <f>_xlfn.XLOOKUP(D3182,거래처!B:B,거래처!D:D," ")</f>
        <v>0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4487</v>
      </c>
      <c r="P3182" s="282" t="s">
        <v>4488</v>
      </c>
      <c r="R3182" t="s">
        <v>4891</v>
      </c>
    </row>
    <row r="3183" spans="1:18">
      <c r="A3183" s="58">
        <v>3184</v>
      </c>
      <c r="C3183" s="256">
        <v>46085</v>
      </c>
      <c r="D3183" s="282" t="s">
        <v>2099</v>
      </c>
      <c r="E3183" s="551">
        <f>_xlfn.XLOOKUP(D3183,거래처!B:B,거래처!D:D," ")</f>
        <v>0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4891</v>
      </c>
    </row>
    <row r="3184" spans="1:18">
      <c r="A3184" s="58">
        <v>3185</v>
      </c>
      <c r="C3184" s="256">
        <v>46085</v>
      </c>
      <c r="D3184" s="282" t="s">
        <v>1427</v>
      </c>
      <c r="E3184" s="551">
        <f>_xlfn.XLOOKUP(D3184,거래처!B:B,거래처!D:D," ")</f>
        <v>0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4891</v>
      </c>
    </row>
    <row r="3185" spans="1:18">
      <c r="A3185" s="58">
        <v>3186</v>
      </c>
      <c r="C3185" s="256">
        <v>46085</v>
      </c>
      <c r="D3185" s="282" t="s">
        <v>3846</v>
      </c>
      <c r="E3185" s="551">
        <f>_xlfn.XLOOKUP(D3185,거래처!B:B,거래처!D:D," ")</f>
        <v>0</v>
      </c>
      <c r="G3185" s="282" t="s">
        <v>4497</v>
      </c>
      <c r="I3185" s="257">
        <v>1500000</v>
      </c>
      <c r="J3185" s="261">
        <v>1</v>
      </c>
      <c r="M3185" s="257">
        <v>1500000</v>
      </c>
      <c r="R3185" t="s">
        <v>4891</v>
      </c>
    </row>
    <row r="3186" spans="1:18">
      <c r="A3186" s="58">
        <v>3187</v>
      </c>
      <c r="C3186" s="256">
        <v>46085</v>
      </c>
      <c r="D3186" s="282" t="s">
        <v>1438</v>
      </c>
      <c r="E3186" s="551" t="str">
        <f>_xlfn.XLOOKUP(D3186,거래처!B:B,거래처!D:D," ")</f>
        <v>220-02-21340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4891</v>
      </c>
    </row>
    <row r="3187" spans="1:18">
      <c r="A3187" s="58">
        <v>3188</v>
      </c>
      <c r="C3187" s="256">
        <v>46085</v>
      </c>
      <c r="D3187" s="282" t="s">
        <v>1349</v>
      </c>
      <c r="E3187" s="551">
        <f>_xlfn.XLOOKUP(D3187,거래처!B:B,거래처!D:D," ")</f>
        <v>0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4891</v>
      </c>
    </row>
    <row r="3188" spans="1:18">
      <c r="A3188" s="58">
        <v>3189</v>
      </c>
      <c r="C3188" s="256">
        <v>46085</v>
      </c>
      <c r="D3188" s="282" t="s">
        <v>1007</v>
      </c>
      <c r="E3188" s="551" t="str">
        <f>_xlfn.XLOOKUP(D3188,거래처!B:B,거래처!D:D," ")</f>
        <v>302-01-83388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4891</v>
      </c>
    </row>
    <row r="3189" spans="1:18">
      <c r="A3189" s="58">
        <v>3190</v>
      </c>
      <c r="C3189" s="256">
        <v>46085</v>
      </c>
      <c r="D3189" s="282" t="s">
        <v>2926</v>
      </c>
      <c r="E3189" s="551">
        <f>_xlfn.XLOOKUP(D3189,거래처!B:B,거래처!D:D," ")</f>
        <v>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4891</v>
      </c>
    </row>
    <row r="3190" spans="1:18">
      <c r="A3190" s="58">
        <v>3191</v>
      </c>
      <c r="C3190" s="256">
        <v>46085</v>
      </c>
      <c r="D3190" s="282" t="s">
        <v>2926</v>
      </c>
      <c r="E3190" s="551">
        <f>_xlfn.XLOOKUP(D3190,거래처!B:B,거래처!D:D," ")</f>
        <v>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4891</v>
      </c>
    </row>
    <row r="3191" spans="1:18">
      <c r="A3191" s="58">
        <v>3192</v>
      </c>
      <c r="C3191" s="256">
        <v>46085</v>
      </c>
      <c r="D3191" s="282" t="s">
        <v>1444</v>
      </c>
      <c r="E3191" s="551" t="str">
        <f>_xlfn.XLOOKUP(D3191,거래처!B:B,거래처!D:D," ")</f>
        <v>487-18-00463</v>
      </c>
      <c r="G3191" s="282" t="s">
        <v>4004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E3192" s="551">
        <f>_xlfn.XLOOKUP(D3192,거래처!B:B,거래처!D:D," ")</f>
        <v>0</v>
      </c>
      <c r="G3192" s="282" t="s">
        <v>4052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E3193" s="551" t="str">
        <f>_xlfn.XLOOKUP(D3193,거래처!B:B,거래처!D:D," ")</f>
        <v>514-13-78458</v>
      </c>
      <c r="G3193" s="282" t="s">
        <v>4276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E3194" s="551">
        <f>_xlfn.XLOOKUP(D3194,거래처!B:B,거래처!D:D," ")</f>
        <v>0</v>
      </c>
      <c r="G3194" s="282" t="s">
        <v>3733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2846</v>
      </c>
      <c r="E3195" s="551">
        <f>_xlfn.XLOOKUP(D3195,거래처!B:B,거래처!D:D," ")</f>
        <v>0</v>
      </c>
      <c r="G3195" s="282" t="s">
        <v>3970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E3196" s="551">
        <f>_xlfn.XLOOKUP(D3196,거래처!B:B,거래처!D:D," ")</f>
        <v>0</v>
      </c>
      <c r="G3196" s="282" t="s">
        <v>4498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E3197" s="551">
        <f>_xlfn.XLOOKUP(D3197,거래처!B:B,거래처!D:D," ")</f>
        <v>0</v>
      </c>
      <c r="G3197" s="282" t="s">
        <v>4075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E3198" s="551">
        <f>_xlfn.XLOOKUP(D3198,거래처!B:B,거래처!D:D," ")</f>
        <v>0</v>
      </c>
      <c r="G3198" s="282" t="s">
        <v>4499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E3199" s="551" t="str">
        <f>_xlfn.XLOOKUP(D3199,거래처!B:B,거래처!D:D," ")</f>
        <v>122-01-63748</v>
      </c>
      <c r="G3199" s="282" t="s">
        <v>3994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E3200" s="551" t="str">
        <f>_xlfn.XLOOKUP(D3200,거래처!B:B,거래처!D:D," ")</f>
        <v>122-01-63748</v>
      </c>
      <c r="G3200" s="282" t="s">
        <v>3994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3854</v>
      </c>
      <c r="E3201" s="551" t="str">
        <f>_xlfn.XLOOKUP(D3201,거래처!B:B,거래처!D:D," ")</f>
        <v>418-02-99483</v>
      </c>
      <c r="G3201" s="282" t="s">
        <v>4314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E3202" s="551">
        <f>_xlfn.XLOOKUP(D3202,거래처!B:B,거래처!D:D," ")</f>
        <v>0</v>
      </c>
      <c r="G3202" s="282" t="s">
        <v>4500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E3203" s="551">
        <f>_xlfn.XLOOKUP(D3203,거래처!B:B,거래처!D:D," ")</f>
        <v>0</v>
      </c>
      <c r="G3203" s="282" t="s">
        <v>4501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E3204" s="551" t="str">
        <f>_xlfn.XLOOKUP(D3204,거래처!B:B,거래처!D:D," ")</f>
        <v>502-23-76820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4891</v>
      </c>
    </row>
    <row r="3205" spans="1:18">
      <c r="A3205" s="58">
        <v>3206</v>
      </c>
      <c r="C3205" s="256">
        <v>46086</v>
      </c>
      <c r="D3205" s="282" t="s">
        <v>4494</v>
      </c>
      <c r="E3205" s="551">
        <f>_xlfn.XLOOKUP(D3205,거래처!B:B,거래처!D:D," ")</f>
        <v>0</v>
      </c>
      <c r="G3205" s="282" t="s">
        <v>2326</v>
      </c>
      <c r="H3205" s="261" t="s">
        <v>3088</v>
      </c>
      <c r="I3205" s="257">
        <v>1700000</v>
      </c>
      <c r="J3205" s="261">
        <v>1</v>
      </c>
      <c r="M3205" s="257">
        <v>1700000</v>
      </c>
      <c r="R3205" t="s">
        <v>4891</v>
      </c>
    </row>
    <row r="3206" spans="1:18">
      <c r="A3206" s="58">
        <v>3207</v>
      </c>
      <c r="C3206" s="256">
        <v>46086</v>
      </c>
      <c r="D3206" s="282" t="s">
        <v>1706</v>
      </c>
      <c r="E3206" s="551" t="str">
        <f>_xlfn.XLOOKUP(D3206,거래처!B:B,거래처!D:D," ")</f>
        <v>410-27-15314</v>
      </c>
      <c r="G3206" s="282" t="s">
        <v>4502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4891</v>
      </c>
    </row>
    <row r="3207" spans="1:18">
      <c r="A3207" s="58">
        <v>3208</v>
      </c>
      <c r="C3207" s="256">
        <v>46086</v>
      </c>
      <c r="D3207" s="282" t="s">
        <v>1440</v>
      </c>
      <c r="E3207" s="551">
        <f>_xlfn.XLOOKUP(D3207,거래처!B:B,거래처!D:D," ")</f>
        <v>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4891</v>
      </c>
    </row>
    <row r="3208" spans="1:18">
      <c r="A3208" s="58">
        <v>3209</v>
      </c>
      <c r="C3208" s="256">
        <v>46086</v>
      </c>
      <c r="D3208" s="282" t="s">
        <v>1440</v>
      </c>
      <c r="E3208" s="551">
        <f>_xlfn.XLOOKUP(D3208,거래처!B:B,거래처!D:D," ")</f>
        <v>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4891</v>
      </c>
    </row>
    <row r="3209" spans="1:18">
      <c r="A3209" s="58">
        <v>3210</v>
      </c>
      <c r="C3209" s="256">
        <v>46086</v>
      </c>
      <c r="D3209" s="282" t="s">
        <v>1440</v>
      </c>
      <c r="E3209" s="551">
        <f>_xlfn.XLOOKUP(D3209,거래처!B:B,거래처!D:D," ")</f>
        <v>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4891</v>
      </c>
    </row>
    <row r="3210" spans="1:18">
      <c r="A3210" s="58">
        <v>3211</v>
      </c>
      <c r="C3210" s="256">
        <v>46086</v>
      </c>
      <c r="D3210" s="282" t="s">
        <v>2053</v>
      </c>
      <c r="E3210" s="551" t="str">
        <f>_xlfn.XLOOKUP(D3210,거래처!B:B,거래처!D:D," ")</f>
        <v>306-28-58326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4891</v>
      </c>
    </row>
    <row r="3211" spans="1:18">
      <c r="A3211" s="58">
        <v>3212</v>
      </c>
      <c r="C3211" s="256">
        <v>46086</v>
      </c>
      <c r="D3211" s="282" t="s">
        <v>4490</v>
      </c>
      <c r="E3211" s="551">
        <f>_xlfn.XLOOKUP(D3211,거래처!B:B,거래처!D:D," ")</f>
        <v>0</v>
      </c>
      <c r="G3211" s="282" t="s">
        <v>3905</v>
      </c>
      <c r="H3211" s="261" t="s">
        <v>3906</v>
      </c>
      <c r="I3211" s="257">
        <v>1800000</v>
      </c>
      <c r="J3211" s="261">
        <v>1</v>
      </c>
      <c r="M3211" s="257">
        <v>1800000</v>
      </c>
      <c r="R3211" t="s">
        <v>4891</v>
      </c>
    </row>
    <row r="3212" spans="1:18">
      <c r="A3212" s="58">
        <v>3213</v>
      </c>
      <c r="C3212" s="256">
        <v>46086</v>
      </c>
      <c r="D3212" s="282" t="s">
        <v>1569</v>
      </c>
      <c r="E3212" s="551" t="str">
        <f>_xlfn.XLOOKUP(D3212,거래처!B:B,거래처!D:D," ")</f>
        <v>312-13-58007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4891</v>
      </c>
    </row>
    <row r="3213" spans="1:18">
      <c r="A3213" s="58">
        <v>3214</v>
      </c>
      <c r="C3213" s="256">
        <v>46086</v>
      </c>
      <c r="D3213" s="282" t="s">
        <v>4490</v>
      </c>
      <c r="E3213" s="551">
        <f>_xlfn.XLOOKUP(D3213,거래처!B:B,거래처!D:D," ")</f>
        <v>0</v>
      </c>
      <c r="G3213" s="282" t="s">
        <v>4503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2846</v>
      </c>
      <c r="E3214" s="551">
        <f>_xlfn.XLOOKUP(D3214,거래처!B:B,거래처!D:D," ")</f>
        <v>0</v>
      </c>
      <c r="G3214" s="282" t="s">
        <v>2846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E3215" s="551" t="str">
        <f>_xlfn.XLOOKUP(D3215,거래처!B:B,거래처!D:D," ")</f>
        <v>410-27-15314</v>
      </c>
      <c r="G3215" s="282" t="s">
        <v>3668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4494</v>
      </c>
      <c r="E3216" s="551">
        <f>_xlfn.XLOOKUP(D3216,거래처!B:B,거래처!D:D," ")</f>
        <v>0</v>
      </c>
      <c r="G3216" s="282" t="s">
        <v>4504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E3217" s="551" t="str">
        <f>_xlfn.XLOOKUP(D3217,거래처!B:B,거래처!D:D," ")</f>
        <v>177-01-03420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4891</v>
      </c>
    </row>
    <row r="3218" spans="1:18">
      <c r="A3218" s="58">
        <v>3219</v>
      </c>
      <c r="C3218" s="256">
        <v>46087</v>
      </c>
      <c r="D3218" s="282" t="s">
        <v>1370</v>
      </c>
      <c r="E3218" s="551" t="str">
        <f>_xlfn.XLOOKUP(D3218,거래처!B:B,거래처!D:D," ")</f>
        <v>177-01-03420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4891</v>
      </c>
    </row>
    <row r="3219" spans="1:18">
      <c r="A3219" s="58">
        <v>3220</v>
      </c>
      <c r="C3219" s="256">
        <v>46087</v>
      </c>
      <c r="D3219" s="282" t="s">
        <v>1706</v>
      </c>
      <c r="E3219" s="551" t="str">
        <f>_xlfn.XLOOKUP(D3219,거래처!B:B,거래처!D:D," ")</f>
        <v>410-27-15314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4891</v>
      </c>
    </row>
    <row r="3220" spans="1:18">
      <c r="A3220" s="58">
        <v>3221</v>
      </c>
      <c r="C3220" s="256">
        <v>46087</v>
      </c>
      <c r="D3220" s="282" t="s">
        <v>1706</v>
      </c>
      <c r="E3220" s="551" t="str">
        <f>_xlfn.XLOOKUP(D3220,거래처!B:B,거래처!D:D," ")</f>
        <v>410-27-15314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4891</v>
      </c>
    </row>
    <row r="3221" spans="1:18">
      <c r="A3221" s="58">
        <v>3222</v>
      </c>
      <c r="C3221" s="256">
        <v>46087</v>
      </c>
      <c r="D3221" s="282" t="s">
        <v>1706</v>
      </c>
      <c r="E3221" s="551" t="str">
        <f>_xlfn.XLOOKUP(D3221,거래처!B:B,거래처!D:D," ")</f>
        <v>410-27-15314</v>
      </c>
      <c r="G3221" s="282" t="s">
        <v>3549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4891</v>
      </c>
    </row>
    <row r="3222" spans="1:18">
      <c r="A3222" s="58">
        <v>3223</v>
      </c>
      <c r="C3222" s="256">
        <v>46087</v>
      </c>
      <c r="D3222" s="282" t="s">
        <v>2540</v>
      </c>
      <c r="E3222" s="551">
        <f>_xlfn.XLOOKUP(D3222,거래처!B:B,거래처!D:D," ")</f>
        <v>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4891</v>
      </c>
    </row>
    <row r="3223" spans="1:18">
      <c r="A3223" s="58">
        <v>3224</v>
      </c>
      <c r="C3223" s="256">
        <v>46087</v>
      </c>
      <c r="D3223" s="282" t="s">
        <v>1569</v>
      </c>
      <c r="E3223" s="551" t="str">
        <f>_xlfn.XLOOKUP(D3223,거래처!B:B,거래처!D:D," ")</f>
        <v>312-13-58007</v>
      </c>
      <c r="G3223" s="282" t="s">
        <v>3486</v>
      </c>
      <c r="H3223" s="261" t="s">
        <v>3495</v>
      </c>
      <c r="I3223" s="257">
        <v>2600000</v>
      </c>
      <c r="J3223" s="261">
        <v>1</v>
      </c>
      <c r="M3223" s="257">
        <v>2600000</v>
      </c>
      <c r="R3223" t="s">
        <v>4891</v>
      </c>
    </row>
    <row r="3224" spans="1:18">
      <c r="A3224" s="58">
        <v>3225</v>
      </c>
      <c r="C3224" s="256">
        <v>46087</v>
      </c>
      <c r="D3224" s="282" t="s">
        <v>1569</v>
      </c>
      <c r="E3224" s="551" t="str">
        <f>_xlfn.XLOOKUP(D3224,거래처!B:B,거래처!D:D," ")</f>
        <v>312-13-58007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4891</v>
      </c>
    </row>
    <row r="3225" spans="1:18">
      <c r="A3225" s="58">
        <v>3226</v>
      </c>
      <c r="C3225" s="256">
        <v>46087</v>
      </c>
      <c r="D3225" s="282" t="s">
        <v>1370</v>
      </c>
      <c r="E3225" s="551" t="str">
        <f>_xlfn.XLOOKUP(D3225,거래처!B:B,거래처!D:D," ")</f>
        <v>177-01-03420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4891</v>
      </c>
    </row>
    <row r="3226" spans="1:18">
      <c r="A3226" s="58">
        <v>3227</v>
      </c>
      <c r="C3226" s="256">
        <v>46087</v>
      </c>
      <c r="D3226" s="282" t="s">
        <v>1366</v>
      </c>
      <c r="E3226" s="551">
        <f>_xlfn.XLOOKUP(D3226,거래처!B:B,거래처!D:D," ")</f>
        <v>0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4891</v>
      </c>
    </row>
    <row r="3227" spans="1:18">
      <c r="A3227" s="58">
        <v>3228</v>
      </c>
      <c r="C3227" s="256">
        <v>46087</v>
      </c>
      <c r="D3227" s="282" t="s">
        <v>1569</v>
      </c>
      <c r="E3227" s="551" t="str">
        <f>_xlfn.XLOOKUP(D3227,거래처!B:B,거래처!D:D," ")</f>
        <v>312-13-58007</v>
      </c>
      <c r="G3227" s="282" t="s">
        <v>3750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E3228" s="551">
        <f>_xlfn.XLOOKUP(D3228,거래처!B:B,거래처!D:D," ")</f>
        <v>0</v>
      </c>
      <c r="G3228" s="282" t="s">
        <v>4052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3869</v>
      </c>
      <c r="E3229" s="551">
        <f>_xlfn.XLOOKUP(D3229,거래처!B:B,거래처!D:D," ")</f>
        <v>0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4891</v>
      </c>
    </row>
    <row r="3230" spans="1:18">
      <c r="A3230" s="58">
        <v>3231</v>
      </c>
      <c r="C3230" s="256">
        <v>46088</v>
      </c>
      <c r="D3230" s="282" t="s">
        <v>3869</v>
      </c>
      <c r="E3230" s="551">
        <f>_xlfn.XLOOKUP(D3230,거래처!B:B,거래처!D:D," ")</f>
        <v>0</v>
      </c>
      <c r="G3230" s="282" t="s">
        <v>3943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3845</v>
      </c>
      <c r="E3231" s="551">
        <f>_xlfn.XLOOKUP(D3231,거래처!B:B,거래처!D:D," ")</f>
        <v>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E3232" s="551" t="str">
        <f>_xlfn.XLOOKUP(D3232,거래처!B:B,거래처!D:D," ")</f>
        <v>273-03-01573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E3233" s="551">
        <f>_xlfn.XLOOKUP(D3233,거래처!B:B,거래처!D:D," ")</f>
        <v>0</v>
      </c>
      <c r="G3233" s="282" t="s">
        <v>3943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E3234" s="551" t="str">
        <f>_xlfn.XLOOKUP(D3234,거래처!B:B,거래처!D:D," ")</f>
        <v>177-01-03420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4891</v>
      </c>
    </row>
    <row r="3235" spans="1:18">
      <c r="A3235" s="58">
        <v>3236</v>
      </c>
      <c r="C3235" s="256">
        <v>46090</v>
      </c>
      <c r="D3235" s="282" t="s">
        <v>2540</v>
      </c>
      <c r="E3235" s="551">
        <f>_xlfn.XLOOKUP(D3235,거래처!B:B,거래처!D:D," ")</f>
        <v>0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551" t="str">
        <f>_xlfn.XLOOKUP(D3236,거래처!B:B,거래처!D:D," ")</f>
        <v>306-28-58326</v>
      </c>
      <c r="G3236" s="282" t="s">
        <v>1815</v>
      </c>
      <c r="H3236" s="261" t="s">
        <v>4054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4891</v>
      </c>
    </row>
    <row r="3237" spans="1:18">
      <c r="A3237" s="58">
        <v>3238</v>
      </c>
      <c r="C3237" s="256">
        <v>46090</v>
      </c>
      <c r="D3237" s="282" t="s">
        <v>1548</v>
      </c>
      <c r="E3237" s="551" t="str">
        <f>_xlfn.XLOOKUP(D3237,거래처!B:B,거래처!D:D," ")</f>
        <v>416-09-29452</v>
      </c>
      <c r="G3237" s="282" t="s">
        <v>2849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4891</v>
      </c>
    </row>
    <row r="3238" spans="1:18">
      <c r="A3238" s="58">
        <v>3239</v>
      </c>
      <c r="C3238" s="256">
        <v>46091</v>
      </c>
      <c r="D3238" s="282" t="s">
        <v>1440</v>
      </c>
      <c r="E3238" s="551">
        <f>_xlfn.XLOOKUP(D3238,거래처!B:B,거래처!D:D," ")</f>
        <v>0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4528</v>
      </c>
      <c r="E3239" s="551">
        <f>_xlfn.XLOOKUP(D3239,거래처!B:B,거래처!D:D," ")</f>
        <v>0</v>
      </c>
      <c r="G3239" s="282" t="s">
        <v>4532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551">
        <f>_xlfn.XLOOKUP(D3240,거래처!B:B,거래처!D:D," ")</f>
        <v>0</v>
      </c>
      <c r="G3240" s="282" t="s">
        <v>1111</v>
      </c>
      <c r="N3240" s="257">
        <v>-880000</v>
      </c>
      <c r="Q3240" s="282" t="s">
        <v>4207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3878</v>
      </c>
      <c r="E3241" s="551">
        <f>_xlfn.XLOOKUP(D3241,거래처!B:B,거래처!D:D," ")</f>
        <v>0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4207</v>
      </c>
      <c r="R3241" t="s">
        <v>4891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E3242" s="551" t="str">
        <f>_xlfn.XLOOKUP(D3242,거래처!B:B,거래처!D:D," ")</f>
        <v>302-01-83388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4207</v>
      </c>
      <c r="R3242" t="s">
        <v>4891</v>
      </c>
    </row>
    <row r="3243" spans="1:18">
      <c r="A3243" s="58">
        <v>3244</v>
      </c>
      <c r="C3243" s="256">
        <v>46091</v>
      </c>
      <c r="D3243" s="282" t="s">
        <v>1131</v>
      </c>
      <c r="E3243" s="551">
        <f>_xlfn.XLOOKUP(D3243,거래처!B:B,거래처!D:D," ")</f>
        <v>0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4891</v>
      </c>
    </row>
    <row r="3244" spans="1:18">
      <c r="A3244" s="58">
        <v>3245</v>
      </c>
      <c r="C3244" s="256">
        <v>46091</v>
      </c>
      <c r="D3244" s="282" t="s">
        <v>3108</v>
      </c>
      <c r="E3244" s="551">
        <f>_xlfn.XLOOKUP(D3244,거래처!B:B,거래처!D:D," ")</f>
        <v>0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4891</v>
      </c>
    </row>
    <row r="3245" spans="1:18">
      <c r="A3245" s="58">
        <v>3246</v>
      </c>
      <c r="C3245" s="256">
        <v>46091</v>
      </c>
      <c r="D3245" s="282" t="s">
        <v>1681</v>
      </c>
      <c r="E3245" s="551">
        <f>_xlfn.XLOOKUP(D3245,거래처!B:B,거래처!D:D," ")</f>
        <v>0</v>
      </c>
      <c r="G3245" s="282" t="s">
        <v>2849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4891</v>
      </c>
    </row>
    <row r="3246" spans="1:18">
      <c r="A3246" s="58">
        <v>3247</v>
      </c>
      <c r="C3246" s="256">
        <v>46091</v>
      </c>
      <c r="D3246" s="282" t="s">
        <v>1551</v>
      </c>
      <c r="E3246" s="551" t="str">
        <f>_xlfn.XLOOKUP(D3246,거래처!B:B,거래처!D:D," ")</f>
        <v>503-07-45581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E3247" s="551" t="str">
        <f>_xlfn.XLOOKUP(D3247,거래처!B:B,거래처!D:D," ")</f>
        <v>273-03-01573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4891</v>
      </c>
    </row>
    <row r="3248" spans="1:18">
      <c r="A3248" s="58">
        <v>3249</v>
      </c>
      <c r="C3248" s="256">
        <v>46091</v>
      </c>
      <c r="D3248" s="282" t="s">
        <v>4693</v>
      </c>
      <c r="E3248" s="551">
        <f>_xlfn.XLOOKUP(D3248,거래처!B:B,거래처!D:D," ")</f>
        <v>0</v>
      </c>
      <c r="G3248" s="282" t="s">
        <v>4694</v>
      </c>
      <c r="H3248" s="261" t="s">
        <v>4695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4891</v>
      </c>
    </row>
    <row r="3249" spans="1:18">
      <c r="A3249" s="58">
        <v>3250</v>
      </c>
      <c r="C3249" s="256">
        <v>46092</v>
      </c>
      <c r="D3249" s="282" t="s">
        <v>1415</v>
      </c>
      <c r="E3249" s="551">
        <f>_xlfn.XLOOKUP(D3249,거래처!B:B,거래처!D:D," ")</f>
        <v>0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4891</v>
      </c>
    </row>
    <row r="3250" spans="1:18">
      <c r="A3250" s="58">
        <v>3251</v>
      </c>
      <c r="C3250" s="256">
        <v>46092</v>
      </c>
      <c r="D3250" s="282" t="s">
        <v>1415</v>
      </c>
      <c r="E3250" s="551">
        <f>_xlfn.XLOOKUP(D3250,거래처!B:B,거래처!D:D," ")</f>
        <v>0</v>
      </c>
      <c r="G3250" s="282" t="s">
        <v>4533</v>
      </c>
      <c r="I3250" s="257">
        <v>200000</v>
      </c>
      <c r="J3250" s="261">
        <v>1</v>
      </c>
      <c r="M3250" s="257">
        <v>200000</v>
      </c>
      <c r="R3250" t="s">
        <v>4891</v>
      </c>
    </row>
    <row r="3251" spans="1:18">
      <c r="A3251" s="58">
        <v>3252</v>
      </c>
      <c r="C3251" s="256">
        <v>46092</v>
      </c>
      <c r="D3251" s="282" t="s">
        <v>1763</v>
      </c>
      <c r="E3251" s="551" t="str">
        <f>_xlfn.XLOOKUP(D3251,거래처!B:B,거래처!D:D," ")</f>
        <v>410-17-34118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4891</v>
      </c>
    </row>
    <row r="3252" spans="1:18">
      <c r="A3252" s="58">
        <v>3253</v>
      </c>
      <c r="C3252" s="256">
        <v>46092</v>
      </c>
      <c r="D3252" s="282" t="s">
        <v>1706</v>
      </c>
      <c r="E3252" s="551" t="str">
        <f>_xlfn.XLOOKUP(D3252,거래처!B:B,거래처!D:D," ")</f>
        <v>410-27-15314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4891</v>
      </c>
    </row>
    <row r="3253" spans="1:18">
      <c r="A3253" s="58">
        <v>3254</v>
      </c>
      <c r="C3253" s="256">
        <v>46092</v>
      </c>
      <c r="D3253" s="282" t="s">
        <v>974</v>
      </c>
      <c r="E3253" s="551" t="str">
        <f>_xlfn.XLOOKUP(D3253,거래처!B:B,거래처!D:D," ")</f>
        <v>122-01-63748</v>
      </c>
      <c r="G3253" s="282" t="s">
        <v>4534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4891</v>
      </c>
    </row>
    <row r="3254" spans="1:18">
      <c r="A3254" s="58">
        <v>3255</v>
      </c>
      <c r="C3254" s="256">
        <v>46092</v>
      </c>
      <c r="D3254" s="282" t="s">
        <v>974</v>
      </c>
      <c r="E3254" s="551" t="str">
        <f>_xlfn.XLOOKUP(D3254,거래처!B:B,거래처!D:D," ")</f>
        <v>122-01-63748</v>
      </c>
      <c r="G3254" s="282" t="s">
        <v>4535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4891</v>
      </c>
    </row>
    <row r="3255" spans="1:18">
      <c r="A3255" s="58">
        <v>3256</v>
      </c>
      <c r="C3255" s="256">
        <v>46092</v>
      </c>
      <c r="D3255" s="282" t="s">
        <v>974</v>
      </c>
      <c r="E3255" s="551" t="str">
        <f>_xlfn.XLOOKUP(D3255,거래처!B:B,거래처!D:D," ")</f>
        <v>122-01-63748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4891</v>
      </c>
    </row>
    <row r="3256" spans="1:18">
      <c r="A3256" s="58">
        <v>3257</v>
      </c>
      <c r="C3256" s="256">
        <v>46092</v>
      </c>
      <c r="D3256" s="282" t="s">
        <v>1425</v>
      </c>
      <c r="E3256" s="551">
        <f>_xlfn.XLOOKUP(D3256,거래처!B:B,거래처!D:D," ")</f>
        <v>0</v>
      </c>
      <c r="G3256" s="282" t="s">
        <v>4536</v>
      </c>
      <c r="I3256" s="257">
        <v>100000</v>
      </c>
      <c r="J3256" s="261">
        <v>1</v>
      </c>
      <c r="M3256" s="257">
        <v>100000</v>
      </c>
      <c r="R3256" t="s">
        <v>4891</v>
      </c>
    </row>
    <row r="3257" spans="1:18">
      <c r="A3257" s="58">
        <v>3258</v>
      </c>
      <c r="C3257" s="256">
        <v>46093</v>
      </c>
      <c r="D3257" s="282" t="s">
        <v>1427</v>
      </c>
      <c r="E3257" s="551">
        <f>_xlfn.XLOOKUP(D3257,거래처!B:B,거래처!D:D," ")</f>
        <v>0</v>
      </c>
      <c r="G3257" s="282" t="s">
        <v>4075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4742</v>
      </c>
      <c r="E3258" s="551" t="str">
        <f>_xlfn.XLOOKUP(D3258,거래처!B:B,거래처!D:D," ")</f>
        <v>502-23-76820</v>
      </c>
      <c r="G3258" s="282" t="s">
        <v>4743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E3259" s="551" t="str">
        <f>_xlfn.XLOOKUP(D3259,거래처!B:B,거래처!D:D," ")</f>
        <v>306-28-58326</v>
      </c>
      <c r="F3259" s="284" t="s">
        <v>4529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E3260" s="551">
        <f>_xlfn.XLOOKUP(D3260,거래처!B:B,거래처!D:D," ")</f>
        <v>0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4891</v>
      </c>
    </row>
    <row r="3261" spans="1:18">
      <c r="A3261" s="58">
        <v>3262</v>
      </c>
      <c r="C3261" s="256">
        <v>46093</v>
      </c>
      <c r="D3261" s="282" t="s">
        <v>1767</v>
      </c>
      <c r="E3261" s="551">
        <f>_xlfn.XLOOKUP(D3261,거래처!B:B,거래처!D:D," ")</f>
        <v>0</v>
      </c>
      <c r="F3261" s="284" t="s">
        <v>4566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4891</v>
      </c>
    </row>
    <row r="3262" spans="1:18">
      <c r="A3262" s="58">
        <v>3263</v>
      </c>
      <c r="C3262" s="256">
        <v>46093</v>
      </c>
      <c r="D3262" s="282" t="s">
        <v>1969</v>
      </c>
      <c r="E3262" s="551">
        <f>_xlfn.XLOOKUP(D3262,거래처!B:B,거래처!D:D," ")</f>
        <v>0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4891</v>
      </c>
    </row>
    <row r="3263" spans="1:18">
      <c r="A3263" s="58">
        <v>3264</v>
      </c>
      <c r="C3263" s="256">
        <v>46093</v>
      </c>
      <c r="D3263" s="282" t="s">
        <v>1969</v>
      </c>
      <c r="E3263" s="551">
        <f>_xlfn.XLOOKUP(D3263,거래처!B:B,거래처!D:D," ")</f>
        <v>0</v>
      </c>
      <c r="G3263" s="282" t="s">
        <v>3885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4891</v>
      </c>
    </row>
    <row r="3264" spans="1:18">
      <c r="A3264" s="58">
        <v>3265</v>
      </c>
      <c r="C3264" s="256">
        <v>46093</v>
      </c>
      <c r="D3264" s="282" t="s">
        <v>2252</v>
      </c>
      <c r="E3264" s="551" t="str">
        <f>_xlfn.XLOOKUP(D3264,거래처!B:B,거래처!D:D," ")</f>
        <v>505-81-51041</v>
      </c>
      <c r="G3264" s="282" t="s">
        <v>4537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4891</v>
      </c>
    </row>
    <row r="3265" spans="1:18">
      <c r="A3265" s="58">
        <v>3266</v>
      </c>
      <c r="C3265" s="256">
        <v>46093</v>
      </c>
      <c r="D3265" s="282" t="s">
        <v>1277</v>
      </c>
      <c r="E3265" s="551" t="str">
        <f>_xlfn.XLOOKUP(D3265,거래처!B:B,거래처!D:D," ")</f>
        <v>881-07-00034</v>
      </c>
      <c r="G3265" s="282" t="s">
        <v>4538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4891</v>
      </c>
    </row>
    <row r="3266" spans="1:18">
      <c r="A3266" s="58">
        <v>3267</v>
      </c>
      <c r="C3266" s="256">
        <v>46093</v>
      </c>
      <c r="D3266" s="282" t="s">
        <v>2351</v>
      </c>
      <c r="E3266" s="551" t="str">
        <f>_xlfn.XLOOKUP(D3266,거래처!B:B,거래처!D:D," ")</f>
        <v>552-86-02615</v>
      </c>
      <c r="G3266" s="282" t="s">
        <v>4511</v>
      </c>
      <c r="H3266" s="261" t="s">
        <v>4512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4891</v>
      </c>
    </row>
    <row r="3267" spans="1:18">
      <c r="A3267" s="58">
        <v>3268</v>
      </c>
      <c r="C3267" s="256">
        <v>46093</v>
      </c>
      <c r="D3267" s="282" t="s">
        <v>3846</v>
      </c>
      <c r="E3267" s="551">
        <f>_xlfn.XLOOKUP(D3267,거래처!B:B,거래처!D:D," ")</f>
        <v>0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4891</v>
      </c>
    </row>
    <row r="3268" spans="1:18">
      <c r="A3268" s="58">
        <v>3269</v>
      </c>
      <c r="C3268" s="256">
        <v>46093</v>
      </c>
      <c r="D3268" s="282" t="s">
        <v>1681</v>
      </c>
      <c r="E3268" s="551">
        <f>_xlfn.XLOOKUP(D3268,거래처!B:B,거래처!D:D," ")</f>
        <v>0</v>
      </c>
      <c r="G3268" s="282" t="s">
        <v>4539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4891</v>
      </c>
    </row>
    <row r="3269" spans="1:18">
      <c r="A3269" s="58">
        <v>3270</v>
      </c>
      <c r="C3269" s="256">
        <v>46093</v>
      </c>
      <c r="D3269" s="282" t="s">
        <v>1366</v>
      </c>
      <c r="E3269" s="551">
        <f>_xlfn.XLOOKUP(D3269,거래처!B:B,거래처!D:D," ")</f>
        <v>0</v>
      </c>
      <c r="G3269" s="282" t="s">
        <v>3937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3108</v>
      </c>
      <c r="E3270" s="551">
        <f>_xlfn.XLOOKUP(D3270,거래처!B:B,거래처!D:D," ")</f>
        <v>0</v>
      </c>
      <c r="G3270" s="282" t="s">
        <v>4540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E3271" s="551" t="str">
        <f>_xlfn.XLOOKUP(D3271,거래처!B:B,거래처!D:D," ")</f>
        <v>552-86-02615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E3272" s="551" t="str">
        <f>_xlfn.XLOOKUP(D3272,거래처!B:B,거래처!D:D," ")</f>
        <v>220-02-21340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E3273" s="551" t="str">
        <f>_xlfn.XLOOKUP(D3273,거래처!B:B,거래처!D:D," ")</f>
        <v>505-81-51041</v>
      </c>
      <c r="G3273" s="282" t="s">
        <v>3943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E3274" s="551" t="str">
        <f>_xlfn.XLOOKUP(D3274,거래처!B:B,거래처!D:D," ")</f>
        <v>122-01-63748</v>
      </c>
      <c r="G3274" s="282" t="s">
        <v>3994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E3275" s="551" t="str">
        <f>_xlfn.XLOOKUP(D3275,거래처!B:B,거래처!D:D," ")</f>
        <v>585-08-00244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4891</v>
      </c>
    </row>
    <row r="3276" spans="1:18">
      <c r="A3276" s="58">
        <v>3277</v>
      </c>
      <c r="C3276" s="256">
        <v>46094</v>
      </c>
      <c r="D3276" s="282" t="s">
        <v>1826</v>
      </c>
      <c r="E3276" s="551" t="str">
        <f>_xlfn.XLOOKUP(D3276,거래처!B:B,거래처!D:D," ")</f>
        <v>585-08-00244</v>
      </c>
      <c r="G3276" s="282" t="s">
        <v>3943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E3277" s="551">
        <f>_xlfn.XLOOKUP(D3277,거래처!B:B,거래처!D:D," ")</f>
        <v>0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4891</v>
      </c>
    </row>
    <row r="3278" spans="1:18">
      <c r="A3278" s="58">
        <v>3279</v>
      </c>
      <c r="C3278" s="256">
        <v>46094</v>
      </c>
      <c r="D3278" s="282" t="s">
        <v>4530</v>
      </c>
      <c r="E3278" s="551">
        <f>_xlfn.XLOOKUP(D3278,거래처!B:B,거래처!D:D," ")</f>
        <v>0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4891</v>
      </c>
    </row>
    <row r="3279" spans="1:18">
      <c r="A3279" s="58">
        <v>3280</v>
      </c>
      <c r="C3279" s="256">
        <v>46094</v>
      </c>
      <c r="D3279" s="282" t="s">
        <v>4530</v>
      </c>
      <c r="E3279" s="551">
        <f>_xlfn.XLOOKUP(D3279,거래처!B:B,거래처!D:D," ")</f>
        <v>0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4891</v>
      </c>
    </row>
    <row r="3280" spans="1:18">
      <c r="A3280" s="58">
        <v>3281</v>
      </c>
      <c r="C3280" s="256">
        <v>46094</v>
      </c>
      <c r="D3280" s="282" t="s">
        <v>2096</v>
      </c>
      <c r="E3280" s="551">
        <f>_xlfn.XLOOKUP(D3280,거래처!B:B,거래처!D:D," ")</f>
        <v>0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4891</v>
      </c>
    </row>
    <row r="3281" spans="1:18">
      <c r="A3281" s="58">
        <v>3282</v>
      </c>
      <c r="C3281" s="256">
        <v>46094</v>
      </c>
      <c r="D3281" s="282" t="s">
        <v>2560</v>
      </c>
      <c r="E3281" s="551" t="str">
        <f>_xlfn.XLOOKUP(D3281,거래처!B:B,거래처!D:D," ")</f>
        <v>128-38-89285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4891</v>
      </c>
    </row>
    <row r="3282" spans="1:18">
      <c r="A3282" s="58">
        <v>3283</v>
      </c>
      <c r="C3282" s="256">
        <v>46094</v>
      </c>
      <c r="D3282" s="282" t="s">
        <v>1420</v>
      </c>
      <c r="E3282" s="551">
        <f>_xlfn.XLOOKUP(D3282,거래처!B:B,거래처!D:D," ")</f>
        <v>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4891</v>
      </c>
    </row>
    <row r="3283" spans="1:18">
      <c r="A3283" s="58">
        <v>3284</v>
      </c>
      <c r="C3283" s="256">
        <v>46094</v>
      </c>
      <c r="D3283" s="282" t="s">
        <v>4530</v>
      </c>
      <c r="E3283" s="551">
        <f>_xlfn.XLOOKUP(D3283,거래처!B:B,거래처!D:D," ")</f>
        <v>0</v>
      </c>
      <c r="G3283" s="282" t="s">
        <v>4541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E3284" s="551" t="str">
        <f>_xlfn.XLOOKUP(D3284,거래처!B:B,거래처!D:D," ")</f>
        <v>302-01-83388</v>
      </c>
      <c r="G3284" s="282" t="s">
        <v>3701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E3285" s="551">
        <f>_xlfn.XLOOKUP(D3285,거래처!B:B,거래처!D:D," ")</f>
        <v>0</v>
      </c>
      <c r="G3285" s="282" t="s">
        <v>4542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3878</v>
      </c>
      <c r="E3286" s="551">
        <f>_xlfn.XLOOKUP(D3286,거래처!B:B,거래처!D:D," ")</f>
        <v>0</v>
      </c>
      <c r="G3286" s="282" t="s">
        <v>4543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E3287" s="551" t="str">
        <f>_xlfn.XLOOKUP(D3287,거래처!B:B,거래처!D:D," ")</f>
        <v>503-07-45581</v>
      </c>
      <c r="G3287" s="282" t="s">
        <v>3899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551" t="str">
        <f>_xlfn.XLOOKUP(D3288,거래처!B:B,거래처!D:D," ")</f>
        <v>220-02-21340</v>
      </c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4546</v>
      </c>
    </row>
    <row r="3289" spans="1:18">
      <c r="A3289" s="58">
        <v>3290</v>
      </c>
      <c r="C3289" s="256">
        <v>46097</v>
      </c>
      <c r="D3289" s="282" t="s">
        <v>2406</v>
      </c>
      <c r="E3289" s="551" t="str">
        <f>_xlfn.XLOOKUP(D3289,거래처!B:B,거래처!D:D," ")</f>
        <v>114-28-00870</v>
      </c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4891</v>
      </c>
    </row>
    <row r="3290" spans="1:18">
      <c r="A3290" s="58">
        <v>3291</v>
      </c>
      <c r="C3290" s="256">
        <v>46097</v>
      </c>
      <c r="D3290" s="282" t="s">
        <v>3123</v>
      </c>
      <c r="E3290" s="551">
        <f>_xlfn.XLOOKUP(D3290,거래처!B:B,거래처!D:D," ")</f>
        <v>0</v>
      </c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4891</v>
      </c>
    </row>
    <row r="3291" spans="1:18">
      <c r="A3291" s="58">
        <v>3292</v>
      </c>
      <c r="C3291" s="256">
        <v>46097</v>
      </c>
      <c r="D3291" s="282" t="s">
        <v>3123</v>
      </c>
      <c r="E3291" s="551">
        <f>_xlfn.XLOOKUP(D3291,거래처!B:B,거래처!D:D," ")</f>
        <v>0</v>
      </c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4891</v>
      </c>
    </row>
    <row r="3292" spans="1:18">
      <c r="A3292" s="58">
        <v>3293</v>
      </c>
      <c r="C3292" s="256">
        <v>46097</v>
      </c>
      <c r="D3292" s="282" t="s">
        <v>1344</v>
      </c>
      <c r="E3292" s="551">
        <f>_xlfn.XLOOKUP(D3292,거래처!B:B,거래처!D:D," ")</f>
        <v>0</v>
      </c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4891</v>
      </c>
    </row>
    <row r="3293" spans="1:18">
      <c r="A3293" s="58">
        <v>3294</v>
      </c>
      <c r="C3293" s="256">
        <v>46097</v>
      </c>
      <c r="D3293" s="282" t="s">
        <v>1681</v>
      </c>
      <c r="E3293" s="551">
        <f>_xlfn.XLOOKUP(D3293,거래처!B:B,거래처!D:D," ")</f>
        <v>0</v>
      </c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4891</v>
      </c>
    </row>
    <row r="3294" spans="1:18">
      <c r="A3294" s="58">
        <v>3295</v>
      </c>
      <c r="C3294" s="256">
        <v>46097</v>
      </c>
      <c r="D3294" s="282" t="s">
        <v>2717</v>
      </c>
      <c r="E3294" s="551" t="str">
        <f>_xlfn.XLOOKUP(D3294,거래처!B:B,거래처!D:D," ")</f>
        <v>118-10-18095</v>
      </c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4891</v>
      </c>
    </row>
    <row r="3295" spans="1:18">
      <c r="A3295" s="58">
        <v>3296</v>
      </c>
      <c r="C3295" s="256">
        <v>46097</v>
      </c>
      <c r="D3295" s="282" t="s">
        <v>1415</v>
      </c>
      <c r="E3295" s="551">
        <f>_xlfn.XLOOKUP(D3295,거래처!B:B,거래처!D:D," ")</f>
        <v>0</v>
      </c>
      <c r="G3295" s="282" t="s">
        <v>1991</v>
      </c>
      <c r="H3295" s="261" t="s">
        <v>4515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4891</v>
      </c>
    </row>
    <row r="3296" spans="1:18">
      <c r="A3296" s="58">
        <v>3297</v>
      </c>
      <c r="C3296" s="256">
        <v>46097</v>
      </c>
      <c r="D3296" s="282" t="s">
        <v>1415</v>
      </c>
      <c r="E3296" s="551">
        <f>_xlfn.XLOOKUP(D3296,거래처!B:B,거래처!D:D," ")</f>
        <v>0</v>
      </c>
      <c r="G3296" s="282" t="s">
        <v>3356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4891</v>
      </c>
    </row>
    <row r="3297" spans="1:18">
      <c r="A3297" s="58">
        <v>3298</v>
      </c>
      <c r="C3297" s="256">
        <v>46097</v>
      </c>
      <c r="D3297" s="282" t="s">
        <v>1681</v>
      </c>
      <c r="E3297" s="551">
        <f>_xlfn.XLOOKUP(D3297,거래처!B:B,거래처!D:D," ")</f>
        <v>0</v>
      </c>
      <c r="G3297" s="282" t="s">
        <v>2849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4891</v>
      </c>
    </row>
    <row r="3298" spans="1:18">
      <c r="A3298" s="58">
        <v>3299</v>
      </c>
      <c r="C3298" s="256">
        <v>46097</v>
      </c>
      <c r="D3298" s="282" t="s">
        <v>1349</v>
      </c>
      <c r="E3298" s="551">
        <f>_xlfn.XLOOKUP(D3298,거래처!B:B,거래처!D:D," ")</f>
        <v>0</v>
      </c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4891</v>
      </c>
    </row>
    <row r="3299" spans="1:18">
      <c r="A3299" s="58">
        <v>3300</v>
      </c>
      <c r="C3299" s="256">
        <v>46097</v>
      </c>
      <c r="D3299" s="282" t="s">
        <v>3866</v>
      </c>
      <c r="E3299" s="551">
        <f>_xlfn.XLOOKUP(D3299,거래처!B:B,거래처!D:D," ")</f>
        <v>0</v>
      </c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4891</v>
      </c>
    </row>
    <row r="3300" spans="1:18">
      <c r="A3300" s="58">
        <v>3301</v>
      </c>
      <c r="C3300" s="256">
        <v>46097</v>
      </c>
      <c r="D3300" s="282" t="s">
        <v>4728</v>
      </c>
      <c r="E3300" s="551" t="str">
        <f>_xlfn.XLOOKUP(D3300,거래처!B:B,거래처!D:D," ")</f>
        <v>196-87-02353</v>
      </c>
      <c r="G3300" s="282" t="s">
        <v>4729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4891</v>
      </c>
    </row>
    <row r="3301" spans="1:18">
      <c r="A3301" s="58">
        <v>3302</v>
      </c>
      <c r="C3301" s="256">
        <v>46097</v>
      </c>
      <c r="D3301" s="282" t="s">
        <v>4728</v>
      </c>
      <c r="E3301" s="551" t="str">
        <f>_xlfn.XLOOKUP(D3301,거래처!B:B,거래처!D:D," ")</f>
        <v>196-87-02353</v>
      </c>
      <c r="G3301" s="282" t="s">
        <v>4730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4891</v>
      </c>
    </row>
    <row r="3302" spans="1:18">
      <c r="A3302" s="58">
        <v>3303</v>
      </c>
      <c r="C3302" s="256">
        <v>46097</v>
      </c>
      <c r="D3302" s="282" t="s">
        <v>1415</v>
      </c>
      <c r="E3302" s="551">
        <f>_xlfn.XLOOKUP(D3302,거래처!B:B,거래처!D:D," ")</f>
        <v>0</v>
      </c>
      <c r="G3302" s="282" t="s">
        <v>4558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3866</v>
      </c>
      <c r="E3303" s="551">
        <f>_xlfn.XLOOKUP(D3303,거래처!B:B,거래처!D:D," ")</f>
        <v>0</v>
      </c>
      <c r="G3303" s="282" t="s">
        <v>4559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551" t="str">
        <f>_xlfn.XLOOKUP(D3304,거래처!B:B,거래처!D:D," ")</f>
        <v>114-28-00870</v>
      </c>
      <c r="G3304" s="282" t="s">
        <v>4560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3699</v>
      </c>
      <c r="E3305" s="551" t="str">
        <f>_xlfn.XLOOKUP(D3305,거래처!B:B,거래처!D:D," ")</f>
        <v>111-02-01171</v>
      </c>
      <c r="G3305" s="282" t="s">
        <v>3486</v>
      </c>
      <c r="H3305" s="261" t="s">
        <v>3495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4891</v>
      </c>
    </row>
    <row r="3306" spans="1:18">
      <c r="A3306" s="58">
        <v>3307</v>
      </c>
      <c r="C3306" s="256">
        <v>46098</v>
      </c>
      <c r="D3306" s="282" t="s">
        <v>1010</v>
      </c>
      <c r="E3306" s="551">
        <f>_xlfn.XLOOKUP(D3306,거래처!B:B,거래처!D:D," ")</f>
        <v>0</v>
      </c>
      <c r="G3306" s="282" t="s">
        <v>4561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551" t="str">
        <f>_xlfn.XLOOKUP(D3307,거래처!B:B,거래처!D:D," ")</f>
        <v>503-07-45581</v>
      </c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551" t="str">
        <f>_xlfn.XLOOKUP(D3308,거래처!B:B,거래처!D:D," ")</f>
        <v>503-07-45581</v>
      </c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551" t="str">
        <f>_xlfn.XLOOKUP(D3309,거래처!B:B,거래처!D:D," ")</f>
        <v>410-27-15314</v>
      </c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4891</v>
      </c>
    </row>
    <row r="3310" spans="1:18">
      <c r="A3310" s="58">
        <v>3311</v>
      </c>
      <c r="C3310" s="256">
        <v>46098</v>
      </c>
      <c r="D3310" s="282" t="s">
        <v>1706</v>
      </c>
      <c r="E3310" s="551" t="str">
        <f>_xlfn.XLOOKUP(D3310,거래처!B:B,거래처!D:D," ")</f>
        <v>410-27-15314</v>
      </c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4891</v>
      </c>
    </row>
    <row r="3311" spans="1:18">
      <c r="A3311" s="58">
        <v>3312</v>
      </c>
      <c r="C3311" s="256">
        <v>46098</v>
      </c>
      <c r="D3311" s="282" t="s">
        <v>1706</v>
      </c>
      <c r="E3311" s="551" t="str">
        <f>_xlfn.XLOOKUP(D3311,거래처!B:B,거래처!D:D," ")</f>
        <v>410-27-15314</v>
      </c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4891</v>
      </c>
    </row>
    <row r="3312" spans="1:18">
      <c r="A3312" s="58">
        <v>3313</v>
      </c>
      <c r="C3312" s="256">
        <v>46098</v>
      </c>
      <c r="D3312" s="282" t="s">
        <v>1551</v>
      </c>
      <c r="E3312" s="551" t="str">
        <f>_xlfn.XLOOKUP(D3312,거래처!B:B,거래처!D:D," ")</f>
        <v>503-07-45581</v>
      </c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551">
        <f>_xlfn.XLOOKUP(D3313,거래처!B:B,거래처!D:D," ")</f>
        <v>0</v>
      </c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4891</v>
      </c>
    </row>
    <row r="3314" spans="1:18">
      <c r="A3314" s="58">
        <v>3315</v>
      </c>
      <c r="C3314" s="256">
        <v>46099</v>
      </c>
      <c r="D3314" s="282" t="s">
        <v>1349</v>
      </c>
      <c r="E3314" s="551">
        <f>_xlfn.XLOOKUP(D3314,거래처!B:B,거래처!D:D," ")</f>
        <v>0</v>
      </c>
      <c r="G3314" s="282" t="s">
        <v>3944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E3315" s="551">
        <f>_xlfn.XLOOKUP(D3315,거래처!B:B,거래처!D:D," ")</f>
        <v>0</v>
      </c>
      <c r="F3315" s="284" t="s">
        <v>4552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551">
        <f>_xlfn.XLOOKUP(D3316,거래처!B:B,거래처!D:D," ")</f>
        <v>0</v>
      </c>
      <c r="F3316" s="284" t="s">
        <v>4562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4563</v>
      </c>
    </row>
    <row r="3317" spans="1:18">
      <c r="A3317" s="58">
        <v>3318</v>
      </c>
      <c r="C3317" s="256">
        <v>46099</v>
      </c>
      <c r="D3317" s="282" t="s">
        <v>1548</v>
      </c>
      <c r="E3317" s="551" t="str">
        <f>_xlfn.XLOOKUP(D3317,거래처!B:B,거래처!D:D," ")</f>
        <v>416-09-29452</v>
      </c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4891</v>
      </c>
    </row>
    <row r="3318" spans="1:18">
      <c r="A3318" s="58">
        <v>3319</v>
      </c>
      <c r="C3318" s="256">
        <v>46099</v>
      </c>
      <c r="D3318" s="282" t="s">
        <v>1010</v>
      </c>
      <c r="E3318" s="551">
        <f>_xlfn.XLOOKUP(D3318,거래처!B:B,거래처!D:D," ")</f>
        <v>0</v>
      </c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4891</v>
      </c>
    </row>
    <row r="3319" spans="1:18">
      <c r="A3319" s="58">
        <v>3320</v>
      </c>
      <c r="C3319" s="256">
        <v>46099</v>
      </c>
      <c r="D3319" s="282" t="s">
        <v>1010</v>
      </c>
      <c r="E3319" s="551">
        <f>_xlfn.XLOOKUP(D3319,거래처!B:B,거래처!D:D," ")</f>
        <v>0</v>
      </c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4891</v>
      </c>
    </row>
    <row r="3320" spans="1:18">
      <c r="A3320" s="58">
        <v>3321</v>
      </c>
      <c r="C3320" s="256">
        <v>46099</v>
      </c>
      <c r="D3320" s="282" t="s">
        <v>1010</v>
      </c>
      <c r="E3320" s="551">
        <f>_xlfn.XLOOKUP(D3320,거래처!B:B,거래처!D:D," ")</f>
        <v>0</v>
      </c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4891</v>
      </c>
    </row>
    <row r="3321" spans="1:18">
      <c r="A3321" s="58">
        <v>3322</v>
      </c>
      <c r="C3321" s="256">
        <v>46099</v>
      </c>
      <c r="D3321" s="282" t="s">
        <v>1423</v>
      </c>
      <c r="E3321" s="551" t="str">
        <f>_xlfn.XLOOKUP(D3321,거래처!B:B,거래처!D:D," ")</f>
        <v>273-03-01573</v>
      </c>
      <c r="G3321" s="282" t="s">
        <v>4565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551">
        <f>_xlfn.XLOOKUP(D3322,거래처!B:B,거래처!D:D," ")</f>
        <v>0</v>
      </c>
      <c r="F3322" s="284" t="s">
        <v>4567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551">
        <f>_xlfn.XLOOKUP(D3323,거래처!B:B,거래처!D:D," ")</f>
        <v>0</v>
      </c>
      <c r="F3323" s="284" t="s">
        <v>4568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2926</v>
      </c>
      <c r="E3324" s="551">
        <f>_xlfn.XLOOKUP(D3324,거래처!B:B,거래처!D:D," ")</f>
        <v>0</v>
      </c>
      <c r="G3324" s="282" t="s">
        <v>4308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E3325" s="551" t="str">
        <f>_xlfn.XLOOKUP(D3325,거래처!B:B,거래처!D:D," ")</f>
        <v>503-07-45581</v>
      </c>
      <c r="G3325" s="282" t="s">
        <v>3899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3123</v>
      </c>
      <c r="E3326" s="551">
        <f>_xlfn.XLOOKUP(D3326,거래처!B:B,거래처!D:D," ")</f>
        <v>0</v>
      </c>
      <c r="G3326" s="282" t="s">
        <v>3938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E3327" s="551" t="str">
        <f>_xlfn.XLOOKUP(D3327,거래처!B:B,거래처!D:D," ")</f>
        <v>118-10-18095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E3328" s="551" t="str">
        <f>_xlfn.XLOOKUP(D3328,거래처!B:B,거래처!D:D," ")</f>
        <v>487-18-00463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4891</v>
      </c>
    </row>
    <row r="3329" spans="1:18">
      <c r="A3329" s="58">
        <v>3330</v>
      </c>
      <c r="C3329" s="256">
        <v>46100</v>
      </c>
      <c r="D3329" s="282" t="s">
        <v>1444</v>
      </c>
      <c r="E3329" s="551" t="str">
        <f>_xlfn.XLOOKUP(D3329,거래처!B:B,거래처!D:D," ")</f>
        <v>487-18-00463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4891</v>
      </c>
    </row>
    <row r="3330" spans="1:18">
      <c r="A3330" s="58">
        <v>3331</v>
      </c>
      <c r="C3330" s="256">
        <v>46100</v>
      </c>
      <c r="D3330" s="282" t="s">
        <v>2496</v>
      </c>
      <c r="E3330" s="551">
        <f>_xlfn.XLOOKUP(D3330,거래처!B:B,거래처!D:D," ")</f>
        <v>0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4891</v>
      </c>
    </row>
    <row r="3331" spans="1:18">
      <c r="A3331" s="58">
        <v>3332</v>
      </c>
      <c r="C3331" s="256">
        <v>46100</v>
      </c>
      <c r="D3331" s="282" t="s">
        <v>1551</v>
      </c>
      <c r="E3331" s="551" t="str">
        <f>_xlfn.XLOOKUP(D3331,거래처!B:B,거래처!D:D," ")</f>
        <v>503-07-45581</v>
      </c>
      <c r="G3331" s="282" t="s">
        <v>4569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E3332" s="551" t="str">
        <f>_xlfn.XLOOKUP(D3332,거래처!B:B,거래처!D:D," ")</f>
        <v>487-18-00463</v>
      </c>
      <c r="G3332" s="282" t="s">
        <v>4004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551" t="str">
        <f>_xlfn.XLOOKUP(D3333,거래처!B:B,거래처!D:D," ")</f>
        <v>410-27-15314</v>
      </c>
      <c r="F3333" s="284" t="s">
        <v>4570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4578</v>
      </c>
      <c r="R3333" t="s">
        <v>4891</v>
      </c>
    </row>
    <row r="3334" spans="1:18">
      <c r="A3334" s="58">
        <v>3335</v>
      </c>
      <c r="C3334" s="256">
        <v>46101</v>
      </c>
      <c r="D3334" s="282" t="s">
        <v>2053</v>
      </c>
      <c r="E3334" s="551" t="str">
        <f>_xlfn.XLOOKUP(D3334,거래처!B:B,거래처!D:D," ")</f>
        <v>306-28-58326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E3335" s="551">
        <f>_xlfn.XLOOKUP(D3335,거래처!B:B,거래처!D:D," ")</f>
        <v>0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3699</v>
      </c>
      <c r="E3336" s="551" t="str">
        <f>_xlfn.XLOOKUP(D3336,거래처!B:B,거래처!D:D," ")</f>
        <v>111-02-01171</v>
      </c>
      <c r="G3336" s="282" t="s">
        <v>3699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E3337" s="551">
        <f>_xlfn.XLOOKUP(D3337,거래처!B:B,거래처!D:D," ")</f>
        <v>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E3338" s="551">
        <f>_xlfn.XLOOKUP(D3338,거래처!B:B,거래처!D:D," ")</f>
        <v>0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551">
        <f>_xlfn.XLOOKUP(D3339,거래처!B:B,거래처!D:D," ")</f>
        <v>0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4891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E3340" s="551" t="str">
        <f>_xlfn.XLOOKUP(D3340,거래처!B:B,거래처!D:D," ")</f>
        <v>410-27-15314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4891</v>
      </c>
    </row>
    <row r="3341" spans="1:18">
      <c r="A3341" s="58">
        <v>3342</v>
      </c>
      <c r="C3341" s="256">
        <v>46101</v>
      </c>
      <c r="D3341" s="282" t="s">
        <v>1748</v>
      </c>
      <c r="E3341" s="551">
        <f>_xlfn.XLOOKUP(D3341,거래처!B:B,거래처!D:D," ")</f>
        <v>0</v>
      </c>
      <c r="G3341" s="282" t="s">
        <v>4580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551" t="str">
        <f>_xlfn.XLOOKUP(D3342,거래처!B:B,거래처!D:D," ")</f>
        <v>122-01-63748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4891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551">
        <f>_xlfn.XLOOKUP(D3343,거래처!B:B,거래처!D:D," ")</f>
        <v>0</v>
      </c>
      <c r="F3343" s="284" t="s">
        <v>4582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4583</v>
      </c>
      <c r="R3343" t="s">
        <v>4891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551">
        <f>_xlfn.XLOOKUP(D3344,거래처!B:B,거래처!D:D," ")</f>
        <v>0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4583</v>
      </c>
      <c r="Q3344" s="282" t="s">
        <v>4254</v>
      </c>
      <c r="R3344" t="s">
        <v>4891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551">
        <f>_xlfn.XLOOKUP(D3345,거래처!B:B,거래처!D:D," ")</f>
        <v>0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4585</v>
      </c>
      <c r="R3345" t="s">
        <v>4891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551" t="str">
        <f>_xlfn.XLOOKUP(D3346,거래처!B:B,거래처!D:D," ")</f>
        <v>122-01-63748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4891</v>
      </c>
    </row>
    <row r="3347" spans="1:18">
      <c r="A3347" s="58">
        <v>3348</v>
      </c>
      <c r="C3347" s="256">
        <v>46102</v>
      </c>
      <c r="D3347" s="282" t="s">
        <v>1557</v>
      </c>
      <c r="E3347" s="551" t="str">
        <f>_xlfn.XLOOKUP(D3347,거래처!B:B,거래처!D:D," ")</f>
        <v>122-01-63748</v>
      </c>
      <c r="G3347" s="282" t="s">
        <v>3994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551" t="str">
        <f>_xlfn.XLOOKUP(D3348,거래처!B:B,거래처!D:D," ")</f>
        <v>552-86-02615</v>
      </c>
      <c r="F3348" s="284" t="s">
        <v>4588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4589</v>
      </c>
      <c r="R3348" t="s">
        <v>4891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551" t="str">
        <f>_xlfn.XLOOKUP(D3349,거래처!B:B,거래처!D:D," ")</f>
        <v>552-86-02615</v>
      </c>
      <c r="F3349" s="284" t="s">
        <v>4591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4592</v>
      </c>
      <c r="Q3349" s="282" t="s">
        <v>4593</v>
      </c>
      <c r="R3349" t="s">
        <v>4891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551" t="str">
        <f>_xlfn.XLOOKUP(D3350,거래처!B:B,거래처!D:D," ")</f>
        <v>177-01-03420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4891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551">
        <f>_xlfn.XLOOKUP(D3351,거래처!B:B,거래처!D:D," ")</f>
        <v>0</v>
      </c>
      <c r="F3351" s="284" t="s">
        <v>4596</v>
      </c>
      <c r="G3351" s="282" t="s">
        <v>4015</v>
      </c>
      <c r="H3351" s="261" t="s">
        <v>4016</v>
      </c>
      <c r="I3351" s="257">
        <v>1100000</v>
      </c>
      <c r="J3351" s="261">
        <v>1</v>
      </c>
      <c r="M3351" s="257">
        <v>1100000</v>
      </c>
      <c r="R3351" t="s">
        <v>4891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551">
        <f>_xlfn.XLOOKUP(D3352,거래처!B:B,거래처!D:D," ")</f>
        <v>0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4598</v>
      </c>
      <c r="Q3352" s="282" t="s">
        <v>4488</v>
      </c>
      <c r="R3352" t="s">
        <v>4891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551" t="str">
        <f>_xlfn.XLOOKUP(D3353,거래처!B:B,거래처!D:D," ")</f>
        <v>324-37-00464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4600</v>
      </c>
      <c r="R3353" t="s">
        <v>4891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551" t="str">
        <f>_xlfn.XLOOKUP(D3354,거래처!B:B,거래처!D:D," ")</f>
        <v>416-09-29452</v>
      </c>
      <c r="G3354" s="282" t="s">
        <v>2849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4602</v>
      </c>
      <c r="R3354" t="s">
        <v>4891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551" t="str">
        <f>_xlfn.XLOOKUP(D3355,거래처!B:B,거래처!D:D," ")</f>
        <v>196-87-02353</v>
      </c>
      <c r="G3355" s="282" t="s">
        <v>1997</v>
      </c>
      <c r="H3355" s="261" t="s">
        <v>3505</v>
      </c>
      <c r="I3355" s="257">
        <v>1000000</v>
      </c>
      <c r="J3355" s="261">
        <v>1</v>
      </c>
      <c r="M3355" s="257">
        <v>1000000</v>
      </c>
      <c r="R3355" t="s">
        <v>4891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551" t="str">
        <f>_xlfn.XLOOKUP(D3356,거래처!B:B,거래처!D:D," ")</f>
        <v>196-87-02353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4891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551" t="str">
        <f>_xlfn.XLOOKUP(D3357,거래처!B:B,거래처!D:D," ")</f>
        <v>302-01-83388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4605</v>
      </c>
      <c r="R3357" t="s">
        <v>4891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551" t="str">
        <f>_xlfn.XLOOKUP(D3358,거래처!B:B,거래처!D:D," ")</f>
        <v>302-01-83388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4605</v>
      </c>
      <c r="R3358" t="s">
        <v>4891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551" t="str">
        <f>_xlfn.XLOOKUP(D3359,거래처!B:B,거래처!D:D," ")</f>
        <v>410-17-34118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4891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551" t="str">
        <f>_xlfn.XLOOKUP(D3360,거래처!B:B,거래처!D:D," ")</f>
        <v>410-17-34118</v>
      </c>
      <c r="G3360" s="282" t="s">
        <v>2849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4608</v>
      </c>
      <c r="R3360" t="s">
        <v>4891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551" t="str">
        <f>_xlfn.XLOOKUP(D3361,거래처!B:B,거래처!D:D," ")</f>
        <v>410-17-34118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4891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551" t="str">
        <f>_xlfn.XLOOKUP(D3362,거래처!B:B,거래처!D:D," ")</f>
        <v>487-18-00463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4891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551" t="str">
        <f>_xlfn.XLOOKUP(D3363,거래처!B:B,거래처!D:D," ")</f>
        <v>487-18-00463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4891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551" t="str">
        <f>_xlfn.XLOOKUP(D3364,거래처!B:B,거래처!D:D," ")</f>
        <v>135-21-44901</v>
      </c>
      <c r="G3364" s="282" t="s">
        <v>2237</v>
      </c>
      <c r="J3364" s="261">
        <v>1</v>
      </c>
      <c r="O3364" s="257" t="s">
        <v>4611</v>
      </c>
      <c r="Q3364" s="282" t="s">
        <v>4612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551" t="str">
        <f>_xlfn.XLOOKUP(D3365,거래처!B:B,거래처!D:D," ")</f>
        <v>306-03-22602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4891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551">
        <f>_xlfn.XLOOKUP(D3366,거래처!B:B,거래처!D:D," ")</f>
        <v>0</v>
      </c>
      <c r="G3366" s="282" t="s">
        <v>2849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4891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551" t="str">
        <f>_xlfn.XLOOKUP(D3367,거래처!B:B,거래처!D:D," ")</f>
        <v>312-13-58007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4891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551" t="str">
        <f>_xlfn.XLOOKUP(D3368,거래처!B:B,거래처!D:D," ")</f>
        <v>128-38-89285</v>
      </c>
      <c r="F3368" s="284" t="s">
        <v>4618</v>
      </c>
      <c r="G3368" s="282" t="s">
        <v>4073</v>
      </c>
      <c r="H3368" s="261" t="s">
        <v>4074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4617</v>
      </c>
      <c r="R3368" t="s">
        <v>4891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551" t="str">
        <f>_xlfn.XLOOKUP(D3369,거래처!B:B,거래처!D:D," ")</f>
        <v>128-38-89285</v>
      </c>
      <c r="F3369" s="284">
        <v>51300</v>
      </c>
      <c r="G3369" s="282" t="s">
        <v>4619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4617</v>
      </c>
      <c r="R3369" t="s">
        <v>4891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4621</v>
      </c>
      <c r="E3370" s="551" t="str">
        <f>_xlfn.XLOOKUP(D3370,거래처!B:B,거래처!D:D," ")</f>
        <v>791-25-00491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4626</v>
      </c>
      <c r="Q3370" s="282" t="s">
        <v>5110</v>
      </c>
      <c r="R3370" t="s">
        <v>4891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551">
        <f>_xlfn.XLOOKUP(D3371,거래처!B:B,거래처!D:D," ")</f>
        <v>0</v>
      </c>
      <c r="F3371" s="284" t="s">
        <v>4628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4629</v>
      </c>
      <c r="P3371" s="282" t="s">
        <v>4630</v>
      </c>
      <c r="R3371" t="s">
        <v>4891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551">
        <f>_xlfn.XLOOKUP(D3372,거래처!B:B,거래처!D:D," ")</f>
        <v>0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4629</v>
      </c>
      <c r="P3372" s="282" t="s">
        <v>4630</v>
      </c>
      <c r="Q3372" s="282" t="s">
        <v>4254</v>
      </c>
      <c r="R3372" s="326" t="s">
        <v>4891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551">
        <f>_xlfn.XLOOKUP(D3373,거래처!B:B,거래처!D:D," ")</f>
        <v>0</v>
      </c>
      <c r="G3373" s="282" t="s">
        <v>3549</v>
      </c>
      <c r="I3373" s="257">
        <v>300000</v>
      </c>
      <c r="J3373" s="261">
        <v>1</v>
      </c>
      <c r="M3373" s="257">
        <v>300000</v>
      </c>
      <c r="O3373" s="257" t="s">
        <v>4629</v>
      </c>
      <c r="P3373" s="282" t="s">
        <v>4630</v>
      </c>
      <c r="R3373" t="s">
        <v>4891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3772</v>
      </c>
      <c r="E3374" s="551" t="str">
        <f>_xlfn.XLOOKUP(D3374,거래처!B:B,거래처!D:D," ")</f>
        <v>610-40-15252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4633</v>
      </c>
      <c r="P3374" s="282" t="s">
        <v>4634</v>
      </c>
      <c r="R3374" t="s">
        <v>4891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551">
        <f>_xlfn.XLOOKUP(D3375,거래처!B:B,거래처!D:D," ")</f>
        <v>0</v>
      </c>
      <c r="F3375" s="284" t="s">
        <v>4636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4638</v>
      </c>
      <c r="P3375" s="282" t="s">
        <v>4639</v>
      </c>
      <c r="R3375" t="s">
        <v>4891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551" t="str">
        <f>_xlfn.XLOOKUP(D3376,거래처!B:B,거래처!D:D," ")</f>
        <v>881-07-00034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4891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551" t="str">
        <f>_xlfn.XLOOKUP(D3377,거래처!B:B,거래처!D:D," ")</f>
        <v>196-87-02353</v>
      </c>
      <c r="F3377" s="284">
        <v>3333181865047</v>
      </c>
      <c r="G3377" s="282" t="s">
        <v>4641</v>
      </c>
      <c r="I3377" s="257">
        <v>1000000</v>
      </c>
      <c r="J3377" s="261">
        <v>1</v>
      </c>
      <c r="M3377" s="257">
        <v>1000000</v>
      </c>
      <c r="R3377" t="s">
        <v>4891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551" t="str">
        <f>_xlfn.XLOOKUP(D3378,거래처!B:B,거래처!D:D," ")</f>
        <v>196-87-02353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4891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551" t="str">
        <f>_xlfn.XLOOKUP(D3379,거래처!B:B,거래처!D:D," ")</f>
        <v>122-01-63748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551" t="str">
        <f>_xlfn.XLOOKUP(D3380,거래처!B:B,거래처!D:D," ")</f>
        <v>616-06-75685</v>
      </c>
      <c r="G3380" s="282" t="s">
        <v>4447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1000000</v>
      </c>
      <c r="R3380" t="s">
        <v>4891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551" t="str">
        <f>_xlfn.XLOOKUP(D3381,거래처!B:B,거래처!D:D," ")</f>
        <v>616-06-75685</v>
      </c>
      <c r="G3381" s="282" t="s">
        <v>4644</v>
      </c>
      <c r="I3381" s="257">
        <v>20000</v>
      </c>
      <c r="J3381" s="261">
        <v>1</v>
      </c>
      <c r="L3381" s="258">
        <v>2000</v>
      </c>
      <c r="M3381" s="257">
        <v>20000</v>
      </c>
      <c r="R3381" t="s">
        <v>4891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551" t="str">
        <f>_xlfn.XLOOKUP(D3382,거래처!B:B,거래처!D:D," ")</f>
        <v>616-06-75685</v>
      </c>
      <c r="G3382" s="282" t="s">
        <v>4645</v>
      </c>
      <c r="I3382" s="257">
        <v>30000</v>
      </c>
      <c r="J3382" s="261">
        <v>1</v>
      </c>
      <c r="L3382" s="258">
        <v>3000</v>
      </c>
      <c r="M3382" s="257">
        <v>30000</v>
      </c>
      <c r="R3382" t="s">
        <v>4891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551" t="str">
        <f>_xlfn.XLOOKUP(D3383,거래처!B:B,거래처!D:D," ")</f>
        <v>585-08-00244</v>
      </c>
      <c r="F3383" s="284" t="s">
        <v>4647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E3384" s="551" t="str">
        <f>_xlfn.XLOOKUP(D3384,거래처!B:B,거래처!D:D," ")</f>
        <v>585-08-00244</v>
      </c>
      <c r="G3384" s="282" t="s">
        <v>3943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E3385" s="551" t="str">
        <f>_xlfn.XLOOKUP(D3385,거래처!B:B,거래처!D:D," ")</f>
        <v>306-03-22602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4621</v>
      </c>
      <c r="E3386" s="551" t="str">
        <f>_xlfn.XLOOKUP(D3386,거래처!B:B,거래처!D:D," ")</f>
        <v>791-25-00491</v>
      </c>
      <c r="G3386" s="282" t="s">
        <v>4621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E3387" s="551" t="str">
        <f>_xlfn.XLOOKUP(D3387,거래처!B:B,거래처!D:D," ")</f>
        <v>552-86-02615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E3388" s="551">
        <f>_xlfn.XLOOKUP(D3388,거래처!B:B,거래처!D:D," ")</f>
        <v>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E3389" s="551" t="str">
        <f>_xlfn.XLOOKUP(D3389,거래처!B:B,거래처!D:D," ")</f>
        <v>487-18-00463</v>
      </c>
      <c r="G3389" s="282" t="s">
        <v>4580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E3390" s="551">
        <f>_xlfn.XLOOKUP(D3390,거래처!B:B,거래처!D:D," ")</f>
        <v>0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E3391" s="551">
        <f>_xlfn.XLOOKUP(D3391,거래처!B:B,거래처!D:D," ")</f>
        <v>0</v>
      </c>
      <c r="G3391" s="282" t="s">
        <v>4580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551">
        <f>_xlfn.XLOOKUP(D3392,거래처!B:B,거래처!D:D," ")</f>
        <v>0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4659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3772</v>
      </c>
      <c r="E3393" s="551" t="str">
        <f>_xlfn.XLOOKUP(D3393,거래처!B:B,거래처!D:D," ")</f>
        <v>610-40-15252</v>
      </c>
      <c r="F3393" s="284">
        <v>972</v>
      </c>
      <c r="G3393" s="282" t="s">
        <v>2137</v>
      </c>
      <c r="H3393" s="261" t="s">
        <v>4660</v>
      </c>
      <c r="I3393" s="257">
        <v>0</v>
      </c>
      <c r="J3393" s="261">
        <v>1</v>
      </c>
      <c r="M3393" s="257">
        <v>0</v>
      </c>
      <c r="Q3393" s="282" t="s">
        <v>4659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551" t="str">
        <f>_xlfn.XLOOKUP(D3394,거래처!B:B,거래처!D:D," ")</f>
        <v>119-73-00045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4891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551" t="str">
        <f>_xlfn.XLOOKUP(D3395,거래처!B:B,거래처!D:D," ")</f>
        <v>138-01-48780</v>
      </c>
      <c r="F3395" s="284">
        <v>1068327224</v>
      </c>
      <c r="G3395" s="282" t="s">
        <v>4547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4891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551" t="str">
        <f>_xlfn.XLOOKUP(D3396,거래처!B:B,거래처!D:D," ")</f>
        <v>138-01-48780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4663</v>
      </c>
      <c r="R3396" t="s">
        <v>4891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4651</v>
      </c>
      <c r="E3397" s="551">
        <f>_xlfn.XLOOKUP(D3397,거래처!B:B,거래처!D:D," ")</f>
        <v>0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4891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4651</v>
      </c>
      <c r="E3398" s="551">
        <f>_xlfn.XLOOKUP(D3398,거래처!B:B,거래처!D:D," ")</f>
        <v>0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4891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4651</v>
      </c>
      <c r="E3399" s="551">
        <f>_xlfn.XLOOKUP(D3399,거래처!B:B,거래처!D:D," ")</f>
        <v>0</v>
      </c>
      <c r="G3399" s="282" t="s">
        <v>4665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4891</v>
      </c>
    </row>
    <row r="3400" spans="1:18">
      <c r="A3400" s="58">
        <v>3403</v>
      </c>
      <c r="B3400" s="58">
        <v>8</v>
      </c>
      <c r="C3400" s="256">
        <v>46106</v>
      </c>
      <c r="D3400" s="282" t="s">
        <v>3864</v>
      </c>
      <c r="E3400" s="551" t="str">
        <f>_xlfn.XLOOKUP(D3400,거래처!B:B,거래처!D:D," ")</f>
        <v>733-13-01545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4891</v>
      </c>
    </row>
    <row r="3401" spans="1:18">
      <c r="A3401" s="58">
        <v>3404</v>
      </c>
      <c r="C3401" s="256">
        <v>46106</v>
      </c>
      <c r="D3401" s="282" t="s">
        <v>1277</v>
      </c>
      <c r="E3401" s="551" t="str">
        <f>_xlfn.XLOOKUP(D3401,거래처!B:B,거래처!D:D," ")</f>
        <v>881-07-00034</v>
      </c>
      <c r="G3401" s="282" t="s">
        <v>3930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E3402" s="551" t="str">
        <f>_xlfn.XLOOKUP(D3402,거래처!B:B,거래처!D:D," ")</f>
        <v>138-01-48780</v>
      </c>
      <c r="G3402" s="282" t="s">
        <v>3939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4651</v>
      </c>
      <c r="E3403" s="551">
        <f>_xlfn.XLOOKUP(D3403,거래처!B:B,거래처!D:D," ")</f>
        <v>0</v>
      </c>
      <c r="G3403" s="282" t="s">
        <v>4670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3864</v>
      </c>
      <c r="E3404" s="551" t="str">
        <f>_xlfn.XLOOKUP(D3404,거래처!B:B,거래처!D:D," ")</f>
        <v>733-13-01545</v>
      </c>
      <c r="G3404" s="282" t="s">
        <v>3982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E3405" s="551" t="str">
        <f>_xlfn.XLOOKUP(D3405,거래처!B:B,거래처!D:D," ")</f>
        <v>312-13-58007</v>
      </c>
      <c r="G3405" s="282" t="s">
        <v>3750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E3406" s="551">
        <f>_xlfn.XLOOKUP(D3406,거래처!B:B,거래처!D:D," ")</f>
        <v>0</v>
      </c>
      <c r="G3406" s="282" t="s">
        <v>3949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551" t="str">
        <f>_xlfn.XLOOKUP(D3407,거래처!B:B,거래처!D:D," ")</f>
        <v>177-01-03420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4891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551">
        <f>_xlfn.XLOOKUP(D3408,거래처!B:B,거래처!D:D," ")</f>
        <v>0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4672</v>
      </c>
      <c r="R3408" t="s">
        <v>4891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551">
        <f>_xlfn.XLOOKUP(D3409,거래처!B:B,거래처!D:D," ")</f>
        <v>0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4672</v>
      </c>
      <c r="R3409" t="s">
        <v>4891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4676</v>
      </c>
      <c r="E3410" s="551" t="str">
        <f>_xlfn.XLOOKUP(D3410,거래처!B:B,거래처!D:D," ")</f>
        <v>309-30-84660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5111</v>
      </c>
      <c r="R3410" t="s">
        <v>4891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551" t="str">
        <f>_xlfn.XLOOKUP(D3411,거래처!B:B,거래처!D:D," ")</f>
        <v>177-01-03420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4680</v>
      </c>
      <c r="P3411" s="282" t="s">
        <v>4681</v>
      </c>
      <c r="R3411" t="s">
        <v>4891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551" t="str">
        <f>_xlfn.XLOOKUP(D3412,거래처!B:B,거래처!D:D," ")</f>
        <v>177-01-03420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4680</v>
      </c>
      <c r="P3412" s="257" t="s">
        <v>4681</v>
      </c>
      <c r="R3412" t="s">
        <v>4891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2846</v>
      </c>
      <c r="E3413" s="551">
        <f>_xlfn.XLOOKUP(D3413,거래처!B:B,거래처!D:D," ")</f>
        <v>0</v>
      </c>
      <c r="F3413" s="284">
        <v>1</v>
      </c>
      <c r="G3413" s="282" t="s">
        <v>1695</v>
      </c>
      <c r="H3413" s="261" t="s">
        <v>4429</v>
      </c>
      <c r="J3413" s="261">
        <v>1</v>
      </c>
      <c r="R3413" t="s">
        <v>4891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2846</v>
      </c>
      <c r="E3414" s="551">
        <f>_xlfn.XLOOKUP(D3414,거래처!B:B,거래처!D:D," ")</f>
        <v>0</v>
      </c>
      <c r="G3414" s="282" t="s">
        <v>4683</v>
      </c>
      <c r="I3414" s="257">
        <v>100000</v>
      </c>
      <c r="J3414" s="261">
        <v>1</v>
      </c>
      <c r="M3414" s="257">
        <v>100000</v>
      </c>
      <c r="R3414" t="s">
        <v>4891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551">
        <f>_xlfn.XLOOKUP(D3415,거래처!B:B,거래처!D:D," ")</f>
        <v>0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4891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551">
        <f>_xlfn.XLOOKUP(D3416,거래처!B:B,거래처!D:D," ")</f>
        <v>0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4891</v>
      </c>
    </row>
    <row r="3417" spans="1:18">
      <c r="A3417" s="58">
        <v>3420</v>
      </c>
      <c r="C3417" s="256">
        <v>46107</v>
      </c>
      <c r="D3417" s="282" t="s">
        <v>1415</v>
      </c>
      <c r="E3417" s="551">
        <f>_xlfn.XLOOKUP(D3417,거래처!B:B,거래처!D:D," ")</f>
        <v>0</v>
      </c>
      <c r="G3417" s="282" t="s">
        <v>4686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551" t="str">
        <f>_xlfn.XLOOKUP(D3418,거래처!B:B,거래처!D:D," ")</f>
        <v>143-01-00546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4687</v>
      </c>
      <c r="R3418" t="s">
        <v>4891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2926</v>
      </c>
      <c r="E3419" s="551">
        <f>_xlfn.XLOOKUP(D3419,거래처!B:B,거래처!D:D," ")</f>
        <v>0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4689</v>
      </c>
      <c r="R3419" t="s">
        <v>4891</v>
      </c>
    </row>
    <row r="3420" spans="1:18">
      <c r="A3420" s="58">
        <v>3423</v>
      </c>
      <c r="C3420" s="256">
        <v>46107</v>
      </c>
      <c r="D3420" s="282" t="s">
        <v>1408</v>
      </c>
      <c r="E3420" s="551" t="str">
        <f>_xlfn.XLOOKUP(D3420,거래처!B:B,거래처!D:D," ")</f>
        <v>143-01-00546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E3421" s="551">
        <f>_xlfn.XLOOKUP(D3421,거래처!B:B,거래처!D:D," ")</f>
        <v>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4676</v>
      </c>
      <c r="E3422" s="551" t="str">
        <f>_xlfn.XLOOKUP(D3422,거래처!B:B,거래처!D:D," ")</f>
        <v>309-30-84660</v>
      </c>
      <c r="G3422" s="282" t="s">
        <v>4676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3772</v>
      </c>
      <c r="E3423" s="551" t="str">
        <f>_xlfn.XLOOKUP(D3423,거래처!B:B,거래처!D:D," ")</f>
        <v>610-40-15252</v>
      </c>
      <c r="G3423" s="282" t="s">
        <v>3772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E3424" s="551" t="str">
        <f>_xlfn.XLOOKUP(D3424,거래처!B:B,거래처!D:D," ")</f>
        <v>324-37-00464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E3425" s="551">
        <f>_xlfn.XLOOKUP(D3425,거래처!B:B,거래처!D:D," ")</f>
        <v>0</v>
      </c>
      <c r="G3425" s="282" t="s">
        <v>4696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E3426" s="551">
        <f>_xlfn.XLOOKUP(D3426,거래처!B:B,거래처!D:D," ")</f>
        <v>0</v>
      </c>
      <c r="G3426" s="282" t="s">
        <v>3943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E3427" s="551">
        <f>_xlfn.XLOOKUP(D3427,거래처!B:B,거래처!D:D," ")</f>
        <v>0</v>
      </c>
      <c r="G3427" s="282" t="s">
        <v>4272</v>
      </c>
      <c r="H3427" s="261" t="s">
        <v>4273</v>
      </c>
      <c r="I3427" s="257">
        <v>2200000</v>
      </c>
      <c r="J3427" s="261">
        <v>1</v>
      </c>
      <c r="M3427" s="257">
        <v>2200000</v>
      </c>
      <c r="R3427" t="s">
        <v>4891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E3428" s="551" t="str">
        <f>_xlfn.XLOOKUP(D3428,거래처!B:B,거래처!D:D," ")</f>
        <v>514-13-78458</v>
      </c>
      <c r="G3428" s="282" t="s">
        <v>4698</v>
      </c>
      <c r="I3428" s="257">
        <v>100000</v>
      </c>
      <c r="J3428" s="261">
        <v>1</v>
      </c>
      <c r="M3428" s="257">
        <v>100000</v>
      </c>
      <c r="R3428" t="s">
        <v>4891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551" t="str">
        <f>_xlfn.XLOOKUP(D3429,거래처!B:B,거래처!D:D," ")</f>
        <v>177-01-03420</v>
      </c>
      <c r="F3429" s="284" t="s">
        <v>4700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4701</v>
      </c>
      <c r="P3429" s="282" t="s">
        <v>4702</v>
      </c>
      <c r="R3429" t="s">
        <v>4891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551">
        <f>_xlfn.XLOOKUP(D3430,거래처!B:B,거래처!D:D," ")</f>
        <v>0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4891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551">
        <f>_xlfn.XLOOKUP(D3431,거래처!B:B,거래처!D:D," ")</f>
        <v>0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4705</v>
      </c>
      <c r="P3431" s="282" t="s">
        <v>4681</v>
      </c>
      <c r="R3431" t="s">
        <v>4891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551">
        <f>_xlfn.XLOOKUP(D3432,거래처!B:B,거래처!D:D," ")</f>
        <v>0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4705</v>
      </c>
      <c r="P3432" s="257" t="s">
        <v>4681</v>
      </c>
      <c r="R3432" t="s">
        <v>4891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551">
        <f>_xlfn.XLOOKUP(D3433,거래처!B:B,거래처!D:D," ")</f>
        <v>0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4705</v>
      </c>
      <c r="P3433" s="257" t="s">
        <v>4681</v>
      </c>
      <c r="R3433" t="s">
        <v>4891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4707</v>
      </c>
      <c r="E3434" s="551">
        <f>_xlfn.XLOOKUP(D3434,거래처!B:B,거래처!D:D," ")</f>
        <v>0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4891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551" t="str">
        <f>_xlfn.XLOOKUP(D3435,거래처!B:B,거래처!D:D," ")</f>
        <v>503-21-16291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4891</v>
      </c>
    </row>
    <row r="3436" spans="1:18">
      <c r="A3436" s="58">
        <v>3442</v>
      </c>
      <c r="C3436" s="256">
        <v>46108</v>
      </c>
      <c r="D3436" s="282" t="s">
        <v>1803</v>
      </c>
      <c r="E3436" s="551" t="str">
        <f>_xlfn.XLOOKUP(D3436,거래처!B:B,거래처!D:D," ")</f>
        <v>514-13-78458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4707</v>
      </c>
      <c r="E3437" s="551">
        <f>_xlfn.XLOOKUP(D3437,거래처!B:B,거래처!D:D," ")</f>
        <v>0</v>
      </c>
      <c r="G3437" s="282" t="s">
        <v>4707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E3438" s="551" t="str">
        <f>_xlfn.XLOOKUP(D3438,거래처!B:B,거래처!D:D," ")</f>
        <v>410-27-15314</v>
      </c>
      <c r="G3438" s="282" t="s">
        <v>4580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3772</v>
      </c>
      <c r="E3439" s="551" t="str">
        <f>_xlfn.XLOOKUP(D3439,거래처!B:B,거래처!D:D," ")</f>
        <v>610-40-15252</v>
      </c>
      <c r="F3439" s="284" t="s">
        <v>4716</v>
      </c>
      <c r="G3439" s="282" t="s">
        <v>2137</v>
      </c>
      <c r="H3439" s="261" t="s">
        <v>1179</v>
      </c>
      <c r="J3439" s="261">
        <v>1</v>
      </c>
      <c r="Q3439" s="282" t="s">
        <v>4152</v>
      </c>
    </row>
    <row r="3440" spans="1:18">
      <c r="A3440" s="58">
        <v>3446</v>
      </c>
      <c r="C3440" s="256">
        <v>46111</v>
      </c>
      <c r="D3440" s="282" t="s">
        <v>1557</v>
      </c>
      <c r="E3440" s="551" t="str">
        <f>_xlfn.XLOOKUP(D3440,거래처!B:B,거래처!D:D," ")</f>
        <v>122-01-63748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E3441" s="551" t="str">
        <f>_xlfn.XLOOKUP(D3441,거래처!B:B,거래처!D:D," ")</f>
        <v>302-01-83388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E3442" s="551">
        <f>_xlfn.XLOOKUP(D3442,거래처!B:B,거래처!D:D," ")</f>
        <v>0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E3443" s="551" t="str">
        <f>_xlfn.XLOOKUP(D3443,거래처!B:B,거래처!D:D," ")</f>
        <v>128-38-89285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551">
        <f>_xlfn.XLOOKUP(D3444,거래처!B:B,거래처!D:D," ")</f>
        <v>0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4717</v>
      </c>
      <c r="P3444" s="282" t="s">
        <v>4718</v>
      </c>
      <c r="R3444" t="s">
        <v>4891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551">
        <f>_xlfn.XLOOKUP(D3445,거래처!B:B,거래처!D:D," ")</f>
        <v>0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4720</v>
      </c>
      <c r="P3445" s="282" t="s">
        <v>1800</v>
      </c>
      <c r="R3445" t="s">
        <v>4891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551">
        <f>_xlfn.XLOOKUP(D3446,거래처!B:B,거래처!D:D," ")</f>
        <v>0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4720</v>
      </c>
      <c r="R3446" t="s">
        <v>4891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551">
        <f>_xlfn.XLOOKUP(D3447,거래처!B:B,거래처!D:D," ")</f>
        <v>0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4720</v>
      </c>
      <c r="R3447" t="s">
        <v>4891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551">
        <f>_xlfn.XLOOKUP(D3448,거래처!B:B,거래처!D:D," ")</f>
        <v>0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4891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551" t="str">
        <f>_xlfn.XLOOKUP(D3449,거래처!B:B,거래처!D:D," ")</f>
        <v>138-01-48780</v>
      </c>
      <c r="G3449" s="282" t="s">
        <v>2849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4891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551" t="str">
        <f>_xlfn.XLOOKUP(D3450,거래처!B:B,거래처!D:D," ")</f>
        <v>138-01-48780</v>
      </c>
      <c r="G3450" s="282" t="s">
        <v>3953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4891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551" t="str">
        <f>_xlfn.XLOOKUP(D3451,거래처!B:B,거래처!D:D," ")</f>
        <v>416-09-29452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4891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551" t="str">
        <f>_xlfn.XLOOKUP(D3452,거래처!B:B,거래처!D:D," ")</f>
        <v>416-09-29452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4891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551" t="str">
        <f>_xlfn.XLOOKUP(D3453,거래처!B:B,거래처!D:D," ")</f>
        <v>503-07-45581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551" t="str">
        <f>_xlfn.XLOOKUP(D3454,거래처!B:B,거래처!D:D," ")</f>
        <v>302-01-83388</v>
      </c>
      <c r="F3454" s="284" t="s">
        <v>4647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4727</v>
      </c>
      <c r="R3454" t="s">
        <v>4891</v>
      </c>
    </row>
    <row r="3455" spans="1:18">
      <c r="A3455" s="58">
        <v>3461</v>
      </c>
      <c r="C3455" s="256">
        <v>46111</v>
      </c>
      <c r="D3455" s="282" t="s">
        <v>1007</v>
      </c>
      <c r="E3455" s="551" t="str">
        <f>_xlfn.XLOOKUP(D3455,거래처!B:B,거래처!D:D," ")</f>
        <v>302-01-83388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E3456" s="551">
        <f>_xlfn.XLOOKUP(D3456,거래처!B:B,거래처!D:D," ")</f>
        <v>0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E3457" s="551" t="str">
        <f>_xlfn.XLOOKUP(D3457,거래처!B:B,거래처!D:D," ")</f>
        <v>119-73-00045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E3458" s="551">
        <f>_xlfn.XLOOKUP(D3458,거래처!B:B,거래처!D:D," ")</f>
        <v>0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E3459" s="551">
        <f>_xlfn.XLOOKUP(D3459,거래처!B:B,거래처!D:D," ")</f>
        <v>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E3460" s="551" t="str">
        <f>_xlfn.XLOOKUP(D3460,거래처!B:B,거래처!D:D," ")</f>
        <v>196-87-02353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E3461" s="551" t="str">
        <f>_xlfn.XLOOKUP(D3461,거래처!B:B,거래처!D:D," ")</f>
        <v>138-01-48780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E3462" s="551" t="str">
        <f>_xlfn.XLOOKUP(D3462,거래처!B:B,거래처!D:D," ")</f>
        <v>177-01-03420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2065</v>
      </c>
      <c r="E3463" s="551" t="str">
        <f>_xlfn.XLOOKUP(D3463,거래처!B:B,거래처!D:D," ")</f>
        <v>616-06-75685</v>
      </c>
      <c r="G3463" s="282" t="s">
        <v>2065</v>
      </c>
      <c r="N3463" s="257">
        <v>-1050000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E3464" s="551">
        <f>_xlfn.XLOOKUP(D3464,거래처!B:B,거래처!D:D," ")</f>
        <v>0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4891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551">
        <f>_xlfn.XLOOKUP(D3465,거래처!B:B,거래처!D:D," ")</f>
        <v>0</v>
      </c>
      <c r="G3465" s="282" t="s">
        <v>4095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4891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551">
        <f>_xlfn.XLOOKUP(D3466,거래처!B:B,거래처!D:D," ")</f>
        <v>0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4735</v>
      </c>
      <c r="Q3466" s="282" t="s">
        <v>4736</v>
      </c>
      <c r="R3466" t="s">
        <v>4891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551">
        <f>_xlfn.XLOOKUP(D3467,거래처!B:B,거래처!D:D," ")</f>
        <v>0</v>
      </c>
      <c r="G3467" s="282" t="s">
        <v>4754</v>
      </c>
      <c r="I3467" s="257">
        <v>300000</v>
      </c>
      <c r="J3467" s="261">
        <v>1</v>
      </c>
      <c r="M3467" s="257">
        <v>300000</v>
      </c>
      <c r="Q3467" s="282" t="s">
        <v>4736</v>
      </c>
      <c r="R3467" t="s">
        <v>4891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551" t="str">
        <f>_xlfn.XLOOKUP(D3468,거래처!B:B,거래처!D:D," ")</f>
        <v>302-01-83388</v>
      </c>
      <c r="G3468" s="282" t="s">
        <v>4447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E3469" s="551" t="str">
        <f>_xlfn.XLOOKUP(D3469,거래처!B:B,거래처!D:D," ")</f>
        <v>503-21-16291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E3470" s="551" t="str">
        <f>_xlfn.XLOOKUP(D3470,거래처!B:B,거래처!D:D," ")</f>
        <v>416-09-29452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E3471" s="551">
        <f>_xlfn.XLOOKUP(D3471,거래처!B:B,거래처!D:D," ")</f>
        <v>0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E3472" s="551">
        <f>_xlfn.XLOOKUP(D3472,거래처!B:B,거래처!D:D," ")</f>
        <v>0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E3473" s="551" t="str">
        <f>_xlfn.XLOOKUP(D3473,거래처!B:B,거래처!D:D," ")</f>
        <v>410-17-34118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4744</v>
      </c>
      <c r="E3474" s="551">
        <f>_xlfn.XLOOKUP(D3474,거래처!B:B,거래처!D:D," ")</f>
        <v>0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4747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4744</v>
      </c>
      <c r="E3475" s="551">
        <f>_xlfn.XLOOKUP(D3475,거래처!B:B,거래처!D:D," ")</f>
        <v>0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4747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3772</v>
      </c>
      <c r="E3476" s="551" t="str">
        <f>_xlfn.XLOOKUP(D3476,거래처!B:B,거래처!D:D," ")</f>
        <v>610-40-15252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3772</v>
      </c>
      <c r="E3477" s="551" t="str">
        <f>_xlfn.XLOOKUP(D3477,거래처!B:B,거래처!D:D," ")</f>
        <v>610-40-15252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3108</v>
      </c>
      <c r="E3478" s="551">
        <f>_xlfn.XLOOKUP(D3478,거래처!B:B,거래처!D:D," ")</f>
        <v>0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551">
        <f>_xlfn.XLOOKUP(D3479,거래처!B:B,거래처!D:D," ")</f>
        <v>0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5140</v>
      </c>
      <c r="E3480" s="551" t="str">
        <f>_xlfn.XLOOKUP(D3480,거래처!B:B,거래처!D:D," ")</f>
        <v>196-87-02353</v>
      </c>
      <c r="G3480" s="282" t="s">
        <v>5141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E3481" s="551">
        <f>_xlfn.XLOOKUP(D3481,거래처!B:B,거래처!D:D," ")</f>
        <v>0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E3482" s="551">
        <f>_xlfn.XLOOKUP(D3482,거래처!B:B,거래처!D:D," ")</f>
        <v>0</v>
      </c>
      <c r="G3482" s="282" t="s">
        <v>3943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E3483" s="551" t="str">
        <f>_xlfn.XLOOKUP(D3483,거래처!B:B,거래처!D:D," ")</f>
        <v>487-18-00463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4744</v>
      </c>
      <c r="E3484" s="551">
        <f>_xlfn.XLOOKUP(D3484,거래처!B:B,거래처!D:D," ")</f>
        <v>0</v>
      </c>
      <c r="G3484" s="282" t="s">
        <v>4744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E3485" s="551" t="str">
        <f>_xlfn.XLOOKUP(D3485,거래처!B:B,거래처!D:D," ")</f>
        <v>487-18-00463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E3486" s="551" t="str">
        <f>_xlfn.XLOOKUP(D3486,거래처!B:B,거래처!D:D," ")</f>
        <v>513-16-70662</v>
      </c>
      <c r="G3486" s="282" t="s">
        <v>4731</v>
      </c>
      <c r="H3486" s="261" t="s">
        <v>4732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3377</v>
      </c>
      <c r="E3487" s="551">
        <f>_xlfn.XLOOKUP(D3487,거래처!B:B,거래처!D:D," ")</f>
        <v>0</v>
      </c>
      <c r="G3487" s="282" t="s">
        <v>4757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551">
        <f>_xlfn.XLOOKUP(D3488,거래처!B:B,거래처!D:D," ")</f>
        <v>0</v>
      </c>
      <c r="G3488" s="282" t="s">
        <v>1815</v>
      </c>
      <c r="H3488" s="261" t="s">
        <v>4054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551">
        <f>_xlfn.XLOOKUP(D3489,거래처!B:B,거래처!D:D," ")</f>
        <v>0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551">
        <f>_xlfn.XLOOKUP(D3490,거래처!B:B,거래처!D:D," ")</f>
        <v>0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551">
        <f>_xlfn.XLOOKUP(D3491,거래처!B:B,거래처!D:D," ")</f>
        <v>0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551">
        <f>_xlfn.XLOOKUP(D3492,거래처!B:B,거래처!D:D," ")</f>
        <v>0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551">
        <f>_xlfn.XLOOKUP(D3493,거래처!B:B,거래처!D:D," ")</f>
        <v>0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551">
        <f>_xlfn.XLOOKUP(D3494,거래처!B:B,거래처!D:D," ")</f>
        <v>0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551">
        <f>_xlfn.XLOOKUP(D3495,거래처!B:B,거래처!D:D," ")</f>
        <v>0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3377</v>
      </c>
      <c r="E3496" s="551">
        <f>_xlfn.XLOOKUP(D3496,거래처!B:B,거래처!D:D," ")</f>
        <v>0</v>
      </c>
      <c r="G3496" s="282" t="s">
        <v>4762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4765</v>
      </c>
      <c r="E3497" s="551" t="str">
        <f>_xlfn.XLOOKUP(D3497,거래처!B:B,거래처!D:D," ")</f>
        <v>222-14-54573</v>
      </c>
      <c r="G3497" s="282" t="s">
        <v>4095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551" t="str">
        <f>_xlfn.XLOOKUP(D3498,거래처!B:B,거래처!D:D," ")</f>
        <v>503-07-45581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551" t="str">
        <f>_xlfn.XLOOKUP(D3499,거래처!B:B,거래처!D:D," ")</f>
        <v>503-07-45581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4770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551" t="str">
        <f>_xlfn.XLOOKUP(D3500,거래처!B:B,거래처!D:D," ")</f>
        <v>503-07-45581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4770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551" t="str">
        <f>_xlfn.XLOOKUP(D3501,거래처!B:B,거래처!D:D," ")</f>
        <v>312-13-58007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551">
        <f>_xlfn.XLOOKUP(D3502,거래처!B:B,거래처!D:D," ")</f>
        <v>0</v>
      </c>
      <c r="G3502" s="282" t="s">
        <v>1457</v>
      </c>
      <c r="H3502" s="261" t="s">
        <v>4424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551" t="str">
        <f>_xlfn.XLOOKUP(D3503,거래처!B:B,거래처!D:D," ")</f>
        <v>503-07-45581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4254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551" t="str">
        <f>_xlfn.XLOOKUP(D3504,거래처!B:B,거래처!D:D," ")</f>
        <v>514-13-78458</v>
      </c>
      <c r="G3504" s="282" t="s">
        <v>4775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551" t="str">
        <f>_xlfn.XLOOKUP(D3505,거래처!B:B,거래처!D:D," ")</f>
        <v>410-27-15314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551" t="str">
        <f>_xlfn.XLOOKUP(D3506,거래처!B:B,거래처!D:D," ")</f>
        <v>410-27-15314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E3507" s="551">
        <f>_xlfn.XLOOKUP(D3507,거래처!B:B,거래처!D:D," ")</f>
        <v>0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2926</v>
      </c>
      <c r="E3508" s="551">
        <f>_xlfn.XLOOKUP(D3508,거래처!B:B,거래처!D:D," ")</f>
        <v>0</v>
      </c>
      <c r="G3508" s="282" t="s">
        <v>2926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E3509" s="551">
        <f>_xlfn.XLOOKUP(D3509,거래처!B:B,거래처!D:D," ")</f>
        <v>0</v>
      </c>
      <c r="G3509" s="282" t="s">
        <v>4580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E3510" s="551" t="str">
        <f>_xlfn.XLOOKUP(D3510,거래처!B:B,거래처!D:D," ")</f>
        <v>177-01-03420</v>
      </c>
      <c r="G3510" s="282" t="s">
        <v>3081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4778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3374</v>
      </c>
      <c r="E3511" s="551">
        <f>_xlfn.XLOOKUP(D3511,거래처!B:B,거래처!D:D," ")</f>
        <v>0</v>
      </c>
      <c r="G3511" s="282" t="s">
        <v>2849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E3512" s="551">
        <f>_xlfn.XLOOKUP(D3512,거래처!B:B,거래처!D:D," ")</f>
        <v>0</v>
      </c>
      <c r="F3512" s="284" t="s">
        <v>4647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E3513" s="551">
        <f>_xlfn.XLOOKUP(D3513,거래처!B:B,거래처!D:D," ")</f>
        <v>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E3514" s="551" t="str">
        <f>_xlfn.XLOOKUP(D3514,거래처!B:B,거래처!D:D," ")</f>
        <v>503-07-45581</v>
      </c>
      <c r="G3514" s="282" t="s">
        <v>4580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3772</v>
      </c>
      <c r="E3515" s="551" t="str">
        <f>_xlfn.XLOOKUP(D3515,거래처!B:B,거래처!D:D," ")</f>
        <v>610-40-15252</v>
      </c>
      <c r="G3515" s="282" t="s">
        <v>3772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E3516" s="551" t="str">
        <f>_xlfn.XLOOKUP(D3516,거래처!B:B,거래처!D:D," ")</f>
        <v>514-13-78458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551" t="str">
        <f>_xlfn.XLOOKUP(D3517,거래처!B:B,거래처!D:D," ")</f>
        <v>552-86-02615</v>
      </c>
      <c r="F3517" s="284" t="s">
        <v>4783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E3518" s="551" t="str">
        <f>_xlfn.XLOOKUP(D3518,거래처!B:B,거래처!D:D," ")</f>
        <v>312-13-58007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3873</v>
      </c>
      <c r="E3519" s="551">
        <f>_xlfn.XLOOKUP(D3519,거래처!B:B,거래처!D:D," ")</f>
        <v>0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551" t="str">
        <f>_xlfn.XLOOKUP(D3520,거래처!B:B,거래처!D:D," ")</f>
        <v>621-19-98244</v>
      </c>
      <c r="F3520" s="284">
        <v>1485</v>
      </c>
      <c r="G3520" s="282" t="s">
        <v>4218</v>
      </c>
      <c r="H3520" s="261" t="s">
        <v>4455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4786</v>
      </c>
      <c r="P3520" s="282" t="s">
        <v>4787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551" t="str">
        <f>_xlfn.XLOOKUP(D3521,거래처!B:B,거래처!D:D," ")</f>
        <v>410-17-34118</v>
      </c>
      <c r="F3521" s="284" t="s">
        <v>4789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4790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551" t="str">
        <f>_xlfn.XLOOKUP(D3522,거래처!B:B,거래처!D:D," ")</f>
        <v>177-01-03420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551" t="str">
        <f>_xlfn.XLOOKUP(D3523,거래처!B:B,거래처!D:D," ")</f>
        <v>416-09-29452</v>
      </c>
      <c r="F3523" s="284" t="s">
        <v>4803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4793</v>
      </c>
      <c r="P3523" s="282" t="s">
        <v>4794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551">
        <f>_xlfn.XLOOKUP(D3524,거래처!B:B,거래처!D:D," ")</f>
        <v>0</v>
      </c>
      <c r="G3524" s="282" t="s">
        <v>1991</v>
      </c>
      <c r="H3524" s="261" t="s">
        <v>3557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E3525" s="551" t="str">
        <f>_xlfn.XLOOKUP(D3525,거래처!B:B,거래처!D:D," ")</f>
        <v>621-19-98244</v>
      </c>
      <c r="G3525" s="282" t="s">
        <v>3549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E3526" s="551" t="str">
        <f>_xlfn.XLOOKUP(D3526,거래처!B:B,거래처!D:D," ")</f>
        <v>410-27-15314</v>
      </c>
      <c r="G3526" s="282" t="s">
        <v>4798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551" t="str">
        <f>_xlfn.XLOOKUP(D3527,거래처!B:B,거래처!D:D," ")</f>
        <v>410-27-15314</v>
      </c>
      <c r="F3527" s="284" t="s">
        <v>4802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4799</v>
      </c>
      <c r="P3527" s="282" t="s">
        <v>4800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551" t="str">
        <f>_xlfn.XLOOKUP(D3528,거래처!B:B,거래처!D:D," ")</f>
        <v>410-27-15314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4799</v>
      </c>
      <c r="P3528" s="257" t="s">
        <v>4800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551" t="str">
        <f>_xlfn.XLOOKUP(D3529,거래처!B:B,거래처!D:D," ")</f>
        <v>410-27-15314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4799</v>
      </c>
      <c r="P3529" s="257" t="s">
        <v>4800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551" t="str">
        <f>_xlfn.XLOOKUP(D3530,거래처!B:B,거래처!D:D," ")</f>
        <v>416-09-29452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551">
        <f>_xlfn.XLOOKUP(D3531,거래처!B:B,거래처!D:D," ")</f>
        <v>0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4663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551">
        <f>_xlfn.XLOOKUP(D3532,거래처!B:B,거래처!D:D," ")</f>
        <v>0</v>
      </c>
      <c r="F3532" s="284">
        <v>1068327224</v>
      </c>
      <c r="G3532" s="282" t="s">
        <v>4547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551">
        <f>_xlfn.XLOOKUP(D3533,거래처!B:B,거래처!D:D," ")</f>
        <v>0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3435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2846</v>
      </c>
      <c r="E3534" s="551">
        <f>_xlfn.XLOOKUP(D3534,거래처!B:B,거래처!D:D," ")</f>
        <v>0</v>
      </c>
      <c r="G3534" s="282" t="s">
        <v>4810</v>
      </c>
      <c r="H3534" s="261" t="s">
        <v>4811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551">
        <f>_xlfn.XLOOKUP(D3535,거래처!B:B,거래처!D:D," ")</f>
        <v>0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551">
        <f>_xlfn.XLOOKUP(D3536,거래처!B:B,거래처!D:D," ")</f>
        <v>0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4814</v>
      </c>
      <c r="P3536" s="282" t="s">
        <v>4488</v>
      </c>
      <c r="Q3536" s="282" t="s">
        <v>4187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4846</v>
      </c>
      <c r="E3537" s="551">
        <f>_xlfn.XLOOKUP(D3537,거래처!B:B,거래처!D:D," ")</f>
        <v>0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4816</v>
      </c>
    </row>
    <row r="3538" spans="1:17">
      <c r="A3538" s="58">
        <v>3543</v>
      </c>
      <c r="C3538" s="256">
        <v>46119</v>
      </c>
      <c r="D3538" s="282" t="s">
        <v>3873</v>
      </c>
      <c r="E3538" s="551">
        <f>_xlfn.XLOOKUP(D3538,거래처!B:B,거래처!D:D," ")</f>
        <v>0</v>
      </c>
      <c r="G3538" s="282" t="s">
        <v>3873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E3539" s="551" t="str">
        <f>_xlfn.XLOOKUP(D3539,거래처!B:B,거래처!D:D," ")</f>
        <v>621-19-98244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551" t="str">
        <f>_xlfn.XLOOKUP(D3540,거래처!B:B,거래처!D:D," ")</f>
        <v>410-17-34118</v>
      </c>
      <c r="F3540" s="284" t="s">
        <v>4570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4820</v>
      </c>
    </row>
    <row r="3541" spans="1:17">
      <c r="A3541" s="58">
        <v>3546</v>
      </c>
      <c r="C3541" s="256">
        <v>46120</v>
      </c>
      <c r="D3541" s="282" t="s">
        <v>3108</v>
      </c>
      <c r="E3541" s="551">
        <f>_xlfn.XLOOKUP(D3541,거래처!B:B,거래처!D:D," ")</f>
        <v>0</v>
      </c>
      <c r="G3541" s="282" t="s">
        <v>4540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2926</v>
      </c>
      <c r="E3542" s="551">
        <f>_xlfn.XLOOKUP(D3542,거래처!B:B,거래처!D:D," ")</f>
        <v>0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4823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551">
        <f>_xlfn.XLOOKUP(D3543,거래처!B:B,거래처!D:D," ")</f>
        <v>0</v>
      </c>
      <c r="G3543" s="282" t="s">
        <v>4825</v>
      </c>
      <c r="I3543" s="257">
        <v>1200000</v>
      </c>
      <c r="J3543" s="261">
        <v>1</v>
      </c>
      <c r="M3543" s="257">
        <v>1200000</v>
      </c>
      <c r="P3543" s="282" t="s">
        <v>4826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551" t="str">
        <f>_xlfn.XLOOKUP(D3544,거래처!B:B,거래처!D:D," ")</f>
        <v>410-27-15314</v>
      </c>
      <c r="G3544" s="282" t="s">
        <v>3497</v>
      </c>
      <c r="H3544" s="261" t="s">
        <v>3496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551">
        <f>_xlfn.XLOOKUP(D3545,거래처!B:B,거래처!D:D," ")</f>
        <v>0</v>
      </c>
      <c r="F3545" s="284" t="s">
        <v>4829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4830</v>
      </c>
      <c r="P3545" s="282" t="s">
        <v>4831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551">
        <f>_xlfn.XLOOKUP(D3546,거래처!B:B,거래처!D:D," ")</f>
        <v>0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4833</v>
      </c>
      <c r="P3546" s="282" t="s">
        <v>4488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551">
        <f>_xlfn.XLOOKUP(D3547,거래처!B:B,거래처!D:D," ")</f>
        <v>0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4833</v>
      </c>
      <c r="P3547" s="257" t="s">
        <v>4488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551" t="str">
        <f>_xlfn.XLOOKUP(D3548,거래처!B:B,거래처!D:D," ")</f>
        <v>881-07-00034</v>
      </c>
      <c r="G3548" s="282" t="s">
        <v>4447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4833</v>
      </c>
      <c r="P3548" s="282" t="s">
        <v>4488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551" t="str">
        <f>_xlfn.XLOOKUP(D3549,거래처!B:B,거래처!D:D," ")</f>
        <v>585-08-00244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E3550" s="551">
        <f>_xlfn.XLOOKUP(D3550,거래처!B:B,거래처!D:D," ")</f>
        <v>0</v>
      </c>
      <c r="G3550" s="282" t="s">
        <v>4837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4765</v>
      </c>
      <c r="E3551" s="551" t="str">
        <f>_xlfn.XLOOKUP(D3551,거래처!B:B,거래처!D:D," ")</f>
        <v>222-14-54573</v>
      </c>
      <c r="G3551" s="282" t="s">
        <v>4765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E3552" s="551">
        <f>_xlfn.XLOOKUP(D3552,거래처!B:B,거래처!D:D," ")</f>
        <v>0</v>
      </c>
      <c r="G3552" s="282" t="s">
        <v>4838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551">
        <f>_xlfn.XLOOKUP(D3553,거래처!B:B,거래처!D:D," ")</f>
        <v>0</v>
      </c>
      <c r="F3553" s="284" t="s">
        <v>4647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4839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551" t="str">
        <f>_xlfn.XLOOKUP(D3554,거래처!B:B,거래처!D:D," ")</f>
        <v>310-03-79763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4841</v>
      </c>
      <c r="P3554" s="282" t="s">
        <v>4842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551" t="str">
        <f>_xlfn.XLOOKUP(D3555,거래처!B:B,거래처!D:D," ")</f>
        <v>514-13-78458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E3556" s="551" t="str">
        <f>_xlfn.XLOOKUP(D3556,거래처!B:B,거래처!D:D," ")</f>
        <v>514-13-78458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E3557" s="551">
        <f>_xlfn.XLOOKUP(D3557,거래처!B:B,거래처!D:D," ")</f>
        <v>0</v>
      </c>
      <c r="G3557" s="282" t="s">
        <v>4580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E3558" s="551" t="str">
        <f>_xlfn.XLOOKUP(D3558,거래처!B:B,거래처!D:D," ")</f>
        <v>585-08-00244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E3559" s="551" t="str">
        <f>_xlfn.XLOOKUP(D3559,거래처!B:B,거래처!D:D," ")</f>
        <v>310-03-79763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E3560" s="551" t="str">
        <f>_xlfn.XLOOKUP(D3560,거래처!B:B,거래처!D:D," ")</f>
        <v>310-03-79763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3374</v>
      </c>
      <c r="E3561" s="551">
        <f>_xlfn.XLOOKUP(D3561,거래처!B:B,거래처!D:D," ")</f>
        <v>0</v>
      </c>
      <c r="G3561" s="282" t="s">
        <v>3374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E3562" s="551" t="str">
        <f>_xlfn.XLOOKUP(D3562,거래처!B:B,거래처!D:D," ")</f>
        <v>881-07-00034</v>
      </c>
      <c r="G3562" s="282" t="s">
        <v>3930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3846</v>
      </c>
      <c r="E3563" s="551">
        <f>_xlfn.XLOOKUP(D3563,거래처!B:B,거래처!D:D," ")</f>
        <v>0</v>
      </c>
      <c r="G3563" s="282" t="s">
        <v>4848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E3564" s="551" t="str">
        <f>_xlfn.XLOOKUP(D3564,거래처!B:B,거래처!D:D," ")</f>
        <v>513-16-70662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551">
        <f>_xlfn.XLOOKUP(D3565,거래처!B:B,거래처!D:D," ")</f>
        <v>0</v>
      </c>
      <c r="F3565" s="284" t="s">
        <v>4854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4855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4857</v>
      </c>
      <c r="E3566" s="551" t="str">
        <f>_xlfn.XLOOKUP(D3566,거래처!B:B,거래처!D:D," ")</f>
        <v xml:space="preserve"> </v>
      </c>
      <c r="F3566" s="284" t="s">
        <v>4647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4862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551" t="str">
        <f>_xlfn.XLOOKUP(D3567,거래처!B:B,거래처!D:D," ")</f>
        <v>302-01-83388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551" t="str">
        <f>_xlfn.XLOOKUP(D3568,거래처!B:B,거래처!D:D," ")</f>
        <v>302-01-83388</v>
      </c>
      <c r="G3568" s="282" t="s">
        <v>4863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551" t="str">
        <f>_xlfn.XLOOKUP(D3569,거래처!B:B,거래처!D:D," ")</f>
        <v>273-03-01573</v>
      </c>
      <c r="F3569" s="284" t="s">
        <v>4865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551">
        <f>_xlfn.XLOOKUP(D3570,거래처!B:B,거래처!D:D," ")</f>
        <v>0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551">
        <f>_xlfn.XLOOKUP(D3571,거래처!B:B,거래처!D:D," ")</f>
        <v>0</v>
      </c>
      <c r="F3571" s="284" t="s">
        <v>4868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4869</v>
      </c>
      <c r="P3571" s="282" t="s">
        <v>4870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551">
        <f>_xlfn.XLOOKUP(D3572,거래처!B:B,거래처!D:D," ")</f>
        <v>0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4872</v>
      </c>
      <c r="P3572" s="282" t="s">
        <v>4873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551" t="str">
        <f>_xlfn.XLOOKUP(D3573,거래처!B:B,거래처!D:D," ")</f>
        <v>177-01-03420</v>
      </c>
      <c r="F3573" s="284" t="s">
        <v>4875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4876</v>
      </c>
      <c r="P3573" s="282" t="s">
        <v>4877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551">
        <f>_xlfn.XLOOKUP(D3574,거래처!B:B,거래처!D:D," ")</f>
        <v>0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E3575" s="551">
        <f>_xlfn.XLOOKUP(D3575,거래처!B:B,거래처!D:D," ")</f>
        <v>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551">
        <f>_xlfn.XLOOKUP(D3576,거래처!B:B,거래처!D:D," ")</f>
        <v>0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4663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551">
        <f>_xlfn.XLOOKUP(D3577,거래처!B:B,거래처!D:D," ")</f>
        <v>0</v>
      </c>
      <c r="F3577" s="284">
        <v>1068327224</v>
      </c>
      <c r="G3577" s="282" t="s">
        <v>4547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551">
        <f>_xlfn.XLOOKUP(D3578,거래처!B:B,거래처!D:D," ")</f>
        <v>0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3435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551">
        <f>_xlfn.XLOOKUP(D3579,거래처!B:B,거래처!D:D," ")</f>
        <v>0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4882</v>
      </c>
      <c r="P3579" s="282" t="s">
        <v>4883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551">
        <f>_xlfn.XLOOKUP(D3580,거래처!B:B,거래처!D:D," ")</f>
        <v>0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4882</v>
      </c>
      <c r="P3580" s="282" t="s">
        <v>4883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4261</v>
      </c>
      <c r="E3581" s="551">
        <f>_xlfn.XLOOKUP(D3581,거래처!B:B,거래처!D:D," ")</f>
        <v>0</v>
      </c>
      <c r="F3581" s="284" t="s">
        <v>4886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4887</v>
      </c>
      <c r="P3581" s="282" t="s">
        <v>4888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3374</v>
      </c>
      <c r="E3582" s="551">
        <f>_xlfn.XLOOKUP(D3582,거래처!B:B,거래처!D:D," ")</f>
        <v>0</v>
      </c>
      <c r="G3582" s="282" t="s">
        <v>4447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3865</v>
      </c>
      <c r="E3583" s="551" t="str">
        <f>_xlfn.XLOOKUP(D3583,거래처!B:B,거래처!D:D," ")</f>
        <v>502-03-26657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4894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3865</v>
      </c>
      <c r="E3584" s="551" t="str">
        <f>_xlfn.XLOOKUP(D3584,거래처!B:B,거래처!D:D," ")</f>
        <v>502-03-26657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4894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551">
        <f>_xlfn.XLOOKUP(D3585,거래처!B:B,거래처!D:D," ")</f>
        <v>0</v>
      </c>
      <c r="G3585" s="282" t="s">
        <v>4892</v>
      </c>
      <c r="H3585" s="261" t="s">
        <v>4893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551">
        <f>_xlfn.XLOOKUP(D3586,거래처!B:B,거래처!D:D," ")</f>
        <v>0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551">
        <f>_xlfn.XLOOKUP(D3587,거래처!B:B,거래처!D:D," ")</f>
        <v>0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551">
        <f>_xlfn.XLOOKUP(D3588,거래처!B:B,거래처!D:D," ")</f>
        <v>0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551">
        <f>_xlfn.XLOOKUP(D3589,거래처!B:B,거래처!D:D," ")</f>
        <v>0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4896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551" t="str">
        <f>_xlfn.XLOOKUP(D3590,거래처!B:B,거래처!D:D," ")</f>
        <v>863-26-00658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551" t="str">
        <f>_xlfn.XLOOKUP(D3591,거래처!B:B,거래처!D:D," ")</f>
        <v>863-26-00658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4765</v>
      </c>
      <c r="E3592" s="551" t="str">
        <f>_xlfn.XLOOKUP(D3592,거래처!B:B,거래처!D:D," ")</f>
        <v>222-14-54573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4899</v>
      </c>
      <c r="P3592" s="282" t="s">
        <v>4900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551">
        <f>_xlfn.XLOOKUP(D3593,거래처!B:B,거래처!D:D," ")</f>
        <v>0</v>
      </c>
      <c r="G3593" s="282" t="s">
        <v>4902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551" t="str">
        <f>_xlfn.XLOOKUP(D3594,거래처!B:B,거래처!D:D," ")</f>
        <v>302-01-83388</v>
      </c>
      <c r="G3594" s="282" t="s">
        <v>4904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551" t="str">
        <f>_xlfn.XLOOKUP(D3595,거래처!B:B,거래처!D:D," ")</f>
        <v>302-01-83388</v>
      </c>
      <c r="G3595" s="282" t="s">
        <v>4905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551" t="str">
        <f>_xlfn.XLOOKUP(D3596,거래처!B:B,거래처!D:D," ")</f>
        <v>196-87-02353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551" t="str">
        <f>_xlfn.XLOOKUP(D3597,거래처!B:B,거래처!D:D," ")</f>
        <v>196-87-02353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551">
        <f>_xlfn.XLOOKUP(D3598,거래처!B:B,거래처!D:D," ")</f>
        <v>0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E3599" s="551">
        <f>_xlfn.XLOOKUP(D3599,거래처!B:B,거래처!D:D," ")</f>
        <v>0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E3600" s="551">
        <f>_xlfn.XLOOKUP(D3600,거래처!B:B,거래처!D:D," ")</f>
        <v>0</v>
      </c>
      <c r="G3600" s="282" t="s">
        <v>4909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E3601" s="551">
        <f>_xlfn.XLOOKUP(D3601,거래처!B:B,거래처!D:D," ")</f>
        <v>0</v>
      </c>
      <c r="G3601" s="282" t="s">
        <v>4012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4857</v>
      </c>
      <c r="E3602" s="551" t="str">
        <f>_xlfn.XLOOKUP(D3602,거래처!B:B,거래처!D:D," ")</f>
        <v xml:space="preserve"> </v>
      </c>
      <c r="G3602" s="282" t="s">
        <v>4911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4915</v>
      </c>
      <c r="E3603" s="551">
        <f>_xlfn.XLOOKUP(D3603,거래처!B:B,거래처!D:D," ")</f>
        <v>0</v>
      </c>
      <c r="G3603" s="282" t="s">
        <v>4920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551" t="str">
        <f>_xlfn.XLOOKUP(D3604,거래처!B:B,거래처!D:D," ")</f>
        <v>324-37-00464</v>
      </c>
      <c r="F3604" s="284" t="s">
        <v>4647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551">
        <f>_xlfn.XLOOKUP(D3605,거래처!B:B,거래처!D:D," ")</f>
        <v>0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5113</v>
      </c>
      <c r="Q3605" s="282" t="s">
        <v>5112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4912</v>
      </c>
      <c r="E3606" s="551">
        <f>_xlfn.XLOOKUP(D3606,거래처!B:B,거래처!D:D," ")</f>
        <v>0</v>
      </c>
      <c r="F3606" s="284" t="s">
        <v>4647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4924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3123</v>
      </c>
      <c r="E3607" s="551">
        <f>_xlfn.XLOOKUP(D3607,거래처!B:B,거래처!D:D," ")</f>
        <v>0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4254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551" t="str">
        <f>_xlfn.XLOOKUP(D3608,거래처!B:B,거래처!D:D," ")</f>
        <v>410-27-15314</v>
      </c>
      <c r="F3608" s="284" t="s">
        <v>4647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551" t="str">
        <f>_xlfn.XLOOKUP(D3609,거래처!B:B,거래처!D:D," ")</f>
        <v>410-27-15314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551">
        <f>_xlfn.XLOOKUP(D3610,거래처!B:B,거래처!D:D," ")</f>
        <v>0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4928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551">
        <f>_xlfn.XLOOKUP(D3611,거래처!B:B,거래처!D:D," ")</f>
        <v>0</v>
      </c>
      <c r="F3611" s="284" t="s">
        <v>4932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E3612" s="551" t="str">
        <f>_xlfn.XLOOKUP(D3612,거래처!B:B,거래처!D:D," ")</f>
        <v>863-26-00658</v>
      </c>
      <c r="G3612" s="282" t="s">
        <v>3959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4912</v>
      </c>
      <c r="E3613" s="551">
        <f>_xlfn.XLOOKUP(D3613,거래처!B:B,거래처!D:D," ")</f>
        <v>0</v>
      </c>
      <c r="G3613" s="282" t="s">
        <v>4933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3123</v>
      </c>
      <c r="E3614" s="551">
        <f>_xlfn.XLOOKUP(D3614,거래처!B:B,거래처!D:D," ")</f>
        <v>0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3123</v>
      </c>
      <c r="E3615" s="551">
        <f>_xlfn.XLOOKUP(D3615,거래처!B:B,거래처!D:D," ")</f>
        <v>0</v>
      </c>
      <c r="G3615" s="282" t="s">
        <v>3123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551" t="str">
        <f>_xlfn.XLOOKUP(D3616,거래처!B:B,거래처!D:D," ")</f>
        <v>196-87-02353</v>
      </c>
      <c r="F3616" s="284" t="s">
        <v>4935</v>
      </c>
      <c r="G3616" s="282" t="s">
        <v>4935</v>
      </c>
      <c r="H3616" s="261" t="s">
        <v>4935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551" t="str">
        <f>_xlfn.XLOOKUP(D3617,거래처!B:B,거래처!D:D," ")</f>
        <v>196-87-02353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551">
        <f>_xlfn.XLOOKUP(D3618,거래처!B:B,거래처!D:D," ")</f>
        <v>0</v>
      </c>
      <c r="F3618" s="284" t="s">
        <v>4937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4938</v>
      </c>
      <c r="P3618" s="282" t="s">
        <v>4939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3123</v>
      </c>
      <c r="E3619" s="551">
        <f>_xlfn.XLOOKUP(D3619,거래처!B:B,거래처!D:D," ")</f>
        <v>0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551">
        <f>_xlfn.XLOOKUP(D3620,거래처!B:B,거래처!D:D," ")</f>
        <v>0</v>
      </c>
      <c r="F3620" s="284" t="s">
        <v>4942</v>
      </c>
      <c r="G3620" s="282" t="s">
        <v>1184</v>
      </c>
      <c r="H3620" s="261" t="s">
        <v>4942</v>
      </c>
      <c r="I3620" s="257">
        <v>1300000</v>
      </c>
      <c r="J3620" s="261">
        <v>1</v>
      </c>
      <c r="M3620" s="257">
        <v>1300000</v>
      </c>
      <c r="O3620" s="257" t="s">
        <v>4943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4957</v>
      </c>
      <c r="E3621" s="551">
        <f>_xlfn.XLOOKUP(D3621,거래처!B:B,거래처!D:D," ")</f>
        <v>0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4946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4957</v>
      </c>
      <c r="E3622" s="551">
        <f>_xlfn.XLOOKUP(D3622,거래처!B:B,거래처!D:D," ")</f>
        <v>0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4946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4957</v>
      </c>
      <c r="E3623" s="551">
        <f>_xlfn.XLOOKUP(D3623,거래처!B:B,거래처!D:D," ")</f>
        <v>0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4946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551">
        <f>_xlfn.XLOOKUP(D3624,거래처!B:B,거래처!D:D," ")</f>
        <v>0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4948</v>
      </c>
      <c r="P3624" s="282" t="s">
        <v>4949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551" t="str">
        <f>_xlfn.XLOOKUP(D3625,거래처!B:B,거래처!D:D," ")</f>
        <v>306-28-58326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4951</v>
      </c>
      <c r="P3625" s="282" t="s">
        <v>4952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551" t="str">
        <f>_xlfn.XLOOKUP(D3626,거래처!B:B,거래처!D:D," ")</f>
        <v>114-28-00870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E3627" s="551">
        <f>_xlfn.XLOOKUP(D3627,거래처!B:B,거래처!D:D," ")</f>
        <v>0</v>
      </c>
      <c r="G3627" s="282" t="s">
        <v>4955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E3628" s="551">
        <f>_xlfn.XLOOKUP(D3628,거래처!B:B,거래처!D:D," ")</f>
        <v>0</v>
      </c>
      <c r="G3628" s="282" t="s">
        <v>3932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E3629" s="551" t="str">
        <f>_xlfn.XLOOKUP(D3629,거래처!B:B,거래처!D:D," ")</f>
        <v>114-28-00870</v>
      </c>
      <c r="G3629" s="282" t="s">
        <v>4560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E3630" s="551">
        <f>_xlfn.XLOOKUP(D3630,거래처!B:B,거래처!D:D," ")</f>
        <v>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3846</v>
      </c>
      <c r="E3631" s="551">
        <f>_xlfn.XLOOKUP(D3631,거래처!B:B,거래처!D:D," ")</f>
        <v>0</v>
      </c>
      <c r="G3631" s="282" t="s">
        <v>4958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551">
        <f>_xlfn.XLOOKUP(D3632,거래처!B:B,거래처!D:D," ")</f>
        <v>0</v>
      </c>
      <c r="F3632" s="284" t="s">
        <v>4968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551">
        <f>_xlfn.XLOOKUP(D3633,거래처!B:B,거래처!D:D," ")</f>
        <v>0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4254</v>
      </c>
    </row>
    <row r="3634" spans="1:17">
      <c r="A3634" s="58">
        <v>3639</v>
      </c>
      <c r="C3634" s="256">
        <v>46128</v>
      </c>
      <c r="D3634" s="282" t="s">
        <v>3374</v>
      </c>
      <c r="E3634" s="551">
        <f>_xlfn.XLOOKUP(D3634,거래처!B:B,거래처!D:D," ")</f>
        <v>0</v>
      </c>
      <c r="G3634" s="282" t="s">
        <v>3374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4973</v>
      </c>
      <c r="E3635" s="551" t="str">
        <f>_xlfn.XLOOKUP(D3635,거래처!B:B,거래처!D:D," ")</f>
        <v>222-14-54573</v>
      </c>
      <c r="F3635" s="284" t="s">
        <v>4974</v>
      </c>
      <c r="G3635" s="284" t="s">
        <v>4974</v>
      </c>
      <c r="H3635" s="284" t="s">
        <v>4974</v>
      </c>
      <c r="I3635" s="257">
        <v>1000000</v>
      </c>
      <c r="J3635" s="261">
        <v>1</v>
      </c>
      <c r="M3635" s="257">
        <v>1000000</v>
      </c>
      <c r="P3635" s="282" t="s">
        <v>4975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2926</v>
      </c>
      <c r="E3636" s="551">
        <f>_xlfn.XLOOKUP(D3636,거래처!B:B,거래처!D:D," ")</f>
        <v>0</v>
      </c>
      <c r="F3636" s="284" t="s">
        <v>4647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4976</v>
      </c>
      <c r="P3636" s="282" t="s">
        <v>4977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2926</v>
      </c>
      <c r="E3637" s="551">
        <f>_xlfn.XLOOKUP(D3637,거래처!B:B,거래처!D:D," ")</f>
        <v>0</v>
      </c>
      <c r="G3637" s="282" t="s">
        <v>4978</v>
      </c>
      <c r="I3637" s="257">
        <v>150000</v>
      </c>
      <c r="J3637" s="261">
        <v>1</v>
      </c>
      <c r="M3637" s="257">
        <v>150000</v>
      </c>
      <c r="O3637" s="257" t="s">
        <v>4976</v>
      </c>
      <c r="P3637" s="257" t="s">
        <v>4977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551">
        <f>_xlfn.XLOOKUP(D3638,거래처!B:B,거래처!D:D," ")</f>
        <v>0</v>
      </c>
      <c r="F3638" s="284" t="s">
        <v>4647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4980</v>
      </c>
    </row>
    <row r="3639" spans="1:17">
      <c r="A3639" s="58">
        <v>3644</v>
      </c>
      <c r="C3639" s="256">
        <v>46128</v>
      </c>
      <c r="D3639" s="282" t="s">
        <v>2676</v>
      </c>
      <c r="E3639" s="551">
        <f>_xlfn.XLOOKUP(D3639,거래처!B:B,거래처!D:D," ")</f>
        <v>0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3123</v>
      </c>
      <c r="E3640" s="551">
        <f>_xlfn.XLOOKUP(D3640,거래처!B:B,거래처!D:D," ")</f>
        <v>0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4983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551" t="str">
        <f>_xlfn.XLOOKUP(D3641,거래처!B:B,거래처!D:D," ")</f>
        <v>514-13-78458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551" t="str">
        <f>_xlfn.XLOOKUP(D3642,거래처!B:B,거래처!D:D," ")</f>
        <v>514-13-78458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551">
        <f>_xlfn.XLOOKUP(D3643,거래처!B:B,거래처!D:D," ")</f>
        <v>0</v>
      </c>
      <c r="F3643" s="284" t="s">
        <v>4986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4987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551">
        <f>_xlfn.XLOOKUP(D3644,거래처!B:B,거래처!D:D," ")</f>
        <v>0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4987</v>
      </c>
      <c r="P3644" s="282" t="s">
        <v>4254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551">
        <f>_xlfn.XLOOKUP(D3645,거래처!B:B,거래처!D:D," ")</f>
        <v>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4261</v>
      </c>
      <c r="E3646" s="551">
        <f>_xlfn.XLOOKUP(D3646,거래처!B:B,거래처!D:D," ")</f>
        <v>0</v>
      </c>
      <c r="G3646" s="282" t="s">
        <v>4990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E3647" s="551">
        <f>_xlfn.XLOOKUP(D3647,거래처!B:B,거래처!D:D," ")</f>
        <v>0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3865</v>
      </c>
      <c r="E3648" s="551" t="str">
        <f>_xlfn.XLOOKUP(D3648,거래처!B:B,거래처!D:D," ")</f>
        <v>502-03-26657</v>
      </c>
      <c r="G3648" s="282" t="s">
        <v>3865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E3649" s="551" t="str">
        <f>_xlfn.XLOOKUP(D3649,거래처!B:B,거래처!D:D," ")</f>
        <v>861-88-00742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E3650" s="551">
        <f>_xlfn.XLOOKUP(D3650,거래처!B:B,거래처!D:D," ")</f>
        <v>0</v>
      </c>
      <c r="G3650" s="282" t="s">
        <v>4992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E3651" s="551" t="str">
        <f>_xlfn.XLOOKUP(D3651,거래처!B:B,거래처!D:D," ")</f>
        <v>514-13-78458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E3652" s="551">
        <f>_xlfn.XLOOKUP(D3652,거래처!B:B,거래처!D:D," ")</f>
        <v>0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3866</v>
      </c>
      <c r="E3653" s="551">
        <f>_xlfn.XLOOKUP(D3653,거래처!B:B,거래처!D:D," ")</f>
        <v>0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551">
        <f>_xlfn.XLOOKUP(D3654,거래처!B:B,거래처!D:D," ")</f>
        <v>0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551">
        <f>_xlfn.XLOOKUP(D3655,거래처!B:B,거래처!D:D," ")</f>
        <v>0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551" t="str">
        <f>_xlfn.XLOOKUP(D3656,거래처!B:B,거래처!D:D," ")</f>
        <v>585-08-00244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4998</v>
      </c>
      <c r="P3656" s="282" t="s">
        <v>4999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551">
        <f>_xlfn.XLOOKUP(D3657,거래처!B:B,거래처!D:D," ")</f>
        <v>0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551">
        <f>_xlfn.XLOOKUP(D3658,거래처!B:B,거래처!D:D," ")</f>
        <v>0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551">
        <f>_xlfn.XLOOKUP(D3659,거래처!B:B,거래처!D:D," ")</f>
        <v>0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E3660" s="551" t="str">
        <f>_xlfn.XLOOKUP(D3660,거래처!B:B,거래처!D:D," ")</f>
        <v>585-08-00244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E3661" s="551">
        <f>_xlfn.XLOOKUP(D3661,거래처!B:B,거래처!D:D," ")</f>
        <v>0</v>
      </c>
      <c r="G3661" s="282" t="s">
        <v>3949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E3662" s="551">
        <f>_xlfn.XLOOKUP(D3662,거래처!B:B,거래처!D:D," ")</f>
        <v>0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3123</v>
      </c>
      <c r="E3663" s="551">
        <f>_xlfn.XLOOKUP(D3663,거래처!B:B,거래처!D:D," ")</f>
        <v>0</v>
      </c>
      <c r="G3663" s="282" t="s">
        <v>3123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E3664" s="551">
        <f>_xlfn.XLOOKUP(D3664,거래처!B:B,거래처!D:D," ")</f>
        <v>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E3665" s="551" t="str">
        <f>_xlfn.XLOOKUP(D3665,거래처!B:B,거래처!D:D," ")</f>
        <v>302-01-83388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E3666" s="551" t="str">
        <f>_xlfn.XLOOKUP(D3666,거래처!B:B,거래처!D:D," ")</f>
        <v>324-37-00464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E3667" s="551" t="str">
        <f>_xlfn.XLOOKUP(D3667,거래처!B:B,거래처!D:D," ")</f>
        <v>196-87-02353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E3668" s="551">
        <f>_xlfn.XLOOKUP(D3668,거래처!B:B,거래처!D:D," ")</f>
        <v>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2846</v>
      </c>
      <c r="E3669" s="551">
        <f>_xlfn.XLOOKUP(D3669,거래처!B:B,거래처!D:D," ")</f>
        <v>0</v>
      </c>
      <c r="F3669" s="284" t="s">
        <v>5005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5006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5029</v>
      </c>
      <c r="E3670" s="551">
        <f>_xlfn.XLOOKUP(D3670,거래처!B:B,거래처!D:D," ")</f>
        <v>0</v>
      </c>
      <c r="F3670" s="284" t="s">
        <v>4185</v>
      </c>
      <c r="G3670" s="282" t="s">
        <v>5030</v>
      </c>
      <c r="H3670" s="261" t="s">
        <v>5031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5032</v>
      </c>
      <c r="P3670" s="282" t="s">
        <v>5033</v>
      </c>
    </row>
    <row r="3671" spans="1:17">
      <c r="A3671" s="58">
        <v>3676</v>
      </c>
      <c r="C3671" s="256">
        <v>46134</v>
      </c>
      <c r="D3671" s="282" t="s">
        <v>2678</v>
      </c>
      <c r="E3671" s="551">
        <f>_xlfn.XLOOKUP(D3671,거래처!B:B,거래처!D:D," ")</f>
        <v>0</v>
      </c>
      <c r="G3671" s="282" t="s">
        <v>3619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E3672" s="551" t="str">
        <f>_xlfn.XLOOKUP(D3672,거래처!B:B,거래처!D:D," ")</f>
        <v>861-88-00742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E3673" s="551">
        <f>_xlfn.XLOOKUP(D3673,거래처!B:B,거래처!D:D," ")</f>
        <v>0</v>
      </c>
      <c r="G3673" s="282" t="s">
        <v>3779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E3674" s="551">
        <f>_xlfn.XLOOKUP(D3674,거래처!B:B,거래처!D:D," ")</f>
        <v>0</v>
      </c>
      <c r="G3674" s="282" t="s">
        <v>3944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4744</v>
      </c>
      <c r="E3675" s="551">
        <f>_xlfn.XLOOKUP(D3675,거래처!B:B,거래처!D:D," ")</f>
        <v>0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5009</v>
      </c>
      <c r="Q3675" s="282" t="s">
        <v>4187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4744</v>
      </c>
      <c r="E3676" s="551">
        <f>_xlfn.XLOOKUP(D3676,거래처!B:B,거래처!D:D," ")</f>
        <v>0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5009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551" t="str">
        <f>_xlfn.XLOOKUP(D3677,거래처!B:B,거래처!D:D," ")</f>
        <v>487-18-00463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551">
        <f>_xlfn.XLOOKUP(D3678,거래처!B:B,거래처!D:D," ")</f>
        <v>0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551">
        <f>_xlfn.XLOOKUP(D3679,거래처!B:B,거래처!D:D," ")</f>
        <v>0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551">
        <f>_xlfn.XLOOKUP(D3680,거래처!B:B,거래처!D:D," ")</f>
        <v>0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551">
        <f>_xlfn.XLOOKUP(D3681,거래처!B:B,거래처!D:D," ")</f>
        <v>0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551">
        <f>_xlfn.XLOOKUP(D3682,거래처!B:B,거래처!D:D," ")</f>
        <v>0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1438</v>
      </c>
      <c r="E3683" s="551" t="str">
        <f>_xlfn.XLOOKUP(D3683,거래처!B:B,거래처!D:D," ")</f>
        <v>220-02-21340</v>
      </c>
      <c r="G3683" s="282" t="s">
        <v>1467</v>
      </c>
      <c r="H3683" s="261" t="s">
        <v>2616</v>
      </c>
      <c r="I3683" s="257">
        <v>350000</v>
      </c>
      <c r="J3683" s="261">
        <v>1</v>
      </c>
      <c r="M3683" s="257">
        <v>350000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551" t="str">
        <f>_xlfn.XLOOKUP(D3684,거래처!B:B,거래처!D:D," ")</f>
        <v>220-02-21340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E3685" s="551">
        <f>_xlfn.XLOOKUP(D3685,거래처!B:B,거래처!D:D," ")</f>
        <v>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E3686" s="551">
        <f>_xlfn.XLOOKUP(D3686,거래처!B:B,거래처!D:D," ")</f>
        <v>0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4744</v>
      </c>
      <c r="E3687" s="551">
        <f>_xlfn.XLOOKUP(D3687,거래처!B:B,거래처!D:D," ")</f>
        <v>0</v>
      </c>
      <c r="G3687" s="282" t="s">
        <v>5018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4765</v>
      </c>
      <c r="E3688" s="551" t="str">
        <f>_xlfn.XLOOKUP(D3688,거래처!B:B,거래처!D:D," ")</f>
        <v>222-14-54573</v>
      </c>
      <c r="G3688" s="282" t="s">
        <v>4543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4765</v>
      </c>
      <c r="E3689" s="551" t="str">
        <f>_xlfn.XLOOKUP(D3689,거래처!B:B,거래처!D:D," ")</f>
        <v>222-14-54573</v>
      </c>
      <c r="G3689" s="282" t="s">
        <v>4765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5021</v>
      </c>
      <c r="E3690" s="551">
        <f>_xlfn.XLOOKUP(D3690,거래처!B:B,거래처!D:D," ")</f>
        <v>0</v>
      </c>
      <c r="G3690" s="282" t="s">
        <v>5021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551">
        <f>_xlfn.XLOOKUP(D3691,거래처!B:B,거래처!D:D," ")</f>
        <v>0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4663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551">
        <f>_xlfn.XLOOKUP(D3692,거래처!B:B,거래처!D:D," ")</f>
        <v>0</v>
      </c>
      <c r="G3692" s="282" t="s">
        <v>3885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3873</v>
      </c>
      <c r="E3693" s="551">
        <f>_xlfn.XLOOKUP(D3693,거래처!B:B,거래처!D:D," ")</f>
        <v>0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551" t="str">
        <f>_xlfn.XLOOKUP(D3694,거래처!B:B,거래처!D:D," ")</f>
        <v>302-01-83388</v>
      </c>
      <c r="G3694" s="282" t="s">
        <v>4447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551" t="str">
        <f>_xlfn.XLOOKUP(D3695,거래처!B:B,거래처!D:D," ")</f>
        <v>302-01-83388</v>
      </c>
      <c r="G3695" s="282" t="s">
        <v>5024</v>
      </c>
      <c r="H3695" s="261" t="s">
        <v>5025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551" t="str">
        <f>_xlfn.XLOOKUP(D3696,거래처!B:B,거래처!D:D," ")</f>
        <v>302-01-83388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3847</v>
      </c>
      <c r="E3697" s="551">
        <f>_xlfn.XLOOKUP(D3697,거래처!B:B,거래처!D:D," ")</f>
        <v>0</v>
      </c>
      <c r="F3697" s="284" t="s">
        <v>4647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5028</v>
      </c>
    </row>
    <row r="3698" spans="1:17">
      <c r="A3698" s="58">
        <v>3703</v>
      </c>
      <c r="C3698" s="256">
        <v>46135</v>
      </c>
      <c r="D3698" s="282" t="s">
        <v>3847</v>
      </c>
      <c r="E3698" s="551">
        <f>_xlfn.XLOOKUP(D3698,거래처!B:B,거래처!D:D," ")</f>
        <v>0</v>
      </c>
      <c r="G3698" s="282" t="s">
        <v>3847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3108</v>
      </c>
      <c r="E3699" s="551">
        <f>_xlfn.XLOOKUP(D3699,거래처!B:B,거래처!D:D," ")</f>
        <v>0</v>
      </c>
      <c r="G3699" s="282" t="s">
        <v>5034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E3700" s="551">
        <f>_xlfn.XLOOKUP(D3700,거래처!B:B,거래처!D:D," ")</f>
        <v>0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E3701" s="551">
        <f>_xlfn.XLOOKUP(D3701,거래처!B:B,거래처!D:D," ")</f>
        <v>0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551">
        <f>_xlfn.XLOOKUP(D3702,거래처!B:B,거래처!D:D," ")</f>
        <v>0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5035</v>
      </c>
      <c r="P3702" s="282" t="s">
        <v>5036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551">
        <f>_xlfn.XLOOKUP(D3703,거래처!B:B,거래처!D:D," ")</f>
        <v>0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5038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551">
        <f>_xlfn.XLOOKUP(D3704,거래처!B:B,거래처!D:D," ")</f>
        <v>0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4896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551">
        <f>_xlfn.XLOOKUP(D3705,거래처!B:B,거래처!D:D," ")</f>
        <v>0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551" t="str">
        <f>_xlfn.XLOOKUP(D3706,거래처!B:B,거래처!D:D," ")</f>
        <v>514-13-78458</v>
      </c>
      <c r="G3706" s="282" t="s">
        <v>5043</v>
      </c>
      <c r="H3706" s="261">
        <v>6058008065</v>
      </c>
      <c r="I3706" s="257">
        <v>600000</v>
      </c>
      <c r="J3706" s="261">
        <v>1</v>
      </c>
      <c r="M3706" s="257">
        <v>600000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5045</v>
      </c>
      <c r="E3707" s="551">
        <f>_xlfn.XLOOKUP(D3707,거래처!B:B,거래처!D:D," ")</f>
        <v>0</v>
      </c>
      <c r="G3707" s="282" t="s">
        <v>4902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2926</v>
      </c>
      <c r="E3708" s="551">
        <f>_xlfn.XLOOKUP(D3708,거래처!B:B,거래처!D:D," ")</f>
        <v>0</v>
      </c>
      <c r="F3708" s="284" t="s">
        <v>4647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5049</v>
      </c>
      <c r="P3708" s="282" t="s">
        <v>5050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551" t="str">
        <f>_xlfn.XLOOKUP(D3709,거래처!B:B,거래처!D:D," ")</f>
        <v>552-86-02615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5052</v>
      </c>
      <c r="P3709" s="282" t="s">
        <v>5053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551" t="str">
        <f>_xlfn.XLOOKUP(D3710,거래처!B:B,거래처!D:D," ")</f>
        <v>861-88-00742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5055</v>
      </c>
      <c r="P3710" s="282" t="s">
        <v>5056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551">
        <f>_xlfn.XLOOKUP(D3711,거래처!B:B,거래처!D:D," ")</f>
        <v>0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5058</v>
      </c>
      <c r="P3711" s="282" t="s">
        <v>4488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551">
        <f>_xlfn.XLOOKUP(D3712,거래처!B:B,거래처!D:D," ")</f>
        <v>0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5058</v>
      </c>
      <c r="P3712" s="257" t="s">
        <v>4488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551" t="str">
        <f>_xlfn.XLOOKUP(D3713,거래처!B:B,거래처!D:D," ")</f>
        <v>410-17-34118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551" t="str">
        <f>_xlfn.XLOOKUP(D3714,거래처!B:B,거래처!D:D," ")</f>
        <v>410-17-34118</v>
      </c>
      <c r="F3714" s="284" t="s">
        <v>5060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E3715" s="551">
        <f>_xlfn.XLOOKUP(D3715,거래처!B:B,거래처!D:D," ")</f>
        <v>0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E3716" s="551" t="str">
        <f>_xlfn.XLOOKUP(D3716,거래처!B:B,거래처!D:D," ")</f>
        <v>306-28-58326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551" t="str">
        <f>_xlfn.XLOOKUP(D3717,거래처!B:B,거래처!D:D," ")</f>
        <v>881-07-00034</v>
      </c>
      <c r="F3717" s="284" t="s">
        <v>4647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5066</v>
      </c>
      <c r="P3717" s="282" t="s">
        <v>3159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551" t="str">
        <f>_xlfn.XLOOKUP(D3718,거래처!B:B,거래처!D:D," ")</f>
        <v>310-03-79763</v>
      </c>
      <c r="G3718" s="282" t="s">
        <v>4731</v>
      </c>
      <c r="H3718" s="261" t="s">
        <v>4732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551" t="str">
        <f>_xlfn.XLOOKUP(D3719,거래처!B:B,거래처!D:D," ")</f>
        <v>196-87-02353</v>
      </c>
      <c r="G3719" s="282" t="s">
        <v>5076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551">
        <f>_xlfn.XLOOKUP(D3720,거래처!B:B,거래처!D:D," ")</f>
        <v>0</v>
      </c>
      <c r="F3720" s="284" t="s">
        <v>5078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5079</v>
      </c>
      <c r="P3720" s="282" t="s">
        <v>5080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551">
        <f>_xlfn.XLOOKUP(D3721,거래처!B:B,거래처!D:D," ")</f>
        <v>0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5079</v>
      </c>
      <c r="P3721" s="257" t="s">
        <v>5080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551" t="str">
        <f>_xlfn.XLOOKUP(D3722,거래처!B:B,거래처!D:D," ")</f>
        <v>177-01-03420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5082</v>
      </c>
      <c r="P3722" s="282" t="s">
        <v>5083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551" t="str">
        <f>_xlfn.XLOOKUP(D3723,거래처!B:B,거래처!D:D," ")</f>
        <v>143-01-00546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E3724" s="551" t="str">
        <f>_xlfn.XLOOKUP(D3724,거래처!B:B,거래처!D:D," ")</f>
        <v>143-01-00546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E3725" s="551" t="str">
        <f>_xlfn.XLOOKUP(D3725,거래처!B:B,거래처!D:D," ")</f>
        <v>861-88-00742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E3726" s="551" t="str">
        <f>_xlfn.XLOOKUP(D3726,거래처!B:B,거래처!D:D," ")</f>
        <v>552-86-02615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2846</v>
      </c>
      <c r="E3727" s="551">
        <f>_xlfn.XLOOKUP(D3727,거래처!B:B,거래처!D:D," ")</f>
        <v>0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5045</v>
      </c>
      <c r="E3728" s="551">
        <f>_xlfn.XLOOKUP(D3728,거래처!B:B,거래처!D:D," ")</f>
        <v>0</v>
      </c>
      <c r="G3728" s="282" t="s">
        <v>5045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E3729" s="551" t="str">
        <f>_xlfn.XLOOKUP(D3729,거래처!B:B,거래처!D:D," ")</f>
        <v>514-13-78458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551">
        <f>_xlfn.XLOOKUP(D3730,거래처!B:B,거래처!D:D," ")</f>
        <v>0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5086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551">
        <f>_xlfn.XLOOKUP(D3731,거래처!B:B,거래처!D:D," ")</f>
        <v>0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5086</v>
      </c>
    </row>
    <row r="3732" spans="1:17">
      <c r="A3732" s="58">
        <v>3737</v>
      </c>
      <c r="B3732" s="58">
        <v>52</v>
      </c>
      <c r="C3732" s="256">
        <v>46139</v>
      </c>
      <c r="D3732" s="282" t="s">
        <v>5256</v>
      </c>
      <c r="E3732" s="551">
        <f>_xlfn.XLOOKUP(D3732,거래처!B:B,거래처!D:D," ")</f>
        <v>0</v>
      </c>
      <c r="F3732" s="284" t="s">
        <v>5257</v>
      </c>
      <c r="G3732" s="282" t="s">
        <v>5258</v>
      </c>
      <c r="H3732" s="261" t="s">
        <v>5259</v>
      </c>
      <c r="J3732" s="261">
        <v>1</v>
      </c>
      <c r="O3732" s="257" t="s">
        <v>5260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3318</v>
      </c>
      <c r="E3733" s="551">
        <f>_xlfn.XLOOKUP(D3733,거래처!B:B,거래처!D:D," ")</f>
        <v>0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5097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551" t="str">
        <f>_xlfn.XLOOKUP(D3734,거래처!B:B,거래처!D:D," ")</f>
        <v>302-01-83388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5099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551" t="str">
        <f>_xlfn.XLOOKUP(D3735,거래처!B:B,거래처!D:D," ")</f>
        <v>302-01-83388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5099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551" t="str">
        <f>_xlfn.XLOOKUP(D3736,거래처!B:B,거래처!D:D," ")</f>
        <v>302-01-83388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5099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551" t="str">
        <f>_xlfn.XLOOKUP(D3737,거래처!B:B,거래처!D:D," ")</f>
        <v>503-07-45581</v>
      </c>
      <c r="G3737" s="282" t="s">
        <v>5101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5102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551" t="str">
        <f>_xlfn.XLOOKUP(D3738,거래처!B:B,거래처!D:D," ")</f>
        <v>503-07-45581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5102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551" t="str">
        <f>_xlfn.XLOOKUP(D3739,거래처!B:B,거래처!D:D," ")</f>
        <v>138-01-48780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551" t="str">
        <f>_xlfn.XLOOKUP(D3740,거래처!B:B,거래처!D:D," ")</f>
        <v>302-01-83388</v>
      </c>
      <c r="G3740" s="282" t="s">
        <v>5105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5107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551" t="str">
        <f>_xlfn.XLOOKUP(D3741,거래처!B:B,거래처!D:D," ")</f>
        <v>302-01-83388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5107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551" t="str">
        <f>_xlfn.XLOOKUP(D3742,거래처!B:B,거래처!D:D," ")</f>
        <v>302-01-83388</v>
      </c>
      <c r="G3742" s="282" t="s">
        <v>5106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5107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551" t="str">
        <f>_xlfn.XLOOKUP(D3743,거래처!B:B,거래처!D:D," ")</f>
        <v>302-01-83388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5107</v>
      </c>
      <c r="Q3743" s="282" t="s">
        <v>5109</v>
      </c>
    </row>
    <row r="3744" spans="1:17">
      <c r="A3744" s="58">
        <v>3749</v>
      </c>
      <c r="C3744" s="256">
        <v>46140</v>
      </c>
      <c r="D3744" s="282" t="s">
        <v>1004</v>
      </c>
      <c r="E3744" s="551" t="str">
        <f>_xlfn.XLOOKUP(D3744,거래처!B:B,거래처!D:D," ")</f>
        <v>310-03-79763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E3745" s="551" t="str">
        <f>_xlfn.XLOOKUP(D3745,거래처!B:B,거래처!D:D," ")</f>
        <v>138-01-48780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E3746" s="551" t="str">
        <f>_xlfn.XLOOKUP(D3746,거래처!B:B,거래처!D:D," ")</f>
        <v>881-07-00034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3873</v>
      </c>
      <c r="E3747" s="551">
        <f>_xlfn.XLOOKUP(D3747,거래처!B:B,거래처!D:D," ")</f>
        <v>0</v>
      </c>
      <c r="G3747" s="282" t="s">
        <v>3873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3318</v>
      </c>
      <c r="E3748" s="551">
        <f>_xlfn.XLOOKUP(D3748,거래처!B:B,거래처!D:D," ")</f>
        <v>0</v>
      </c>
      <c r="G3748" s="282" t="s">
        <v>3318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E3749" s="551">
        <f>_xlfn.XLOOKUP(D3749,거래처!B:B,거래처!D:D," ")</f>
        <v>0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551" t="str">
        <f>_xlfn.XLOOKUP(D3750,거래처!B:B,거래처!D:D," ")</f>
        <v>487-18-00463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551" t="str">
        <f>_xlfn.XLOOKUP(D3751,거래처!B:B,거래처!D:D," ")</f>
        <v>487-18-00463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551" t="str">
        <f>_xlfn.XLOOKUP(D3752,거래처!B:B,거래처!D:D," ")</f>
        <v>487-18-00463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551" t="str">
        <f>_xlfn.XLOOKUP(D3753,거래처!B:B,거래처!D:D," ")</f>
        <v>487-18-00463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551" t="str">
        <f>_xlfn.XLOOKUP(D3754,거래처!B:B,거래처!D:D," ")</f>
        <v>487-18-00463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4896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551">
        <f>_xlfn.XLOOKUP(D3755,거래처!B:B,거래처!D:D," ")</f>
        <v>0</v>
      </c>
      <c r="G3755" s="282" t="s">
        <v>5115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551" t="str">
        <f>_xlfn.XLOOKUP(D3756,거래처!B:B,거래처!D:D," ")</f>
        <v>138-01-48780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551" t="str">
        <f>_xlfn.XLOOKUP(D3757,거래처!B:B,거래처!D:D," ")</f>
        <v>104-86-61638</v>
      </c>
      <c r="F3757" s="284" t="s">
        <v>3495</v>
      </c>
      <c r="G3757" s="282" t="s">
        <v>3486</v>
      </c>
      <c r="H3757" s="261" t="s">
        <v>3495</v>
      </c>
      <c r="I3757" s="257">
        <v>2800000</v>
      </c>
      <c r="J3757" s="261">
        <v>1</v>
      </c>
      <c r="M3757" s="257">
        <v>2800000</v>
      </c>
    </row>
    <row r="3758" spans="1:17">
      <c r="A3758" s="58">
        <v>3763</v>
      </c>
      <c r="B3758" s="58">
        <v>205</v>
      </c>
      <c r="C3758" s="256">
        <v>46141</v>
      </c>
      <c r="D3758" s="282" t="s">
        <v>1633</v>
      </c>
      <c r="E3758" s="551" t="str">
        <f>_xlfn.XLOOKUP(D3758,거래처!B:B,거래처!D:D," ")</f>
        <v>104-86-61638</v>
      </c>
      <c r="F3758" s="284" t="s">
        <v>5118</v>
      </c>
      <c r="G3758" s="282" t="s">
        <v>2137</v>
      </c>
      <c r="H3758" s="261" t="s">
        <v>1179</v>
      </c>
      <c r="J3758" s="261">
        <v>1</v>
      </c>
      <c r="M3758" s="257">
        <v>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3699</v>
      </c>
      <c r="E3759" s="551" t="str">
        <f>_xlfn.XLOOKUP(D3759,거래처!B:B,거래처!D:D," ")</f>
        <v>111-02-01171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551">
        <f>_xlfn.XLOOKUP(D3760,거래처!B:B,거래처!D:D," ")</f>
        <v>0</v>
      </c>
      <c r="G3760" s="282" t="s">
        <v>4963</v>
      </c>
      <c r="H3760" s="261" t="s">
        <v>4964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551">
        <f>_xlfn.XLOOKUP(D3761,거래처!B:B,거래처!D:D," ")</f>
        <v>0</v>
      </c>
      <c r="F3761" s="284" t="s">
        <v>4868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5122</v>
      </c>
    </row>
    <row r="3762" spans="1:17">
      <c r="A3762" s="58">
        <v>3767</v>
      </c>
      <c r="C3762" s="256">
        <v>46141</v>
      </c>
      <c r="D3762" s="282" t="s">
        <v>5124</v>
      </c>
      <c r="E3762" s="551" t="str">
        <f>_xlfn.XLOOKUP(D3762,거래처!B:B,거래처!D:D," ")</f>
        <v xml:space="preserve"> </v>
      </c>
      <c r="G3762" s="282" t="s">
        <v>5126</v>
      </c>
      <c r="H3762" s="261" t="s">
        <v>5128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5134</v>
      </c>
    </row>
    <row r="3763" spans="1:17">
      <c r="A3763" s="58">
        <v>3768</v>
      </c>
      <c r="C3763" s="256">
        <v>46141</v>
      </c>
      <c r="D3763" s="282" t="s">
        <v>5124</v>
      </c>
      <c r="E3763" s="551" t="str">
        <f>_xlfn.XLOOKUP(D3763,거래처!B:B,거래처!D:D," ")</f>
        <v xml:space="preserve"> </v>
      </c>
      <c r="G3763" s="282" t="s">
        <v>5130</v>
      </c>
      <c r="H3763" s="261" t="s">
        <v>5132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5133</v>
      </c>
    </row>
    <row r="3764" spans="1:17">
      <c r="A3764" s="58">
        <v>3769</v>
      </c>
      <c r="C3764" s="256">
        <v>46141</v>
      </c>
      <c r="D3764" s="282" t="s">
        <v>3699</v>
      </c>
      <c r="E3764" s="551" t="str">
        <f>_xlfn.XLOOKUP(D3764,거래처!B:B,거래처!D:D," ")</f>
        <v>111-02-01171</v>
      </c>
      <c r="G3764" s="282" t="s">
        <v>3699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E3765" s="551" t="str">
        <f>_xlfn.XLOOKUP(D3765,거래처!B:B,거래처!D:D," ")</f>
        <v>503-07-45581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E3766" s="551" t="str">
        <f>_xlfn.XLOOKUP(D3766,거래처!B:B,거래처!D:D," ")</f>
        <v>487-18-00463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E3767" s="551">
        <f>_xlfn.XLOOKUP(D3767,거래처!B:B,거래처!D:D," ")</f>
        <v>0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E3768" s="551">
        <f>_xlfn.XLOOKUP(D3768,거래처!B:B,거래처!D:D," ")</f>
        <v>0</v>
      </c>
      <c r="G3768" s="282" t="s">
        <v>5135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551" t="str">
        <f>_xlfn.XLOOKUP(D3769,거래처!B:B,거래처!D:D," ")</f>
        <v>410-17-34118</v>
      </c>
      <c r="F3769" s="284" t="s">
        <v>5137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E3770" s="551" t="str">
        <f>_xlfn.XLOOKUP(D3770,거래처!B:B,거래처!D:D," ")</f>
        <v>138-01-48780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E3771" s="551">
        <f>_xlfn.XLOOKUP(D3771,거래처!B:B,거래처!D:D," ")</f>
        <v>0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551" t="str">
        <f>_xlfn.XLOOKUP(D3772,거래처!B:B,거래처!D:D," ")</f>
        <v>138-01-48780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5142</v>
      </c>
      <c r="Q3772" s="282" t="s">
        <v>5145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5156</v>
      </c>
      <c r="E3773" s="551">
        <f>_xlfn.XLOOKUP(D3773,거래처!B:B,거래처!D:D," ")</f>
        <v>0</v>
      </c>
      <c r="G3773" s="282" t="s">
        <v>5157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551" t="str">
        <f>_xlfn.XLOOKUP(D3774,거래처!B:B,거래처!D:D," ")</f>
        <v>177-01-03420</v>
      </c>
      <c r="F3774" s="284" t="s">
        <v>5147</v>
      </c>
      <c r="G3774" s="282" t="s">
        <v>3143</v>
      </c>
      <c r="H3774" s="261" t="s">
        <v>3429</v>
      </c>
      <c r="I3774" s="257">
        <v>1100000</v>
      </c>
      <c r="J3774" s="261">
        <v>1</v>
      </c>
      <c r="M3774" s="257">
        <v>1100000</v>
      </c>
      <c r="O3774" s="257" t="s">
        <v>5148</v>
      </c>
      <c r="P3774" s="282" t="s">
        <v>5149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3866</v>
      </c>
      <c r="E3775" s="551">
        <f>_xlfn.XLOOKUP(D3775,거래처!B:B,거래처!D:D," ")</f>
        <v>0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3123</v>
      </c>
      <c r="E3776" s="551">
        <f>_xlfn.XLOOKUP(D3776,거래처!B:B,거래처!D:D," ")</f>
        <v>0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E3777" s="551" t="str">
        <f>_xlfn.XLOOKUP(D3777,거래처!B:B,거래처!D:D," ")</f>
        <v>416-09-29452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E3778" s="551" t="str">
        <f>_xlfn.XLOOKUP(D3778,거래처!B:B,거래처!D:D," ")</f>
        <v>138-01-48780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2926</v>
      </c>
      <c r="E3779" s="551">
        <f>_xlfn.XLOOKUP(D3779,거래처!B:B,거래처!D:D," ")</f>
        <v>0</v>
      </c>
      <c r="G3779" s="282" t="s">
        <v>2926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E3780" s="551">
        <f>_xlfn.XLOOKUP(D3780,거래처!B:B,거래처!D:D," ")</f>
        <v>0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E3781" s="551">
        <f>_xlfn.XLOOKUP(D3781,거래처!B:B,거래처!D:D," ")</f>
        <v>0</v>
      </c>
      <c r="G3781" s="282" t="s">
        <v>5158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E3782" s="551">
        <f>_xlfn.XLOOKUP(D3782,거래처!B:B,거래처!D:D," ")</f>
        <v>0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E3783" s="551">
        <f>_xlfn.XLOOKUP(D3783,거래처!B:B,거래처!D:D," ")</f>
        <v>0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551" t="str">
        <f>_xlfn.XLOOKUP(D3784,거래처!B:B,거래처!D:D," ")</f>
        <v>302-01-83388</v>
      </c>
      <c r="F3784" s="284" t="s">
        <v>4647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551" t="str">
        <f>_xlfn.XLOOKUP(D3785,거래처!B:B,거래처!D:D," ")</f>
        <v>302-01-83388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551" t="str">
        <f>_xlfn.XLOOKUP(D3786,거래처!B:B,거래처!D:D," ")</f>
        <v>302-01-83388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551" t="str">
        <f>_xlfn.XLOOKUP(D3787,거래처!B:B,거래처!D:D," ")</f>
        <v>302-01-83388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551" t="str">
        <f>_xlfn.XLOOKUP(D3788,거래처!B:B,거래처!D:D," ")</f>
        <v>302-01-83388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551" t="str">
        <f>_xlfn.XLOOKUP(D3789,거래처!B:B,거래처!D:D," ")</f>
        <v>302-01-83388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4896</v>
      </c>
    </row>
    <row r="3790" spans="1:17">
      <c r="A3790" s="58">
        <v>3795</v>
      </c>
      <c r="C3790" s="256">
        <v>46143</v>
      </c>
      <c r="D3790" s="282" t="s">
        <v>1370</v>
      </c>
      <c r="E3790" s="551" t="str">
        <f>_xlfn.XLOOKUP(D3790,거래처!B:B,거래처!D:D," ")</f>
        <v>177-01-03420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5252</v>
      </c>
      <c r="F3791" s="284" t="s">
        <v>5261</v>
      </c>
      <c r="G3791" s="282" t="s">
        <v>5253</v>
      </c>
      <c r="I3791" s="257">
        <v>1050000</v>
      </c>
      <c r="J3791" s="261">
        <v>1</v>
      </c>
      <c r="L3791" s="258">
        <v>105000</v>
      </c>
      <c r="M3791" s="257">
        <v>1200000</v>
      </c>
    </row>
    <row r="3792" spans="1:17">
      <c r="A3792" s="58">
        <v>3798</v>
      </c>
      <c r="C3792" s="256">
        <v>46146</v>
      </c>
      <c r="D3792" s="282" t="s">
        <v>1512</v>
      </c>
      <c r="E3792" s="551">
        <f>_xlfn.XLOOKUP(D3792,거래처!B:B,거래처!D:D," ")</f>
        <v>0</v>
      </c>
      <c r="G3792" s="282" t="s">
        <v>1512</v>
      </c>
      <c r="N3792" s="257">
        <v>-10000</v>
      </c>
    </row>
    <row r="3793" spans="1:14">
      <c r="A3793" s="58">
        <v>3799</v>
      </c>
      <c r="C3793" s="256">
        <v>46146</v>
      </c>
      <c r="D3793" s="282" t="s">
        <v>3866</v>
      </c>
      <c r="E3793" s="551">
        <f>_xlfn.XLOOKUP(D3793,거래처!B:B,거래처!D:D," ")</f>
        <v>0</v>
      </c>
      <c r="G3793" s="282" t="s">
        <v>4559</v>
      </c>
      <c r="N3793" s="257">
        <v>-150000</v>
      </c>
    </row>
  </sheetData>
  <autoFilter ref="A1:M379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12" sqref="C12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46142</v>
      </c>
      <c r="B3" s="227" t="s">
        <v>1112</v>
      </c>
      <c r="C3" s="278">
        <f>SUMIF($B:$B,A3,K:K)</f>
        <v>4675000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4</v>
      </c>
      <c r="B4" s="227" t="s">
        <v>1113</v>
      </c>
      <c r="C4" s="228">
        <f>SUMIFS($K:$K,$B:$B,"&gt;="&amp;DATE(A5,A4,1),$B:$B,"&lt;="&amp;EOMONTH(DATE(A5,A4,1),0))</f>
        <v>152137000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152137000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1018</v>
      </c>
      <c r="D10" s="111"/>
      <c r="E10" s="314" t="s">
        <v>1018</v>
      </c>
      <c r="F10" s="315"/>
      <c r="H10" s="316"/>
      <c r="M10" s="308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1763</v>
      </c>
      <c r="D11" s="111"/>
      <c r="E11" s="314" t="s">
        <v>1763</v>
      </c>
      <c r="F11" s="315"/>
      <c r="H11" s="316"/>
      <c r="M11" s="308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4744</v>
      </c>
      <c r="D12" s="111">
        <v>7204812388</v>
      </c>
      <c r="E12" s="314" t="s">
        <v>1182</v>
      </c>
      <c r="F12" s="315" t="s">
        <v>1711</v>
      </c>
      <c r="G12" s="85">
        <v>1200000</v>
      </c>
      <c r="H12" s="316">
        <v>1</v>
      </c>
      <c r="K12" s="78">
        <v>1200000</v>
      </c>
      <c r="M12" s="308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4744</v>
      </c>
      <c r="D13" s="111"/>
      <c r="E13" s="78" t="s">
        <v>1467</v>
      </c>
      <c r="F13" s="78" t="s">
        <v>2616</v>
      </c>
      <c r="G13" s="85">
        <v>350000</v>
      </c>
      <c r="H13" s="318">
        <v>1</v>
      </c>
      <c r="K13" s="78">
        <v>350000</v>
      </c>
      <c r="M13" s="308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3772</v>
      </c>
      <c r="D14" s="111"/>
      <c r="E14" s="314" t="s">
        <v>1977</v>
      </c>
      <c r="F14" s="315" t="s">
        <v>1976</v>
      </c>
      <c r="G14" s="85">
        <v>500000</v>
      </c>
      <c r="H14" s="316">
        <v>1</v>
      </c>
      <c r="J14" s="78">
        <v>50000</v>
      </c>
      <c r="K14" s="78">
        <v>550000</v>
      </c>
      <c r="M14" s="308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3772</v>
      </c>
      <c r="D15" s="111"/>
      <c r="E15" s="78" t="s">
        <v>2064</v>
      </c>
      <c r="F15" s="78" t="s">
        <v>2520</v>
      </c>
      <c r="G15" s="85">
        <v>70000</v>
      </c>
      <c r="H15" s="318">
        <v>1</v>
      </c>
      <c r="J15" s="78">
        <v>7000</v>
      </c>
      <c r="K15" s="78">
        <v>77000</v>
      </c>
      <c r="M15" s="309"/>
      <c r="N15" s="54"/>
      <c r="O15" s="54"/>
      <c r="P15" s="54"/>
    </row>
    <row r="16" spans="1:16" ht="18" customHeight="1">
      <c r="A16" s="319">
        <v>3483</v>
      </c>
      <c r="B16" s="93">
        <v>46113</v>
      </c>
      <c r="C16" s="83" t="s">
        <v>3108</v>
      </c>
      <c r="E16" s="320" t="s">
        <v>1467</v>
      </c>
      <c r="F16" s="320" t="s">
        <v>2616</v>
      </c>
      <c r="G16" s="85">
        <v>350000</v>
      </c>
      <c r="H16" s="318">
        <v>1</v>
      </c>
      <c r="K16" s="78">
        <v>350000</v>
      </c>
      <c r="M16" s="308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1131</v>
      </c>
      <c r="D17" s="111">
        <v>1087298441</v>
      </c>
      <c r="E17" s="78" t="s">
        <v>2354</v>
      </c>
      <c r="F17" s="78">
        <v>1087298441</v>
      </c>
      <c r="G17" s="85">
        <v>50000</v>
      </c>
      <c r="H17" s="318">
        <v>1</v>
      </c>
      <c r="J17" s="78">
        <v>5000</v>
      </c>
      <c r="K17" s="78">
        <v>55000</v>
      </c>
      <c r="M17" s="308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1525</v>
      </c>
      <c r="D18" s="111"/>
      <c r="E18" s="314" t="s">
        <v>2111</v>
      </c>
      <c r="F18" s="315"/>
      <c r="G18" s="85">
        <v>1360000</v>
      </c>
      <c r="H18" s="316">
        <v>1</v>
      </c>
      <c r="I18" s="78"/>
      <c r="J18" s="78"/>
      <c r="K18" s="78">
        <v>1360000</v>
      </c>
      <c r="L18" s="317"/>
      <c r="M18" s="308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1131</v>
      </c>
      <c r="D19" s="111"/>
      <c r="E19" s="78" t="s">
        <v>1131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2096</v>
      </c>
      <c r="D20" s="111"/>
      <c r="E20" s="314" t="s">
        <v>3943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1444</v>
      </c>
      <c r="D21" s="111"/>
      <c r="E21" s="314" t="s">
        <v>1444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4744</v>
      </c>
      <c r="D22" s="111"/>
      <c r="E22" s="78" t="s">
        <v>4744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3490</v>
      </c>
      <c r="B23" s="94">
        <v>46114</v>
      </c>
      <c r="C23" s="85" t="s">
        <v>1444</v>
      </c>
      <c r="D23" s="111"/>
      <c r="E23" s="78" t="s">
        <v>2138</v>
      </c>
      <c r="F23" s="78" t="s">
        <v>1186</v>
      </c>
      <c r="G23" s="85">
        <v>650000</v>
      </c>
      <c r="H23" s="318">
        <v>2</v>
      </c>
      <c r="I23" s="78"/>
      <c r="J23" s="78"/>
      <c r="K23" s="78">
        <v>1300000</v>
      </c>
      <c r="L23" s="317"/>
      <c r="M23" s="310"/>
    </row>
    <row r="24" spans="1:16" s="68" customFormat="1" ht="18" customHeight="1">
      <c r="A24" s="89">
        <v>3491</v>
      </c>
      <c r="B24" s="94">
        <v>46114</v>
      </c>
      <c r="C24" s="85" t="s">
        <v>1885</v>
      </c>
      <c r="D24" s="111"/>
      <c r="E24" s="78" t="s">
        <v>4731</v>
      </c>
      <c r="F24" s="78" t="s">
        <v>4732</v>
      </c>
      <c r="G24" s="85">
        <v>30000</v>
      </c>
      <c r="H24" s="318">
        <v>1</v>
      </c>
      <c r="I24" s="78"/>
      <c r="J24" s="78"/>
      <c r="K24" s="78">
        <v>30000</v>
      </c>
      <c r="L24" s="317"/>
      <c r="M24" s="310"/>
    </row>
    <row r="25" spans="1:16" ht="18" customHeight="1">
      <c r="A25" s="89">
        <v>3492</v>
      </c>
      <c r="B25" s="94">
        <v>46114</v>
      </c>
      <c r="C25" s="85" t="s">
        <v>3377</v>
      </c>
      <c r="D25" s="111"/>
      <c r="E25" s="78" t="s">
        <v>4757</v>
      </c>
      <c r="F25" s="78"/>
      <c r="G25" s="85">
        <v>300000</v>
      </c>
      <c r="H25" s="318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2096</v>
      </c>
      <c r="D26" s="111"/>
      <c r="E26" s="78" t="s">
        <v>1815</v>
      </c>
      <c r="F26" s="78" t="s">
        <v>4054</v>
      </c>
      <c r="G26" s="85">
        <v>1100000</v>
      </c>
      <c r="H26" s="318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2096</v>
      </c>
      <c r="D27" s="111">
        <v>1087298441</v>
      </c>
      <c r="E27" s="78" t="s">
        <v>2354</v>
      </c>
      <c r="F27" s="78">
        <v>1087298441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1415</v>
      </c>
      <c r="D28" s="111"/>
      <c r="E28" s="78" t="s">
        <v>2138</v>
      </c>
      <c r="F28" s="78" t="s">
        <v>1186</v>
      </c>
      <c r="G28" s="85">
        <v>620000</v>
      </c>
      <c r="H28" s="318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1415</v>
      </c>
      <c r="D29" s="111"/>
      <c r="E29" s="78" t="s">
        <v>2141</v>
      </c>
      <c r="F29" s="78">
        <v>50229</v>
      </c>
      <c r="G29" s="85">
        <v>80000</v>
      </c>
      <c r="H29" s="318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1415</v>
      </c>
      <c r="D30" s="111" t="s">
        <v>1230</v>
      </c>
      <c r="E30" s="78" t="s">
        <v>2139</v>
      </c>
      <c r="F30" s="78" t="s">
        <v>1230</v>
      </c>
      <c r="G30" s="85">
        <v>140000</v>
      </c>
      <c r="H30" s="318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1415</v>
      </c>
      <c r="D31" s="111" t="s">
        <v>2686</v>
      </c>
      <c r="E31" s="78" t="s">
        <v>2773</v>
      </c>
      <c r="F31" s="78" t="s">
        <v>2686</v>
      </c>
      <c r="G31" s="85">
        <v>130000</v>
      </c>
      <c r="H31" s="318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1415</v>
      </c>
      <c r="D32" s="111"/>
      <c r="E32" s="78" t="s">
        <v>1983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2496</v>
      </c>
      <c r="D33" s="111"/>
      <c r="E33" s="314" t="s">
        <v>1506</v>
      </c>
      <c r="F33" s="315"/>
      <c r="G33" s="85">
        <v>450000</v>
      </c>
      <c r="H33" s="316">
        <v>1</v>
      </c>
      <c r="K33" s="78">
        <v>450000</v>
      </c>
    </row>
    <row r="34" spans="1:11" ht="18" customHeight="1">
      <c r="A34" s="319">
        <v>3501</v>
      </c>
      <c r="B34" s="93">
        <v>46114</v>
      </c>
      <c r="C34" s="83" t="s">
        <v>3377</v>
      </c>
      <c r="E34" s="320" t="s">
        <v>4762</v>
      </c>
    </row>
    <row r="35" spans="1:11" ht="18" customHeight="1">
      <c r="A35" s="319">
        <v>3502</v>
      </c>
      <c r="B35" s="93">
        <v>46115</v>
      </c>
      <c r="C35" s="83" t="s">
        <v>4765</v>
      </c>
      <c r="E35" s="320" t="s">
        <v>4095</v>
      </c>
      <c r="F35" s="320">
        <v>97031708500</v>
      </c>
      <c r="G35" s="85">
        <v>2000000</v>
      </c>
      <c r="H35" s="318">
        <v>1</v>
      </c>
      <c r="J35" s="78">
        <v>200000</v>
      </c>
      <c r="K35" s="78">
        <v>2200000</v>
      </c>
    </row>
    <row r="36" spans="1:11" ht="18" customHeight="1">
      <c r="A36" s="319">
        <v>3503</v>
      </c>
      <c r="B36" s="93">
        <v>46115</v>
      </c>
      <c r="C36" s="83" t="s">
        <v>1551</v>
      </c>
      <c r="D36" s="112">
        <v>7204812388</v>
      </c>
      <c r="E36" s="320" t="s">
        <v>1182</v>
      </c>
      <c r="F36" s="320" t="s">
        <v>1711</v>
      </c>
      <c r="G36" s="85">
        <v>1200000</v>
      </c>
      <c r="H36" s="318">
        <v>1</v>
      </c>
      <c r="J36" s="78">
        <v>120000</v>
      </c>
      <c r="K36" s="78">
        <v>1320000</v>
      </c>
    </row>
    <row r="37" spans="1:11" ht="18" customHeight="1">
      <c r="A37" s="319">
        <v>3504</v>
      </c>
      <c r="B37" s="93">
        <v>46115</v>
      </c>
      <c r="C37" s="83" t="s">
        <v>1551</v>
      </c>
      <c r="E37" s="320" t="s">
        <v>1467</v>
      </c>
      <c r="F37" s="320" t="s">
        <v>2616</v>
      </c>
      <c r="G37" s="85">
        <v>350000</v>
      </c>
      <c r="H37" s="318">
        <v>1</v>
      </c>
      <c r="J37" s="78">
        <v>35000</v>
      </c>
      <c r="K37" s="78">
        <v>385000</v>
      </c>
    </row>
    <row r="38" spans="1:11" ht="18" customHeight="1">
      <c r="A38" s="319">
        <v>3505</v>
      </c>
      <c r="B38" s="93">
        <v>46115</v>
      </c>
      <c r="C38" s="83" t="s">
        <v>1551</v>
      </c>
      <c r="E38" s="320" t="s">
        <v>1664</v>
      </c>
      <c r="F38" s="320" t="s">
        <v>1663</v>
      </c>
      <c r="G38" s="85">
        <v>50000</v>
      </c>
      <c r="H38" s="318">
        <v>1</v>
      </c>
      <c r="J38" s="78">
        <v>5000</v>
      </c>
      <c r="K38" s="78">
        <v>55000</v>
      </c>
    </row>
    <row r="39" spans="1:11" ht="18" customHeight="1">
      <c r="A39" s="319">
        <v>3506</v>
      </c>
      <c r="B39" s="93">
        <v>46115</v>
      </c>
      <c r="C39" s="83" t="s">
        <v>1569</v>
      </c>
      <c r="D39" s="112">
        <v>7204812388</v>
      </c>
      <c r="E39" s="320" t="s">
        <v>1182</v>
      </c>
      <c r="F39" s="320" t="s">
        <v>1711</v>
      </c>
      <c r="G39" s="85">
        <v>1000000</v>
      </c>
      <c r="H39" s="318">
        <v>1</v>
      </c>
      <c r="K39" s="78">
        <v>1000000</v>
      </c>
    </row>
    <row r="40" spans="1:11" ht="18" customHeight="1">
      <c r="A40" s="319">
        <v>3507</v>
      </c>
      <c r="B40" s="93">
        <v>46115</v>
      </c>
      <c r="C40" s="83" t="s">
        <v>1681</v>
      </c>
      <c r="E40" s="320" t="s">
        <v>1457</v>
      </c>
      <c r="F40" s="320" t="s">
        <v>4424</v>
      </c>
      <c r="G40" s="85">
        <v>1800000</v>
      </c>
      <c r="H40" s="318">
        <v>1</v>
      </c>
      <c r="K40" s="78">
        <v>1800000</v>
      </c>
    </row>
    <row r="41" spans="1:11" ht="18" customHeight="1">
      <c r="A41" s="319">
        <v>3508</v>
      </c>
      <c r="B41" s="93">
        <v>46115</v>
      </c>
      <c r="C41" s="83" t="s">
        <v>1551</v>
      </c>
      <c r="D41" s="112" t="s">
        <v>1761</v>
      </c>
      <c r="E41" s="320" t="s">
        <v>2132</v>
      </c>
      <c r="F41" s="320" t="s">
        <v>1761</v>
      </c>
      <c r="G41" s="85">
        <v>70000</v>
      </c>
      <c r="H41" s="318">
        <v>1</v>
      </c>
      <c r="J41" s="78">
        <v>7000</v>
      </c>
      <c r="K41" s="78">
        <v>77000</v>
      </c>
    </row>
    <row r="42" spans="1:11" ht="18" customHeight="1">
      <c r="A42" s="319">
        <v>3509</v>
      </c>
      <c r="B42" s="94">
        <v>46115</v>
      </c>
      <c r="C42" s="85" t="s">
        <v>1803</v>
      </c>
      <c r="D42" s="111"/>
      <c r="E42" s="78" t="s">
        <v>4775</v>
      </c>
      <c r="F42" s="78"/>
      <c r="G42" s="85">
        <v>100000</v>
      </c>
      <c r="H42" s="318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1706</v>
      </c>
      <c r="D43" s="111"/>
      <c r="E43" s="314" t="s">
        <v>2738</v>
      </c>
      <c r="F43" s="315" t="s">
        <v>2737</v>
      </c>
      <c r="G43" s="85">
        <v>450000</v>
      </c>
      <c r="H43" s="316">
        <v>1</v>
      </c>
      <c r="J43" s="78">
        <v>45000</v>
      </c>
      <c r="K43" s="78">
        <v>495000</v>
      </c>
    </row>
    <row r="44" spans="1:11" ht="18" customHeight="1">
      <c r="A44" s="319">
        <v>3511</v>
      </c>
      <c r="B44" s="94">
        <v>46115</v>
      </c>
      <c r="C44" s="85" t="s">
        <v>1706</v>
      </c>
      <c r="D44" s="111" t="s">
        <v>1679</v>
      </c>
      <c r="E44" s="78" t="s">
        <v>2134</v>
      </c>
      <c r="F44" s="78" t="s">
        <v>1679</v>
      </c>
      <c r="G44" s="85">
        <v>70000</v>
      </c>
      <c r="H44" s="318">
        <v>1</v>
      </c>
      <c r="J44" s="78">
        <v>7000</v>
      </c>
      <c r="K44" s="78">
        <v>77000</v>
      </c>
    </row>
    <row r="45" spans="1:11" ht="18" customHeight="1">
      <c r="A45" s="319">
        <v>3512</v>
      </c>
      <c r="B45" s="94">
        <v>46115</v>
      </c>
      <c r="C45" s="85" t="s">
        <v>2496</v>
      </c>
      <c r="D45" s="111"/>
      <c r="E45" s="78" t="s">
        <v>2496</v>
      </c>
      <c r="F45" s="78"/>
    </row>
    <row r="46" spans="1:11" ht="18" customHeight="1">
      <c r="A46" s="89">
        <v>3513</v>
      </c>
      <c r="B46" s="94">
        <v>46115</v>
      </c>
      <c r="C46" s="85" t="s">
        <v>2926</v>
      </c>
      <c r="D46" s="111"/>
      <c r="E46" s="78" t="s">
        <v>2926</v>
      </c>
      <c r="F46" s="78"/>
    </row>
    <row r="47" spans="1:11" ht="18" customHeight="1">
      <c r="A47" s="319">
        <v>3514</v>
      </c>
      <c r="B47" s="93">
        <v>46115</v>
      </c>
      <c r="C47" s="83" t="s">
        <v>1681</v>
      </c>
      <c r="E47" s="320" t="s">
        <v>4580</v>
      </c>
    </row>
    <row r="48" spans="1:11" ht="18" customHeight="1">
      <c r="A48" s="319">
        <v>3515</v>
      </c>
      <c r="B48" s="93">
        <v>46115</v>
      </c>
      <c r="C48" s="83" t="s">
        <v>1370</v>
      </c>
      <c r="E48" s="320" t="s">
        <v>3081</v>
      </c>
      <c r="F48" s="320">
        <v>1087327175</v>
      </c>
      <c r="G48" s="85">
        <v>90000</v>
      </c>
      <c r="H48" s="318">
        <v>1</v>
      </c>
      <c r="K48" s="78">
        <v>90000</v>
      </c>
    </row>
    <row r="49" spans="1:11" ht="18" customHeight="1">
      <c r="A49" s="319">
        <v>3516</v>
      </c>
      <c r="B49" s="93">
        <v>46115</v>
      </c>
      <c r="C49" s="83" t="s">
        <v>3374</v>
      </c>
      <c r="E49" s="320" t="s">
        <v>2849</v>
      </c>
      <c r="F49" s="320">
        <v>415089709</v>
      </c>
      <c r="G49" s="85">
        <v>570000</v>
      </c>
      <c r="H49" s="318">
        <v>1</v>
      </c>
      <c r="K49" s="78">
        <v>570000</v>
      </c>
    </row>
    <row r="50" spans="1:11" ht="18" customHeight="1">
      <c r="A50" s="319">
        <v>3517</v>
      </c>
      <c r="B50" s="93">
        <v>46116</v>
      </c>
      <c r="C50" s="83" t="s">
        <v>1045</v>
      </c>
      <c r="D50" s="112" t="s">
        <v>4647</v>
      </c>
      <c r="E50" s="320" t="s">
        <v>1702</v>
      </c>
      <c r="G50" s="85">
        <v>650000</v>
      </c>
      <c r="H50" s="318">
        <v>1</v>
      </c>
      <c r="K50" s="78">
        <v>650000</v>
      </c>
    </row>
    <row r="51" spans="1:11" ht="18" customHeight="1">
      <c r="A51" s="319">
        <v>3518</v>
      </c>
      <c r="B51" s="93">
        <v>46116</v>
      </c>
      <c r="C51" s="83" t="s">
        <v>1450</v>
      </c>
      <c r="E51" s="320" t="s">
        <v>1450</v>
      </c>
    </row>
    <row r="52" spans="1:11" ht="18" customHeight="1">
      <c r="A52" s="319">
        <v>3519</v>
      </c>
      <c r="B52" s="93">
        <v>46118</v>
      </c>
      <c r="C52" s="83" t="s">
        <v>1551</v>
      </c>
      <c r="E52" s="320" t="s">
        <v>4580</v>
      </c>
    </row>
    <row r="53" spans="1:11" ht="18" customHeight="1">
      <c r="A53" s="319">
        <v>3520</v>
      </c>
      <c r="B53" s="93">
        <v>46118</v>
      </c>
      <c r="C53" s="83" t="s">
        <v>3772</v>
      </c>
      <c r="E53" s="320" t="s">
        <v>3772</v>
      </c>
    </row>
    <row r="54" spans="1:11" ht="18" customHeight="1">
      <c r="A54" s="319">
        <v>3521</v>
      </c>
      <c r="B54" s="93">
        <v>46118</v>
      </c>
      <c r="C54" s="83" t="s">
        <v>1803</v>
      </c>
      <c r="E54" s="320" t="s">
        <v>1803</v>
      </c>
    </row>
    <row r="55" spans="1:11" ht="18" customHeight="1">
      <c r="A55" s="319">
        <v>3522</v>
      </c>
      <c r="B55" s="93">
        <v>46118</v>
      </c>
      <c r="C55" s="83" t="s">
        <v>2351</v>
      </c>
      <c r="D55" s="112" t="s">
        <v>4783</v>
      </c>
      <c r="E55" s="320" t="s">
        <v>2129</v>
      </c>
      <c r="F55" s="320" t="s">
        <v>1435</v>
      </c>
      <c r="H55" s="318">
        <v>1</v>
      </c>
    </row>
    <row r="56" spans="1:11" ht="18" customHeight="1">
      <c r="A56" s="319">
        <v>3523</v>
      </c>
      <c r="B56" s="93">
        <v>46118</v>
      </c>
      <c r="C56" s="83" t="s">
        <v>1569</v>
      </c>
      <c r="E56" s="320" t="s">
        <v>1569</v>
      </c>
    </row>
    <row r="57" spans="1:11" ht="18" customHeight="1">
      <c r="A57" s="319">
        <v>3524</v>
      </c>
      <c r="B57" s="93">
        <v>46118</v>
      </c>
      <c r="C57" s="83" t="s">
        <v>3873</v>
      </c>
      <c r="D57" s="112">
        <v>1349</v>
      </c>
      <c r="E57" s="320" t="s">
        <v>1125</v>
      </c>
      <c r="F57" s="320">
        <v>6058008163</v>
      </c>
      <c r="G57" s="85">
        <v>1000000</v>
      </c>
      <c r="H57" s="318">
        <v>1</v>
      </c>
      <c r="J57" s="78">
        <v>100000</v>
      </c>
      <c r="K57" s="78">
        <v>1100000</v>
      </c>
    </row>
    <row r="58" spans="1:11" ht="18" customHeight="1">
      <c r="A58" s="319">
        <v>3525</v>
      </c>
      <c r="B58" s="93">
        <v>46118</v>
      </c>
      <c r="C58" s="83" t="s">
        <v>1931</v>
      </c>
      <c r="D58" s="112">
        <v>1485</v>
      </c>
      <c r="E58" s="320" t="s">
        <v>4218</v>
      </c>
      <c r="F58" s="320" t="s">
        <v>4455</v>
      </c>
      <c r="G58" s="85">
        <v>2000000</v>
      </c>
      <c r="H58" s="318">
        <v>1</v>
      </c>
      <c r="J58" s="78">
        <v>200000</v>
      </c>
      <c r="K58" s="78">
        <v>2200000</v>
      </c>
    </row>
    <row r="59" spans="1:11" ht="18" customHeight="1">
      <c r="A59" s="319">
        <v>3526</v>
      </c>
      <c r="B59" s="93">
        <v>46118</v>
      </c>
      <c r="C59" s="83" t="s">
        <v>1763</v>
      </c>
      <c r="D59" s="112" t="s">
        <v>4789</v>
      </c>
      <c r="E59" s="320" t="s">
        <v>2137</v>
      </c>
      <c r="F59" s="320" t="s">
        <v>1179</v>
      </c>
      <c r="G59" s="85">
        <v>1000000</v>
      </c>
      <c r="H59" s="318">
        <v>1</v>
      </c>
      <c r="J59" s="78">
        <v>100000</v>
      </c>
      <c r="K59" s="78">
        <v>1100000</v>
      </c>
    </row>
    <row r="60" spans="1:11" ht="18" customHeight="1">
      <c r="A60" s="319">
        <v>3527</v>
      </c>
      <c r="B60" s="93">
        <v>46118</v>
      </c>
      <c r="C60" s="83" t="s">
        <v>1370</v>
      </c>
      <c r="D60" s="112">
        <v>1087298441</v>
      </c>
      <c r="E60" s="320" t="s">
        <v>2354</v>
      </c>
      <c r="F60" s="320">
        <v>1087298441</v>
      </c>
      <c r="G60" s="85">
        <v>40000</v>
      </c>
      <c r="H60" s="318">
        <v>1</v>
      </c>
      <c r="K60" s="78">
        <v>40000</v>
      </c>
    </row>
    <row r="61" spans="1:11" ht="18" customHeight="1">
      <c r="A61" s="319">
        <v>3528</v>
      </c>
      <c r="B61" s="93">
        <v>46118</v>
      </c>
      <c r="C61" s="83" t="s">
        <v>1548</v>
      </c>
      <c r="D61" s="112">
        <v>317</v>
      </c>
      <c r="E61" s="320" t="s">
        <v>2131</v>
      </c>
      <c r="F61" s="320" t="s">
        <v>1180</v>
      </c>
      <c r="G61" s="85">
        <v>1600000</v>
      </c>
      <c r="H61" s="318">
        <v>1</v>
      </c>
      <c r="J61" s="78">
        <v>160000</v>
      </c>
      <c r="K61" s="78">
        <v>1760000</v>
      </c>
    </row>
    <row r="62" spans="1:11" ht="18" customHeight="1">
      <c r="A62" s="319">
        <v>3529</v>
      </c>
      <c r="B62" s="93">
        <v>46118</v>
      </c>
      <c r="C62" s="83" t="s">
        <v>1018</v>
      </c>
      <c r="E62" s="320" t="s">
        <v>1991</v>
      </c>
      <c r="F62" s="320" t="s">
        <v>3557</v>
      </c>
      <c r="G62" s="85">
        <v>1100000</v>
      </c>
      <c r="H62" s="318">
        <v>1</v>
      </c>
      <c r="K62" s="78">
        <v>1100000</v>
      </c>
    </row>
    <row r="63" spans="1:11" ht="18" customHeight="1">
      <c r="A63" s="319">
        <v>3530</v>
      </c>
      <c r="B63" s="93">
        <v>46118</v>
      </c>
      <c r="C63" s="83" t="s">
        <v>1931</v>
      </c>
      <c r="E63" s="320" t="s">
        <v>3549</v>
      </c>
      <c r="G63" s="85">
        <v>300000</v>
      </c>
      <c r="H63" s="318">
        <v>1</v>
      </c>
      <c r="K63" s="78">
        <v>300000</v>
      </c>
    </row>
    <row r="64" spans="1:11" ht="18" customHeight="1">
      <c r="A64" s="319">
        <v>3531</v>
      </c>
      <c r="B64" s="93">
        <v>46118</v>
      </c>
      <c r="C64" s="83" t="s">
        <v>1706</v>
      </c>
      <c r="E64" s="320" t="s">
        <v>4798</v>
      </c>
    </row>
    <row r="65" spans="1:11" ht="18" customHeight="1">
      <c r="A65" s="319">
        <v>3532</v>
      </c>
      <c r="B65" s="93">
        <v>46119</v>
      </c>
      <c r="C65" s="83" t="s">
        <v>1706</v>
      </c>
      <c r="D65" s="112">
        <v>730</v>
      </c>
      <c r="E65" s="320" t="s">
        <v>2131</v>
      </c>
      <c r="F65" s="320" t="s">
        <v>1180</v>
      </c>
      <c r="G65" s="85">
        <v>1500000</v>
      </c>
      <c r="H65" s="318">
        <v>1</v>
      </c>
      <c r="J65" s="78">
        <v>150000</v>
      </c>
      <c r="K65" s="78">
        <v>1650000</v>
      </c>
    </row>
    <row r="66" spans="1:11" ht="18" customHeight="1">
      <c r="A66" s="319">
        <v>3533</v>
      </c>
      <c r="B66" s="93">
        <v>46119</v>
      </c>
      <c r="C66" s="83" t="s">
        <v>1706</v>
      </c>
      <c r="D66" s="112" t="s">
        <v>1761</v>
      </c>
      <c r="E66" s="320" t="s">
        <v>2132</v>
      </c>
      <c r="F66" s="320" t="s">
        <v>1761</v>
      </c>
      <c r="G66" s="85">
        <v>100000</v>
      </c>
      <c r="H66" s="318">
        <v>1</v>
      </c>
      <c r="J66" s="78">
        <v>10000</v>
      </c>
      <c r="K66" s="78">
        <v>110000</v>
      </c>
    </row>
    <row r="67" spans="1:11" ht="18" customHeight="1">
      <c r="A67" s="319">
        <v>3534</v>
      </c>
      <c r="B67" s="93">
        <v>46119</v>
      </c>
      <c r="C67" s="83" t="s">
        <v>1706</v>
      </c>
      <c r="E67" s="320" t="s">
        <v>1490</v>
      </c>
      <c r="G67" s="85">
        <v>30000</v>
      </c>
      <c r="H67" s="318">
        <v>1</v>
      </c>
      <c r="J67" s="78">
        <v>3000</v>
      </c>
      <c r="K67" s="78">
        <v>33000</v>
      </c>
    </row>
    <row r="68" spans="1:11" ht="18" customHeight="1">
      <c r="A68" s="319">
        <v>3535</v>
      </c>
      <c r="B68" s="93">
        <v>46119</v>
      </c>
      <c r="C68" s="83" t="s">
        <v>1548</v>
      </c>
      <c r="E68" s="320" t="s">
        <v>1506</v>
      </c>
      <c r="G68" s="85">
        <v>200000</v>
      </c>
      <c r="H68" s="318">
        <v>1</v>
      </c>
      <c r="J68" s="78">
        <v>20000</v>
      </c>
      <c r="K68" s="78">
        <v>220000</v>
      </c>
    </row>
    <row r="69" spans="1:11" ht="18" customHeight="1">
      <c r="A69" s="319">
        <v>3536</v>
      </c>
      <c r="B69" s="93">
        <v>46119</v>
      </c>
      <c r="C69" s="83" t="s">
        <v>1512</v>
      </c>
      <c r="E69" s="320" t="s">
        <v>2043</v>
      </c>
      <c r="F69" s="320">
        <v>1068298046</v>
      </c>
      <c r="G69" s="85">
        <v>500000</v>
      </c>
      <c r="H69" s="318">
        <v>1</v>
      </c>
      <c r="K69" s="78">
        <v>500000</v>
      </c>
    </row>
    <row r="70" spans="1:11" ht="18" customHeight="1">
      <c r="A70" s="319">
        <v>3537</v>
      </c>
      <c r="B70" s="93">
        <v>46119</v>
      </c>
      <c r="C70" s="83" t="s">
        <v>1512</v>
      </c>
      <c r="D70" s="112">
        <v>1068327224</v>
      </c>
      <c r="E70" s="320" t="s">
        <v>4547</v>
      </c>
      <c r="F70" s="320">
        <v>1068327224</v>
      </c>
      <c r="G70" s="85">
        <v>90000</v>
      </c>
      <c r="H70" s="318">
        <v>1</v>
      </c>
      <c r="K70" s="78">
        <v>90000</v>
      </c>
    </row>
    <row r="71" spans="1:11" ht="18" customHeight="1">
      <c r="A71" s="319">
        <v>3538</v>
      </c>
      <c r="B71" s="93">
        <v>46119</v>
      </c>
      <c r="C71" s="83" t="s">
        <v>1512</v>
      </c>
      <c r="E71" s="320" t="s">
        <v>2970</v>
      </c>
      <c r="F71" s="320">
        <v>501215718</v>
      </c>
      <c r="G71" s="85">
        <v>20000</v>
      </c>
      <c r="H71" s="318">
        <v>1</v>
      </c>
      <c r="K71" s="78">
        <v>20000</v>
      </c>
    </row>
    <row r="72" spans="1:11" ht="18" customHeight="1">
      <c r="A72" s="319">
        <v>3539</v>
      </c>
      <c r="B72" s="93">
        <v>46119</v>
      </c>
      <c r="C72" s="83" t="s">
        <v>2846</v>
      </c>
      <c r="E72" s="320" t="s">
        <v>4810</v>
      </c>
      <c r="F72" s="320" t="s">
        <v>4811</v>
      </c>
      <c r="G72" s="85">
        <v>160000</v>
      </c>
      <c r="H72" s="318">
        <v>1</v>
      </c>
      <c r="K72" s="78">
        <v>160000</v>
      </c>
    </row>
    <row r="73" spans="1:11" ht="18" customHeight="1">
      <c r="A73" s="319">
        <v>3540</v>
      </c>
      <c r="B73" s="93">
        <v>46119</v>
      </c>
      <c r="C73" s="83" t="s">
        <v>1681</v>
      </c>
      <c r="E73" s="320" t="s">
        <v>2043</v>
      </c>
      <c r="F73" s="320">
        <v>1068298044</v>
      </c>
      <c r="G73" s="85">
        <v>450000</v>
      </c>
      <c r="H73" s="318">
        <v>1</v>
      </c>
      <c r="K73" s="78">
        <v>450000</v>
      </c>
    </row>
    <row r="74" spans="1:11" ht="18" customHeight="1">
      <c r="A74" s="319">
        <v>3541</v>
      </c>
      <c r="B74" s="93">
        <v>46119</v>
      </c>
      <c r="C74" s="83" t="s">
        <v>1850</v>
      </c>
      <c r="D74" s="112">
        <v>7205421462</v>
      </c>
      <c r="E74" s="320" t="s">
        <v>1182</v>
      </c>
      <c r="F74" s="320" t="s">
        <v>1711</v>
      </c>
      <c r="G74" s="85">
        <v>1200000</v>
      </c>
      <c r="H74" s="318">
        <v>1</v>
      </c>
      <c r="K74" s="78">
        <v>1200000</v>
      </c>
    </row>
    <row r="75" spans="1:11" ht="18" customHeight="1">
      <c r="A75" s="319">
        <v>3542</v>
      </c>
      <c r="B75" s="93">
        <v>46119</v>
      </c>
      <c r="C75" s="83" t="s">
        <v>1415</v>
      </c>
      <c r="E75" s="320" t="s">
        <v>2237</v>
      </c>
      <c r="G75" s="85">
        <v>1600000</v>
      </c>
      <c r="H75" s="318">
        <v>1</v>
      </c>
      <c r="K75" s="78">
        <v>1600000</v>
      </c>
    </row>
    <row r="76" spans="1:11" ht="18" customHeight="1">
      <c r="A76" s="319">
        <v>3543</v>
      </c>
      <c r="B76" s="93">
        <v>46119</v>
      </c>
      <c r="C76" s="83" t="s">
        <v>3873</v>
      </c>
      <c r="E76" s="320" t="s">
        <v>3873</v>
      </c>
    </row>
    <row r="77" spans="1:11" ht="18" customHeight="1">
      <c r="A77" s="319">
        <v>3544</v>
      </c>
      <c r="B77" s="93">
        <v>46120</v>
      </c>
      <c r="C77" s="83" t="s">
        <v>1931</v>
      </c>
      <c r="E77" s="320" t="s">
        <v>1931</v>
      </c>
    </row>
    <row r="78" spans="1:11" ht="18" customHeight="1">
      <c r="A78" s="319">
        <v>3545</v>
      </c>
      <c r="B78" s="93">
        <v>46120</v>
      </c>
      <c r="C78" s="83" t="s">
        <v>1763</v>
      </c>
      <c r="D78" s="112" t="s">
        <v>4570</v>
      </c>
      <c r="E78" s="320" t="s">
        <v>2137</v>
      </c>
      <c r="F78" s="320" t="s">
        <v>1179</v>
      </c>
      <c r="G78" s="85">
        <v>0</v>
      </c>
      <c r="H78" s="318">
        <v>1</v>
      </c>
      <c r="J78" s="78">
        <v>0</v>
      </c>
      <c r="K78" s="78">
        <v>0</v>
      </c>
    </row>
    <row r="79" spans="1:11" ht="18" customHeight="1">
      <c r="A79" s="319">
        <v>3546</v>
      </c>
      <c r="B79" s="93">
        <v>46120</v>
      </c>
      <c r="C79" s="83" t="s">
        <v>3108</v>
      </c>
      <c r="E79" s="320" t="s">
        <v>4540</v>
      </c>
    </row>
    <row r="80" spans="1:11" ht="18" customHeight="1">
      <c r="A80" s="319">
        <v>3547</v>
      </c>
      <c r="B80" s="93">
        <v>46120</v>
      </c>
      <c r="C80" s="83" t="s">
        <v>2926</v>
      </c>
      <c r="D80" s="112">
        <v>7011304040708</v>
      </c>
      <c r="E80" s="320" t="s">
        <v>1981</v>
      </c>
      <c r="F80" s="320" t="s">
        <v>1193</v>
      </c>
      <c r="G80" s="85">
        <v>0</v>
      </c>
      <c r="H80" s="318">
        <v>1</v>
      </c>
      <c r="K80" s="78">
        <v>0</v>
      </c>
    </row>
    <row r="81" spans="1:11" ht="18" customHeight="1">
      <c r="A81" s="319">
        <v>3548</v>
      </c>
      <c r="B81" s="93">
        <v>46120</v>
      </c>
      <c r="C81" s="83" t="s">
        <v>1978</v>
      </c>
      <c r="E81" s="320" t="s">
        <v>4825</v>
      </c>
      <c r="G81" s="85">
        <v>1200000</v>
      </c>
      <c r="H81" s="318">
        <v>1</v>
      </c>
      <c r="K81" s="78">
        <v>1200000</v>
      </c>
    </row>
    <row r="82" spans="1:11" ht="18" customHeight="1">
      <c r="A82" s="319">
        <v>3549</v>
      </c>
      <c r="B82" s="93">
        <v>46120</v>
      </c>
      <c r="C82" s="83" t="s">
        <v>1706</v>
      </c>
      <c r="E82" s="320" t="s">
        <v>3497</v>
      </c>
      <c r="F82" s="320" t="s">
        <v>3496</v>
      </c>
      <c r="G82" s="85">
        <v>350000</v>
      </c>
      <c r="H82" s="318">
        <v>1</v>
      </c>
      <c r="J82" s="78">
        <v>35000</v>
      </c>
      <c r="K82" s="78">
        <v>385000</v>
      </c>
    </row>
    <row r="83" spans="1:11" ht="18" customHeight="1">
      <c r="A83" s="319">
        <v>3550</v>
      </c>
      <c r="B83" s="93">
        <v>46120</v>
      </c>
      <c r="C83" s="83" t="s">
        <v>1010</v>
      </c>
      <c r="D83" s="112" t="s">
        <v>4829</v>
      </c>
      <c r="E83" s="320" t="s">
        <v>2131</v>
      </c>
      <c r="F83" s="320" t="s">
        <v>1180</v>
      </c>
      <c r="G83" s="85">
        <v>1600000</v>
      </c>
      <c r="H83" s="318">
        <v>1</v>
      </c>
      <c r="K83" s="78">
        <v>1600000</v>
      </c>
    </row>
    <row r="84" spans="1:11" ht="18" customHeight="1">
      <c r="A84" s="319">
        <v>3551</v>
      </c>
      <c r="B84" s="93">
        <v>46120</v>
      </c>
      <c r="C84" s="83" t="s">
        <v>1512</v>
      </c>
      <c r="D84" s="112">
        <v>7204804336</v>
      </c>
      <c r="E84" s="320" t="s">
        <v>1182</v>
      </c>
      <c r="F84" s="320" t="s">
        <v>1711</v>
      </c>
      <c r="G84" s="85">
        <v>1200000</v>
      </c>
      <c r="H84" s="318">
        <v>1</v>
      </c>
      <c r="K84" s="78">
        <v>1200000</v>
      </c>
    </row>
    <row r="85" spans="1:11" ht="18" customHeight="1">
      <c r="A85" s="319">
        <v>3552</v>
      </c>
      <c r="B85" s="93">
        <v>46120</v>
      </c>
      <c r="C85" s="83" t="s">
        <v>1512</v>
      </c>
      <c r="E85" s="320" t="s">
        <v>1467</v>
      </c>
      <c r="F85" s="320" t="s">
        <v>2616</v>
      </c>
      <c r="G85" s="85">
        <v>350000</v>
      </c>
      <c r="H85" s="318">
        <v>1</v>
      </c>
      <c r="K85" s="78">
        <v>350000</v>
      </c>
    </row>
    <row r="86" spans="1:11" ht="18" customHeight="1">
      <c r="A86" s="319">
        <v>3553</v>
      </c>
      <c r="B86" s="93">
        <v>46120</v>
      </c>
      <c r="C86" s="83" t="s">
        <v>1277</v>
      </c>
      <c r="E86" s="320" t="s">
        <v>4447</v>
      </c>
      <c r="F86" s="78" t="s">
        <v>1906</v>
      </c>
      <c r="G86" s="85">
        <v>1000000</v>
      </c>
      <c r="H86" s="318">
        <v>1</v>
      </c>
      <c r="J86" s="78">
        <v>100000</v>
      </c>
      <c r="K86" s="78">
        <v>1100000</v>
      </c>
    </row>
    <row r="87" spans="1:11" ht="18" customHeight="1">
      <c r="A87" s="319">
        <v>3554</v>
      </c>
      <c r="B87" s="93">
        <v>46120</v>
      </c>
      <c r="C87" s="83" t="s">
        <v>1826</v>
      </c>
      <c r="E87" s="320" t="s">
        <v>2649</v>
      </c>
      <c r="F87" s="320" t="s">
        <v>2648</v>
      </c>
      <c r="G87" s="85">
        <v>1700000</v>
      </c>
      <c r="H87" s="318">
        <v>1</v>
      </c>
      <c r="J87" s="78">
        <v>170000</v>
      </c>
      <c r="K87" s="78">
        <v>1870000</v>
      </c>
    </row>
    <row r="88" spans="1:11" ht="18" customHeight="1">
      <c r="A88" s="319">
        <v>3555</v>
      </c>
      <c r="B88" s="93">
        <v>46120</v>
      </c>
      <c r="C88" s="83" t="s">
        <v>1045</v>
      </c>
      <c r="E88" s="320" t="s">
        <v>4837</v>
      </c>
      <c r="F88" s="78"/>
    </row>
    <row r="89" spans="1:11" ht="18" customHeight="1">
      <c r="A89" s="319">
        <v>3556</v>
      </c>
      <c r="B89" s="93">
        <v>46121</v>
      </c>
      <c r="C89" s="83" t="s">
        <v>4765</v>
      </c>
      <c r="E89" s="320" t="s">
        <v>4765</v>
      </c>
    </row>
    <row r="90" spans="1:11" ht="18" customHeight="1">
      <c r="A90" s="319">
        <v>3557</v>
      </c>
      <c r="B90" s="93">
        <v>46121</v>
      </c>
      <c r="C90" s="83" t="s">
        <v>1415</v>
      </c>
      <c r="E90" s="320" t="s">
        <v>4838</v>
      </c>
      <c r="F90" s="78"/>
    </row>
    <row r="91" spans="1:11" ht="18" customHeight="1">
      <c r="A91" s="319">
        <v>3558</v>
      </c>
      <c r="B91" s="93">
        <v>46121</v>
      </c>
      <c r="C91" s="83" t="s">
        <v>2822</v>
      </c>
      <c r="D91" s="112" t="s">
        <v>4647</v>
      </c>
      <c r="E91" s="320" t="s">
        <v>1702</v>
      </c>
      <c r="G91" s="85">
        <v>1100000</v>
      </c>
      <c r="H91" s="318">
        <v>1</v>
      </c>
      <c r="K91" s="78">
        <v>1100000</v>
      </c>
    </row>
    <row r="92" spans="1:11" ht="18" customHeight="1">
      <c r="A92" s="319">
        <v>3559</v>
      </c>
      <c r="B92" s="93">
        <v>46121</v>
      </c>
      <c r="C92" s="83" t="s">
        <v>1004</v>
      </c>
      <c r="D92" s="112">
        <v>7205502786</v>
      </c>
      <c r="E92" s="320" t="s">
        <v>1182</v>
      </c>
      <c r="F92" s="78" t="s">
        <v>1711</v>
      </c>
      <c r="G92" s="320">
        <v>1200000</v>
      </c>
      <c r="H92" s="318">
        <v>1</v>
      </c>
      <c r="J92" s="78">
        <v>120000</v>
      </c>
      <c r="K92" s="78">
        <v>1320000</v>
      </c>
    </row>
    <row r="93" spans="1:11" ht="18" customHeight="1">
      <c r="A93" s="319">
        <v>3560</v>
      </c>
      <c r="B93" s="93">
        <v>46121</v>
      </c>
      <c r="C93" s="83" t="s">
        <v>1803</v>
      </c>
      <c r="E93" s="320" t="s">
        <v>1983</v>
      </c>
      <c r="F93" s="78"/>
      <c r="G93" s="320">
        <v>80000</v>
      </c>
      <c r="H93" s="318">
        <v>2</v>
      </c>
      <c r="K93" s="78">
        <v>160000</v>
      </c>
    </row>
    <row r="94" spans="1:11" ht="18" customHeight="1">
      <c r="A94" s="319">
        <v>3561</v>
      </c>
      <c r="B94" s="93">
        <v>46121</v>
      </c>
      <c r="C94" s="83" t="s">
        <v>1803</v>
      </c>
      <c r="E94" s="320" t="s">
        <v>1803</v>
      </c>
      <c r="F94" s="78"/>
      <c r="G94" s="320"/>
    </row>
    <row r="95" spans="1:11" ht="18" customHeight="1">
      <c r="A95" s="319">
        <v>3562</v>
      </c>
      <c r="B95" s="93">
        <v>46121</v>
      </c>
      <c r="C95" s="83" t="s">
        <v>1748</v>
      </c>
      <c r="E95" s="320" t="s">
        <v>4580</v>
      </c>
      <c r="F95" s="78"/>
      <c r="G95" s="320"/>
    </row>
    <row r="96" spans="1:11" ht="18" customHeight="1">
      <c r="A96" s="319">
        <v>3563</v>
      </c>
      <c r="B96" s="93">
        <v>46121</v>
      </c>
      <c r="C96" s="83" t="s">
        <v>1826</v>
      </c>
      <c r="E96" s="320" t="s">
        <v>1826</v>
      </c>
      <c r="F96" s="78"/>
      <c r="G96" s="320"/>
    </row>
    <row r="97" spans="1:11" ht="18" customHeight="1">
      <c r="A97" s="319">
        <v>3564</v>
      </c>
      <c r="B97" s="93">
        <v>46121</v>
      </c>
      <c r="C97" s="83" t="s">
        <v>1004</v>
      </c>
      <c r="E97" s="320" t="s">
        <v>1467</v>
      </c>
      <c r="F97" s="78" t="s">
        <v>2616</v>
      </c>
      <c r="G97" s="320">
        <v>350000</v>
      </c>
      <c r="H97" s="318">
        <v>1</v>
      </c>
      <c r="J97" s="78">
        <v>35000</v>
      </c>
      <c r="K97" s="78">
        <v>385000</v>
      </c>
    </row>
    <row r="98" spans="1:11" ht="18" customHeight="1">
      <c r="A98" s="319">
        <v>3565</v>
      </c>
      <c r="B98" s="93">
        <v>46121</v>
      </c>
      <c r="C98" s="83" t="s">
        <v>1004</v>
      </c>
      <c r="E98" s="320" t="s">
        <v>1004</v>
      </c>
      <c r="F98" s="78"/>
      <c r="G98" s="320"/>
    </row>
    <row r="99" spans="1:11" ht="18" customHeight="1">
      <c r="A99" s="319">
        <v>3566</v>
      </c>
      <c r="B99" s="93">
        <v>46118</v>
      </c>
      <c r="C99" s="83" t="s">
        <v>3374</v>
      </c>
      <c r="E99" s="320" t="s">
        <v>3374</v>
      </c>
      <c r="F99" s="78"/>
      <c r="G99" s="320"/>
    </row>
    <row r="100" spans="1:11" ht="18" customHeight="1">
      <c r="A100" s="319">
        <v>3567</v>
      </c>
      <c r="B100" s="93">
        <v>46121</v>
      </c>
      <c r="C100" s="83" t="s">
        <v>1277</v>
      </c>
      <c r="E100" s="320" t="s">
        <v>3930</v>
      </c>
      <c r="F100" s="78"/>
      <c r="G100" s="320"/>
    </row>
    <row r="101" spans="1:11" ht="18" customHeight="1">
      <c r="A101" s="319">
        <v>3568</v>
      </c>
      <c r="B101" s="93">
        <v>46122</v>
      </c>
      <c r="C101" s="83" t="s">
        <v>3846</v>
      </c>
      <c r="E101" s="320" t="s">
        <v>4848</v>
      </c>
      <c r="F101" s="78"/>
      <c r="G101" s="320"/>
    </row>
    <row r="102" spans="1:11" ht="18" customHeight="1">
      <c r="A102" s="319">
        <v>3569</v>
      </c>
      <c r="B102" s="93">
        <v>46122</v>
      </c>
      <c r="C102" s="83" t="s">
        <v>1885</v>
      </c>
      <c r="E102" s="320" t="s">
        <v>1885</v>
      </c>
      <c r="F102" s="78"/>
      <c r="G102" s="320"/>
    </row>
    <row r="103" spans="1:11" ht="18" customHeight="1">
      <c r="A103" s="319">
        <v>3570</v>
      </c>
      <c r="B103" s="93">
        <v>46122</v>
      </c>
      <c r="C103" s="83" t="s">
        <v>1620</v>
      </c>
      <c r="D103" s="112" t="s">
        <v>4854</v>
      </c>
      <c r="E103" s="320" t="s">
        <v>2131</v>
      </c>
      <c r="F103" s="78" t="s">
        <v>1180</v>
      </c>
      <c r="G103" s="320">
        <v>1600000</v>
      </c>
      <c r="H103" s="318">
        <v>1</v>
      </c>
      <c r="K103" s="78">
        <v>1600000</v>
      </c>
    </row>
    <row r="104" spans="1:11" ht="18" customHeight="1">
      <c r="A104" s="319">
        <v>3571</v>
      </c>
      <c r="B104" s="93">
        <v>46122</v>
      </c>
      <c r="C104" s="83" t="s">
        <v>4857</v>
      </c>
      <c r="D104" s="112" t="s">
        <v>4647</v>
      </c>
      <c r="E104" s="320" t="s">
        <v>1702</v>
      </c>
      <c r="F104" s="78"/>
      <c r="G104" s="320">
        <v>1100000</v>
      </c>
      <c r="H104" s="318">
        <v>1</v>
      </c>
      <c r="K104" s="78">
        <v>1100000</v>
      </c>
    </row>
    <row r="105" spans="1:11" ht="18" customHeight="1">
      <c r="A105" s="319">
        <v>3572</v>
      </c>
      <c r="B105" s="93">
        <v>46122</v>
      </c>
      <c r="C105" s="83" t="s">
        <v>1007</v>
      </c>
      <c r="E105" s="320" t="s">
        <v>2553</v>
      </c>
      <c r="F105" s="78" t="s">
        <v>2552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3573</v>
      </c>
      <c r="B106" s="93">
        <v>46122</v>
      </c>
      <c r="C106" s="83" t="s">
        <v>1007</v>
      </c>
      <c r="E106" s="320" t="s">
        <v>4863</v>
      </c>
      <c r="F106" s="78"/>
      <c r="G106" s="320">
        <v>160000</v>
      </c>
      <c r="H106" s="318">
        <v>1</v>
      </c>
      <c r="J106" s="78">
        <v>16000</v>
      </c>
      <c r="K106" s="78">
        <v>176000</v>
      </c>
    </row>
    <row r="107" spans="1:11" ht="18" customHeight="1">
      <c r="A107" s="319">
        <v>3574</v>
      </c>
      <c r="B107" s="93">
        <v>46122</v>
      </c>
      <c r="C107" s="83" t="s">
        <v>1423</v>
      </c>
      <c r="D107" s="112" t="s">
        <v>4865</v>
      </c>
      <c r="E107" s="320" t="s">
        <v>2129</v>
      </c>
      <c r="F107" s="78" t="s">
        <v>1435</v>
      </c>
      <c r="G107" s="320">
        <v>1400000</v>
      </c>
      <c r="H107" s="318">
        <v>1</v>
      </c>
      <c r="K107" s="78">
        <v>1400000</v>
      </c>
    </row>
    <row r="108" spans="1:11" ht="18" customHeight="1">
      <c r="A108" s="319">
        <v>3575</v>
      </c>
      <c r="B108" s="93">
        <v>46122</v>
      </c>
      <c r="C108" s="83" t="s">
        <v>1450</v>
      </c>
      <c r="E108" s="320" t="s">
        <v>1237</v>
      </c>
      <c r="F108" s="78" t="s">
        <v>1236</v>
      </c>
      <c r="G108" s="320">
        <v>50000</v>
      </c>
      <c r="H108" s="318">
        <v>2</v>
      </c>
      <c r="K108" s="78">
        <v>100000</v>
      </c>
    </row>
    <row r="109" spans="1:11" ht="18" customHeight="1">
      <c r="A109" s="319">
        <v>3576</v>
      </c>
      <c r="B109" s="93">
        <v>46122</v>
      </c>
      <c r="C109" s="83" t="s">
        <v>1681</v>
      </c>
      <c r="D109" s="112" t="s">
        <v>4868</v>
      </c>
      <c r="E109" s="320" t="s">
        <v>2359</v>
      </c>
      <c r="F109" s="78" t="s">
        <v>2684</v>
      </c>
      <c r="G109" s="320">
        <v>1100000</v>
      </c>
      <c r="H109" s="318">
        <v>1</v>
      </c>
      <c r="K109" s="78">
        <v>1100000</v>
      </c>
    </row>
    <row r="110" spans="1:11" ht="18" customHeight="1">
      <c r="A110" s="319">
        <v>3577</v>
      </c>
      <c r="B110" s="93">
        <v>46122</v>
      </c>
      <c r="C110" s="83" t="s">
        <v>1850</v>
      </c>
      <c r="D110" s="112">
        <v>7204812388</v>
      </c>
      <c r="E110" s="320" t="s">
        <v>1182</v>
      </c>
      <c r="F110" s="78" t="s">
        <v>1711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3578</v>
      </c>
      <c r="B111" s="93">
        <v>46122</v>
      </c>
      <c r="C111" s="83" t="s">
        <v>1370</v>
      </c>
      <c r="D111" s="112" t="s">
        <v>4875</v>
      </c>
      <c r="E111" s="320" t="s">
        <v>2709</v>
      </c>
      <c r="F111" s="78" t="s">
        <v>1190</v>
      </c>
      <c r="G111" s="320">
        <v>1600000</v>
      </c>
      <c r="H111" s="318">
        <v>1</v>
      </c>
      <c r="K111" s="78">
        <v>1600000</v>
      </c>
    </row>
    <row r="112" spans="1:11" ht="18" customHeight="1">
      <c r="A112" s="319">
        <v>3579</v>
      </c>
      <c r="B112" s="93">
        <v>46122</v>
      </c>
      <c r="C112" s="83" t="s">
        <v>1850</v>
      </c>
      <c r="E112" s="320" t="s">
        <v>1467</v>
      </c>
      <c r="F112" s="78" t="s">
        <v>2616</v>
      </c>
      <c r="G112" s="320">
        <v>350000</v>
      </c>
      <c r="H112" s="318">
        <v>1</v>
      </c>
      <c r="K112" s="78">
        <v>350000</v>
      </c>
    </row>
    <row r="113" spans="1:11" ht="18" customHeight="1">
      <c r="A113" s="319">
        <v>3580</v>
      </c>
      <c r="B113" s="93">
        <v>46122</v>
      </c>
      <c r="C113" s="83" t="s">
        <v>1450</v>
      </c>
      <c r="E113" s="320" t="s">
        <v>1450</v>
      </c>
      <c r="F113" s="78"/>
      <c r="G113" s="320"/>
    </row>
    <row r="114" spans="1:11" ht="18" customHeight="1">
      <c r="A114" s="319">
        <v>3581</v>
      </c>
      <c r="B114" s="93">
        <v>46123</v>
      </c>
      <c r="C114" s="83" t="s">
        <v>1512</v>
      </c>
      <c r="E114" s="320" t="s">
        <v>2043</v>
      </c>
      <c r="F114" s="78">
        <v>1068298046</v>
      </c>
      <c r="G114" s="320">
        <v>500000</v>
      </c>
      <c r="H114" s="318">
        <v>1</v>
      </c>
      <c r="K114" s="78">
        <v>500000</v>
      </c>
    </row>
    <row r="115" spans="1:11" ht="18" customHeight="1">
      <c r="A115" s="319">
        <v>3582</v>
      </c>
      <c r="B115" s="93">
        <v>46123</v>
      </c>
      <c r="C115" s="83" t="s">
        <v>1512</v>
      </c>
      <c r="D115" s="112">
        <v>1068327224</v>
      </c>
      <c r="E115" s="320" t="s">
        <v>4547</v>
      </c>
      <c r="F115" s="78">
        <v>1068327224</v>
      </c>
      <c r="G115" s="320">
        <v>90000</v>
      </c>
      <c r="H115" s="318">
        <v>1</v>
      </c>
      <c r="K115" s="78">
        <v>90000</v>
      </c>
    </row>
    <row r="116" spans="1:11" ht="18" customHeight="1">
      <c r="A116" s="319">
        <v>3583</v>
      </c>
      <c r="B116" s="93">
        <v>46123</v>
      </c>
      <c r="C116" s="83" t="s">
        <v>1512</v>
      </c>
      <c r="E116" s="320" t="s">
        <v>2970</v>
      </c>
      <c r="F116" s="78">
        <v>501215718</v>
      </c>
      <c r="G116" s="320">
        <v>20000</v>
      </c>
      <c r="H116" s="318">
        <v>1</v>
      </c>
      <c r="K116" s="78">
        <v>20000</v>
      </c>
    </row>
    <row r="117" spans="1:11" ht="18" customHeight="1">
      <c r="A117" s="319">
        <v>3584</v>
      </c>
      <c r="B117" s="93">
        <v>46123</v>
      </c>
      <c r="C117" s="83" t="s">
        <v>1512</v>
      </c>
      <c r="E117" s="320" t="s">
        <v>1467</v>
      </c>
      <c r="F117" s="78" t="s">
        <v>2616</v>
      </c>
      <c r="G117" s="320">
        <v>350000</v>
      </c>
      <c r="H117" s="318">
        <v>1</v>
      </c>
      <c r="K117" s="78">
        <v>350000</v>
      </c>
    </row>
    <row r="118" spans="1:11" ht="18" customHeight="1">
      <c r="A118" s="319">
        <v>3585</v>
      </c>
      <c r="B118" s="93">
        <v>46123</v>
      </c>
      <c r="C118" s="83" t="s">
        <v>1512</v>
      </c>
      <c r="D118" s="112">
        <v>7205502786</v>
      </c>
      <c r="E118" s="320" t="s">
        <v>1182</v>
      </c>
      <c r="F118" s="78" t="s">
        <v>1711</v>
      </c>
      <c r="G118" s="320">
        <v>1200000</v>
      </c>
      <c r="H118" s="318">
        <v>1</v>
      </c>
      <c r="K118" s="78">
        <v>1200000</v>
      </c>
    </row>
    <row r="119" spans="1:11" ht="18" customHeight="1">
      <c r="A119" s="319">
        <v>3586</v>
      </c>
      <c r="B119" s="93">
        <v>46123</v>
      </c>
      <c r="C119" s="83" t="s">
        <v>4261</v>
      </c>
      <c r="D119" s="112" t="s">
        <v>4886</v>
      </c>
      <c r="E119" s="320" t="s">
        <v>2709</v>
      </c>
      <c r="F119" s="78" t="s">
        <v>1190</v>
      </c>
      <c r="G119" s="320">
        <v>1600000</v>
      </c>
      <c r="H119" s="318">
        <v>1</v>
      </c>
      <c r="K119" s="78">
        <v>1600000</v>
      </c>
    </row>
    <row r="120" spans="1:11" ht="18" customHeight="1">
      <c r="A120" s="319">
        <v>3587</v>
      </c>
      <c r="B120" s="93">
        <v>46123</v>
      </c>
      <c r="C120" s="83" t="s">
        <v>3374</v>
      </c>
      <c r="E120" s="320" t="s">
        <v>4447</v>
      </c>
      <c r="F120" s="78" t="s">
        <v>1906</v>
      </c>
      <c r="G120" s="320">
        <v>1000000</v>
      </c>
      <c r="H120" s="318">
        <v>1</v>
      </c>
      <c r="K120" s="78">
        <v>1000000</v>
      </c>
    </row>
    <row r="121" spans="1:11" ht="18" customHeight="1">
      <c r="A121" s="319">
        <v>3588</v>
      </c>
      <c r="B121" s="93">
        <v>46125</v>
      </c>
      <c r="C121" s="83" t="s">
        <v>3865</v>
      </c>
      <c r="D121" s="112">
        <v>7204804336</v>
      </c>
      <c r="E121" s="320" t="s">
        <v>1182</v>
      </c>
      <c r="F121" s="78" t="s">
        <v>1711</v>
      </c>
      <c r="G121" s="320">
        <v>1300000</v>
      </c>
      <c r="H121" s="318">
        <v>1</v>
      </c>
      <c r="K121" s="78">
        <v>1300000</v>
      </c>
    </row>
    <row r="122" spans="1:11" ht="18" customHeight="1">
      <c r="A122" s="319">
        <v>3589</v>
      </c>
      <c r="B122" s="93">
        <v>46125</v>
      </c>
      <c r="C122" s="83" t="s">
        <v>3865</v>
      </c>
      <c r="E122" s="320" t="s">
        <v>1467</v>
      </c>
      <c r="F122" s="320" t="s">
        <v>2616</v>
      </c>
      <c r="G122" s="85">
        <v>350000</v>
      </c>
      <c r="H122" s="318">
        <v>1</v>
      </c>
      <c r="K122" s="78">
        <v>350000</v>
      </c>
    </row>
    <row r="123" spans="1:11" ht="18" customHeight="1">
      <c r="A123" s="319">
        <v>3590</v>
      </c>
      <c r="B123" s="93">
        <v>46125</v>
      </c>
      <c r="C123" s="83" t="s">
        <v>1748</v>
      </c>
      <c r="E123" s="320" t="s">
        <v>4892</v>
      </c>
      <c r="F123" s="320" t="s">
        <v>4893</v>
      </c>
      <c r="G123" s="85">
        <v>180000</v>
      </c>
      <c r="H123" s="318">
        <v>3</v>
      </c>
      <c r="K123" s="78">
        <v>540000</v>
      </c>
    </row>
    <row r="124" spans="1:11" ht="18" customHeight="1">
      <c r="A124" s="319">
        <v>3591</v>
      </c>
      <c r="B124" s="93">
        <v>46125</v>
      </c>
      <c r="C124" s="83" t="s">
        <v>1748</v>
      </c>
      <c r="E124" s="320" t="s">
        <v>2138</v>
      </c>
      <c r="F124" s="320" t="s">
        <v>1186</v>
      </c>
      <c r="G124" s="85">
        <v>650000</v>
      </c>
      <c r="H124" s="318">
        <v>1</v>
      </c>
      <c r="K124" s="78">
        <v>650000</v>
      </c>
    </row>
    <row r="125" spans="1:11" ht="18" customHeight="1">
      <c r="A125" s="319">
        <v>3592</v>
      </c>
      <c r="B125" s="93">
        <v>46125</v>
      </c>
      <c r="C125" s="83" t="s">
        <v>1748</v>
      </c>
      <c r="D125" s="112" t="s">
        <v>1230</v>
      </c>
      <c r="E125" s="320" t="s">
        <v>2139</v>
      </c>
      <c r="F125" s="320" t="s">
        <v>1230</v>
      </c>
      <c r="G125" s="85">
        <v>140000</v>
      </c>
      <c r="H125" s="318">
        <v>1</v>
      </c>
      <c r="K125" s="78">
        <v>140000</v>
      </c>
    </row>
    <row r="126" spans="1:11" ht="18" customHeight="1">
      <c r="A126" s="319">
        <v>3593</v>
      </c>
      <c r="B126" s="93">
        <v>46125</v>
      </c>
      <c r="C126" s="83" t="s">
        <v>1748</v>
      </c>
      <c r="E126" s="320" t="s">
        <v>2142</v>
      </c>
      <c r="F126" s="320" t="s">
        <v>1753</v>
      </c>
      <c r="G126" s="85">
        <v>40000</v>
      </c>
      <c r="H126" s="318">
        <v>1</v>
      </c>
      <c r="K126" s="78">
        <v>40000</v>
      </c>
    </row>
    <row r="127" spans="1:11" ht="18" customHeight="1">
      <c r="A127" s="319">
        <v>3594</v>
      </c>
      <c r="B127" s="93">
        <v>46125</v>
      </c>
      <c r="C127" s="83" t="s">
        <v>1748</v>
      </c>
      <c r="E127" s="320" t="s">
        <v>2143</v>
      </c>
      <c r="F127" s="320" t="s">
        <v>1779</v>
      </c>
      <c r="G127" s="85">
        <v>10000</v>
      </c>
      <c r="H127" s="318">
        <v>2</v>
      </c>
      <c r="K127" s="78">
        <v>20000</v>
      </c>
    </row>
    <row r="128" spans="1:11" ht="18" customHeight="1">
      <c r="A128" s="319">
        <v>3595</v>
      </c>
      <c r="B128" s="93">
        <v>46125</v>
      </c>
      <c r="C128" s="83" t="s">
        <v>972</v>
      </c>
      <c r="E128" s="320" t="s">
        <v>2138</v>
      </c>
      <c r="F128" s="320" t="s">
        <v>1186</v>
      </c>
      <c r="G128" s="85">
        <v>650000</v>
      </c>
      <c r="H128" s="318">
        <v>1</v>
      </c>
      <c r="K128" s="78">
        <v>650000</v>
      </c>
    </row>
    <row r="129" spans="1:11" ht="18" customHeight="1">
      <c r="A129" s="319">
        <v>3596</v>
      </c>
      <c r="B129" s="93">
        <v>46125</v>
      </c>
      <c r="C129" s="83" t="s">
        <v>972</v>
      </c>
      <c r="E129" s="320" t="s">
        <v>2141</v>
      </c>
      <c r="F129" s="320">
        <v>50229</v>
      </c>
      <c r="G129" s="85">
        <v>80000</v>
      </c>
      <c r="H129" s="318">
        <v>1</v>
      </c>
      <c r="K129" s="78">
        <v>80000</v>
      </c>
    </row>
    <row r="130" spans="1:11" ht="18" customHeight="1">
      <c r="A130" s="319">
        <v>3597</v>
      </c>
      <c r="B130" s="93">
        <v>46125</v>
      </c>
      <c r="C130" s="83" t="s">
        <v>4765</v>
      </c>
      <c r="E130" s="320" t="s">
        <v>2237</v>
      </c>
      <c r="G130" s="85">
        <v>1600000</v>
      </c>
      <c r="H130" s="318">
        <v>1</v>
      </c>
      <c r="J130" s="78">
        <v>160000</v>
      </c>
      <c r="K130" s="78">
        <v>1760000</v>
      </c>
    </row>
    <row r="131" spans="1:11" ht="18" customHeight="1">
      <c r="A131" s="319">
        <v>3598</v>
      </c>
      <c r="B131" s="93">
        <v>46125</v>
      </c>
      <c r="C131" s="83" t="s">
        <v>2676</v>
      </c>
      <c r="E131" s="320" t="s">
        <v>4902</v>
      </c>
      <c r="G131" s="85">
        <v>400000</v>
      </c>
      <c r="H131" s="318">
        <v>1</v>
      </c>
      <c r="J131" s="78">
        <v>40000</v>
      </c>
      <c r="K131" s="78">
        <v>440000</v>
      </c>
    </row>
    <row r="132" spans="1:11" ht="18" customHeight="1">
      <c r="A132" s="319">
        <v>3599</v>
      </c>
      <c r="B132" s="93">
        <v>46125</v>
      </c>
      <c r="C132" s="83" t="s">
        <v>1007</v>
      </c>
      <c r="E132" s="320" t="s">
        <v>4904</v>
      </c>
      <c r="G132" s="85">
        <v>1600000</v>
      </c>
      <c r="H132" s="318">
        <v>1</v>
      </c>
      <c r="J132" s="78">
        <v>160000</v>
      </c>
      <c r="K132" s="78">
        <v>1760000</v>
      </c>
    </row>
    <row r="133" spans="1:11" ht="18" customHeight="1">
      <c r="A133" s="319">
        <v>3600</v>
      </c>
      <c r="B133" s="93">
        <v>46125</v>
      </c>
      <c r="C133" s="83" t="s">
        <v>1007</v>
      </c>
      <c r="E133" s="320" t="s">
        <v>4905</v>
      </c>
      <c r="G133" s="85">
        <v>150000</v>
      </c>
      <c r="H133" s="318">
        <v>1</v>
      </c>
      <c r="K133" s="78">
        <v>150000</v>
      </c>
    </row>
    <row r="134" spans="1:11" ht="18" customHeight="1">
      <c r="A134" s="319">
        <v>3601</v>
      </c>
      <c r="B134" s="93">
        <v>46125</v>
      </c>
      <c r="C134" s="83" t="s">
        <v>1525</v>
      </c>
      <c r="E134" s="320" t="s">
        <v>1676</v>
      </c>
      <c r="F134" s="320">
        <v>27107593440</v>
      </c>
      <c r="G134" s="85">
        <v>170000</v>
      </c>
      <c r="H134" s="318">
        <v>1</v>
      </c>
      <c r="K134" s="78">
        <v>170000</v>
      </c>
    </row>
    <row r="135" spans="1:11" ht="18" customHeight="1">
      <c r="A135" s="319">
        <v>3602</v>
      </c>
      <c r="B135" s="93">
        <v>46125</v>
      </c>
      <c r="C135" s="83" t="s">
        <v>1525</v>
      </c>
      <c r="E135" s="320" t="s">
        <v>1490</v>
      </c>
      <c r="G135" s="85">
        <v>20000</v>
      </c>
      <c r="H135" s="318">
        <v>1</v>
      </c>
      <c r="K135" s="78">
        <v>20000</v>
      </c>
    </row>
    <row r="136" spans="1:11" ht="18" customHeight="1">
      <c r="A136" s="319">
        <v>3603</v>
      </c>
      <c r="B136" s="93">
        <v>46125</v>
      </c>
      <c r="C136" s="83" t="s">
        <v>2307</v>
      </c>
      <c r="D136" s="112">
        <v>7205246673</v>
      </c>
      <c r="E136" s="320" t="s">
        <v>1182</v>
      </c>
      <c r="F136" s="320" t="s">
        <v>1711</v>
      </c>
      <c r="G136" s="85">
        <v>2300000</v>
      </c>
      <c r="H136" s="318">
        <v>1</v>
      </c>
      <c r="K136" s="78">
        <v>2300000</v>
      </c>
    </row>
    <row r="137" spans="1:11" ht="18" customHeight="1">
      <c r="A137" s="319">
        <v>3604</v>
      </c>
      <c r="B137" s="93">
        <v>46125</v>
      </c>
      <c r="C137" s="83" t="s">
        <v>2307</v>
      </c>
      <c r="E137" s="320" t="s">
        <v>2307</v>
      </c>
    </row>
    <row r="138" spans="1:11" ht="18" customHeight="1">
      <c r="A138" s="319">
        <v>3605</v>
      </c>
      <c r="B138" s="93">
        <v>46125</v>
      </c>
      <c r="C138" s="83" t="s">
        <v>2822</v>
      </c>
      <c r="E138" s="320" t="s">
        <v>4909</v>
      </c>
    </row>
    <row r="139" spans="1:11" ht="18" customHeight="1">
      <c r="A139" s="319">
        <v>3606</v>
      </c>
      <c r="B139" s="93">
        <v>46125</v>
      </c>
      <c r="C139" s="83" t="s">
        <v>1978</v>
      </c>
      <c r="E139" s="320" t="s">
        <v>4012</v>
      </c>
    </row>
    <row r="140" spans="1:11" ht="18" customHeight="1">
      <c r="A140" s="319">
        <v>3607</v>
      </c>
      <c r="B140" s="93">
        <v>46122</v>
      </c>
      <c r="C140" s="83" t="s">
        <v>4857</v>
      </c>
      <c r="E140" s="320" t="s">
        <v>4911</v>
      </c>
    </row>
    <row r="141" spans="1:11" ht="18" customHeight="1">
      <c r="A141" s="319">
        <v>3608</v>
      </c>
      <c r="B141" s="93">
        <v>46126</v>
      </c>
      <c r="C141" s="83" t="s">
        <v>4915</v>
      </c>
      <c r="E141" s="320" t="s">
        <v>4920</v>
      </c>
      <c r="H141" s="318">
        <v>1</v>
      </c>
    </row>
    <row r="142" spans="1:11" ht="18" customHeight="1">
      <c r="A142" s="319">
        <v>3609</v>
      </c>
      <c r="B142" s="93">
        <v>46126</v>
      </c>
      <c r="C142" s="83" t="s">
        <v>1154</v>
      </c>
      <c r="D142" s="112" t="s">
        <v>4647</v>
      </c>
      <c r="E142" s="320" t="s">
        <v>1702</v>
      </c>
      <c r="G142" s="85">
        <v>650000</v>
      </c>
      <c r="H142" s="318">
        <v>1</v>
      </c>
      <c r="J142" s="78">
        <v>65000</v>
      </c>
      <c r="K142" s="78">
        <v>715000</v>
      </c>
    </row>
    <row r="143" spans="1:11" ht="18" customHeight="1">
      <c r="A143" s="319">
        <v>3610</v>
      </c>
      <c r="B143" s="93">
        <v>46126</v>
      </c>
      <c r="C143" s="83" t="s">
        <v>2678</v>
      </c>
      <c r="E143" s="320" t="s">
        <v>1184</v>
      </c>
      <c r="F143" s="320" t="s">
        <v>1185</v>
      </c>
      <c r="G143" s="85">
        <v>1300000</v>
      </c>
      <c r="H143" s="318">
        <v>1</v>
      </c>
      <c r="K143" s="78">
        <v>1300000</v>
      </c>
    </row>
    <row r="144" spans="1:11" ht="18" customHeight="1">
      <c r="A144" s="319">
        <v>3611</v>
      </c>
      <c r="B144" s="93">
        <v>46126</v>
      </c>
      <c r="C144" s="83" t="s">
        <v>4912</v>
      </c>
      <c r="D144" s="112" t="s">
        <v>4647</v>
      </c>
      <c r="E144" s="320" t="s">
        <v>1702</v>
      </c>
      <c r="G144" s="85">
        <v>1200000</v>
      </c>
      <c r="H144" s="318">
        <v>1</v>
      </c>
      <c r="K144" s="78">
        <v>1200000</v>
      </c>
    </row>
    <row r="145" spans="1:11" ht="18" customHeight="1">
      <c r="A145" s="319">
        <v>3612</v>
      </c>
      <c r="B145" s="93">
        <v>46126</v>
      </c>
      <c r="C145" s="83" t="s">
        <v>3123</v>
      </c>
      <c r="D145" s="112" t="s">
        <v>1761</v>
      </c>
      <c r="E145" s="320" t="s">
        <v>2132</v>
      </c>
      <c r="F145" s="320" t="s">
        <v>1761</v>
      </c>
      <c r="G145" s="85">
        <v>70000</v>
      </c>
      <c r="H145" s="318">
        <v>1</v>
      </c>
      <c r="K145" s="78">
        <v>70000</v>
      </c>
    </row>
    <row r="146" spans="1:11" ht="18" customHeight="1">
      <c r="A146" s="319">
        <v>3613</v>
      </c>
      <c r="B146" s="93">
        <v>46126</v>
      </c>
      <c r="C146" s="83" t="s">
        <v>1706</v>
      </c>
      <c r="D146" s="112" t="s">
        <v>4647</v>
      </c>
      <c r="E146" s="320" t="s">
        <v>1702</v>
      </c>
      <c r="G146" s="85">
        <v>650000</v>
      </c>
      <c r="H146" s="318">
        <v>1</v>
      </c>
      <c r="J146" s="78">
        <v>65000</v>
      </c>
      <c r="K146" s="78">
        <v>715000</v>
      </c>
    </row>
    <row r="147" spans="1:11" ht="18" customHeight="1">
      <c r="A147" s="319">
        <v>3614</v>
      </c>
      <c r="B147" s="93">
        <v>46126</v>
      </c>
      <c r="C147" s="83" t="s">
        <v>1706</v>
      </c>
      <c r="E147" s="320" t="s">
        <v>1490</v>
      </c>
      <c r="G147" s="85">
        <v>30000</v>
      </c>
      <c r="H147" s="318">
        <v>1</v>
      </c>
      <c r="J147" s="78">
        <v>3000</v>
      </c>
      <c r="K147" s="78">
        <v>33000</v>
      </c>
    </row>
    <row r="148" spans="1:11" ht="18" customHeight="1">
      <c r="A148" s="319">
        <v>3615</v>
      </c>
      <c r="B148" s="93">
        <v>46126</v>
      </c>
      <c r="C148" s="83" t="s">
        <v>2267</v>
      </c>
      <c r="D148" s="112">
        <v>7205246673</v>
      </c>
      <c r="E148" s="320" t="s">
        <v>1182</v>
      </c>
      <c r="F148" s="320" t="s">
        <v>1711</v>
      </c>
      <c r="G148" s="85">
        <v>1300000</v>
      </c>
      <c r="H148" s="318">
        <v>1</v>
      </c>
      <c r="K148" s="78">
        <v>1300000</v>
      </c>
    </row>
    <row r="149" spans="1:11" ht="18" customHeight="1">
      <c r="A149" s="319">
        <v>3616</v>
      </c>
      <c r="B149" s="93">
        <v>46126</v>
      </c>
      <c r="C149" s="83" t="s">
        <v>1620</v>
      </c>
      <c r="D149" s="112">
        <v>407</v>
      </c>
      <c r="E149" s="320" t="s">
        <v>1760</v>
      </c>
      <c r="F149" s="320" t="s">
        <v>1948</v>
      </c>
      <c r="H149" s="318">
        <v>1</v>
      </c>
      <c r="K149" s="78">
        <v>0</v>
      </c>
    </row>
    <row r="150" spans="1:11" ht="18" customHeight="1">
      <c r="A150" s="319">
        <v>3617</v>
      </c>
      <c r="B150" s="93">
        <v>46126</v>
      </c>
      <c r="C150" s="83" t="s">
        <v>972</v>
      </c>
      <c r="E150" s="320" t="s">
        <v>3959</v>
      </c>
    </row>
    <row r="151" spans="1:11" ht="18" customHeight="1">
      <c r="A151" s="319">
        <v>3618</v>
      </c>
      <c r="B151" s="93">
        <v>46126</v>
      </c>
      <c r="C151" s="83" t="s">
        <v>4912</v>
      </c>
      <c r="E151" s="320" t="s">
        <v>4933</v>
      </c>
    </row>
    <row r="152" spans="1:11" ht="18" customHeight="1">
      <c r="A152" s="319">
        <v>3619</v>
      </c>
      <c r="B152" s="93">
        <v>46126</v>
      </c>
      <c r="C152" s="83" t="s">
        <v>3123</v>
      </c>
      <c r="E152" s="320" t="s">
        <v>2928</v>
      </c>
      <c r="G152" s="85">
        <v>50000</v>
      </c>
      <c r="H152" s="318">
        <v>1</v>
      </c>
      <c r="K152" s="78">
        <v>50000</v>
      </c>
    </row>
    <row r="153" spans="1:11" ht="18" customHeight="1">
      <c r="A153" s="319">
        <v>3620</v>
      </c>
      <c r="B153" s="93">
        <v>46126</v>
      </c>
      <c r="C153" s="83" t="s">
        <v>3123</v>
      </c>
      <c r="E153" s="320" t="s">
        <v>3123</v>
      </c>
    </row>
    <row r="154" spans="1:11" ht="18" customHeight="1">
      <c r="A154" s="319">
        <v>3621</v>
      </c>
      <c r="B154" s="93">
        <v>46127</v>
      </c>
      <c r="C154" s="83" t="s">
        <v>1525</v>
      </c>
      <c r="D154" s="112" t="s">
        <v>4935</v>
      </c>
      <c r="E154" s="320" t="s">
        <v>4935</v>
      </c>
      <c r="F154" s="320" t="s">
        <v>4935</v>
      </c>
      <c r="H154" s="318">
        <v>1</v>
      </c>
    </row>
    <row r="155" spans="1:11" ht="18" customHeight="1">
      <c r="A155" s="319">
        <v>3622</v>
      </c>
      <c r="B155" s="93">
        <v>46127</v>
      </c>
      <c r="C155" s="83" t="s">
        <v>1525</v>
      </c>
      <c r="E155" s="320" t="s">
        <v>1237</v>
      </c>
      <c r="F155" s="320" t="s">
        <v>1236</v>
      </c>
      <c r="G155" s="85">
        <v>50000</v>
      </c>
      <c r="H155" s="318">
        <v>5</v>
      </c>
      <c r="K155" s="78">
        <v>250000</v>
      </c>
    </row>
    <row r="156" spans="1:11" ht="18" customHeight="1">
      <c r="A156" s="319">
        <v>3623</v>
      </c>
      <c r="B156" s="93">
        <v>46127</v>
      </c>
      <c r="C156" s="83" t="s">
        <v>2822</v>
      </c>
      <c r="D156" s="112" t="s">
        <v>4937</v>
      </c>
      <c r="E156" s="320" t="s">
        <v>2129</v>
      </c>
      <c r="F156" s="320" t="s">
        <v>1435</v>
      </c>
      <c r="G156" s="85">
        <v>1600000</v>
      </c>
      <c r="H156" s="318">
        <v>1</v>
      </c>
      <c r="K156" s="78">
        <v>1600000</v>
      </c>
    </row>
    <row r="157" spans="1:11" ht="18" customHeight="1">
      <c r="A157" s="319">
        <v>3624</v>
      </c>
      <c r="B157" s="93">
        <v>46127</v>
      </c>
      <c r="C157" s="83" t="s">
        <v>3123</v>
      </c>
      <c r="E157" s="320" t="s">
        <v>2738</v>
      </c>
      <c r="F157" s="320" t="s">
        <v>2737</v>
      </c>
      <c r="G157" s="85">
        <v>350000</v>
      </c>
      <c r="H157" s="318">
        <v>1</v>
      </c>
      <c r="K157" s="78">
        <v>350000</v>
      </c>
    </row>
    <row r="158" spans="1:11" ht="18" customHeight="1">
      <c r="A158" s="319">
        <v>3625</v>
      </c>
      <c r="B158" s="93">
        <v>46127</v>
      </c>
      <c r="C158" s="83" t="s">
        <v>1425</v>
      </c>
      <c r="D158" s="112" t="s">
        <v>4942</v>
      </c>
      <c r="E158" s="320" t="s">
        <v>1184</v>
      </c>
      <c r="F158" s="320" t="s">
        <v>4942</v>
      </c>
      <c r="G158" s="85">
        <v>1300000</v>
      </c>
      <c r="H158" s="318">
        <v>1</v>
      </c>
      <c r="K158" s="78">
        <v>1300000</v>
      </c>
    </row>
    <row r="159" spans="1:11" ht="18" customHeight="1">
      <c r="A159" s="319">
        <v>3626</v>
      </c>
      <c r="B159" s="93">
        <v>46127</v>
      </c>
      <c r="C159" s="83" t="s">
        <v>999</v>
      </c>
      <c r="D159" s="112">
        <v>7204812388</v>
      </c>
      <c r="E159" s="320" t="s">
        <v>1182</v>
      </c>
      <c r="F159" s="320" t="s">
        <v>1711</v>
      </c>
      <c r="G159" s="85">
        <v>1200000</v>
      </c>
      <c r="H159" s="318">
        <v>1</v>
      </c>
      <c r="K159" s="78">
        <v>1200000</v>
      </c>
    </row>
    <row r="160" spans="1:11" ht="18" customHeight="1">
      <c r="A160" s="319">
        <v>3627</v>
      </c>
      <c r="B160" s="93">
        <v>46127</v>
      </c>
      <c r="C160" s="83" t="s">
        <v>999</v>
      </c>
      <c r="E160" s="320" t="s">
        <v>1467</v>
      </c>
      <c r="F160" s="320" t="s">
        <v>2616</v>
      </c>
      <c r="G160" s="85">
        <v>350000</v>
      </c>
      <c r="H160" s="318">
        <v>1</v>
      </c>
      <c r="K160" s="78">
        <v>350000</v>
      </c>
    </row>
    <row r="161" spans="1:11" ht="18" customHeight="1">
      <c r="A161" s="319">
        <v>3628</v>
      </c>
      <c r="B161" s="93">
        <v>46127</v>
      </c>
      <c r="C161" s="83" t="s">
        <v>999</v>
      </c>
      <c r="D161" s="112" t="s">
        <v>2686</v>
      </c>
      <c r="E161" s="320" t="s">
        <v>2773</v>
      </c>
      <c r="F161" s="320" t="s">
        <v>2686</v>
      </c>
      <c r="G161" s="85">
        <v>130000</v>
      </c>
      <c r="H161" s="318">
        <v>1</v>
      </c>
      <c r="K161" s="78">
        <v>130000</v>
      </c>
    </row>
    <row r="162" spans="1:11" ht="18" customHeight="1">
      <c r="A162" s="319">
        <v>3629</v>
      </c>
      <c r="B162" s="93">
        <v>46127</v>
      </c>
      <c r="C162" s="83" t="s">
        <v>2206</v>
      </c>
      <c r="D162" s="112">
        <v>7204812388</v>
      </c>
      <c r="E162" s="320" t="s">
        <v>1182</v>
      </c>
      <c r="F162" s="320" t="s">
        <v>1711</v>
      </c>
      <c r="G162" s="85">
        <v>1200000</v>
      </c>
      <c r="H162" s="318">
        <v>1</v>
      </c>
      <c r="K162" s="78">
        <v>1200000</v>
      </c>
    </row>
    <row r="163" spans="1:11" ht="18" customHeight="1">
      <c r="A163" s="319">
        <v>3630</v>
      </c>
      <c r="B163" s="93">
        <v>46127</v>
      </c>
      <c r="C163" s="83" t="s">
        <v>2053</v>
      </c>
      <c r="D163" s="112">
        <v>7205502786</v>
      </c>
      <c r="E163" s="320" t="s">
        <v>1182</v>
      </c>
      <c r="F163" s="320" t="s">
        <v>1711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3631</v>
      </c>
      <c r="B164" s="93">
        <v>46127</v>
      </c>
      <c r="C164" s="83" t="s">
        <v>2406</v>
      </c>
      <c r="E164" s="320" t="s">
        <v>1811</v>
      </c>
      <c r="F164" s="320">
        <v>26107633480</v>
      </c>
      <c r="G164" s="85">
        <v>200000</v>
      </c>
      <c r="H164" s="318">
        <v>1</v>
      </c>
      <c r="J164" s="78">
        <v>20000</v>
      </c>
      <c r="K164" s="78">
        <v>220000</v>
      </c>
    </row>
    <row r="165" spans="1:11" ht="18" customHeight="1">
      <c r="A165" s="319">
        <v>3632</v>
      </c>
      <c r="B165" s="93">
        <v>46127</v>
      </c>
      <c r="C165" s="83" t="s">
        <v>2267</v>
      </c>
      <c r="E165" s="320" t="s">
        <v>4955</v>
      </c>
    </row>
    <row r="166" spans="1:11" ht="18" customHeight="1">
      <c r="A166" s="319">
        <v>3633</v>
      </c>
      <c r="B166" s="93">
        <v>46127</v>
      </c>
      <c r="C166" s="83" t="s">
        <v>2206</v>
      </c>
      <c r="E166" s="320" t="s">
        <v>3932</v>
      </c>
    </row>
    <row r="167" spans="1:11" ht="18" customHeight="1">
      <c r="A167" s="319">
        <v>3634</v>
      </c>
      <c r="B167" s="93">
        <v>46127</v>
      </c>
      <c r="C167" s="83" t="s">
        <v>2406</v>
      </c>
      <c r="E167" s="320" t="s">
        <v>4560</v>
      </c>
    </row>
    <row r="168" spans="1:11" ht="18" customHeight="1">
      <c r="A168" s="319">
        <v>3635</v>
      </c>
      <c r="B168" s="93">
        <v>46127</v>
      </c>
      <c r="C168" s="83" t="s">
        <v>1620</v>
      </c>
      <c r="E168" s="320" t="s">
        <v>1620</v>
      </c>
    </row>
    <row r="169" spans="1:11" ht="18" customHeight="1">
      <c r="A169" s="319">
        <v>3636</v>
      </c>
      <c r="B169" s="93">
        <v>46127</v>
      </c>
      <c r="C169" s="83" t="s">
        <v>3846</v>
      </c>
      <c r="E169" s="320" t="s">
        <v>4958</v>
      </c>
    </row>
    <row r="170" spans="1:11" ht="18" customHeight="1">
      <c r="A170" s="319">
        <v>3637</v>
      </c>
      <c r="B170" s="93">
        <v>46128</v>
      </c>
      <c r="C170" s="83" t="s">
        <v>1969</v>
      </c>
      <c r="D170" s="112" t="s">
        <v>4968</v>
      </c>
      <c r="E170" s="320" t="s">
        <v>2131</v>
      </c>
      <c r="F170" s="320" t="s">
        <v>1180</v>
      </c>
      <c r="G170" s="85">
        <v>1500000</v>
      </c>
      <c r="H170" s="318">
        <v>1</v>
      </c>
      <c r="K170" s="78">
        <v>1500000</v>
      </c>
    </row>
    <row r="171" spans="1:11" ht="18" customHeight="1">
      <c r="A171" s="319">
        <v>3638</v>
      </c>
      <c r="B171" s="93">
        <v>46128</v>
      </c>
      <c r="C171" s="83" t="s">
        <v>1969</v>
      </c>
      <c r="D171" s="112" t="s">
        <v>1761</v>
      </c>
      <c r="E171" s="320" t="s">
        <v>2132</v>
      </c>
      <c r="F171" s="320" t="s">
        <v>1761</v>
      </c>
      <c r="G171" s="85">
        <v>100000</v>
      </c>
      <c r="H171" s="318">
        <v>1</v>
      </c>
      <c r="K171" s="78">
        <v>100000</v>
      </c>
    </row>
    <row r="172" spans="1:11" ht="18" customHeight="1">
      <c r="A172" s="319">
        <v>3639</v>
      </c>
      <c r="B172" s="93">
        <v>46128</v>
      </c>
      <c r="C172" s="83" t="s">
        <v>3374</v>
      </c>
      <c r="E172" s="320" t="s">
        <v>3374</v>
      </c>
    </row>
    <row r="173" spans="1:11" ht="18" customHeight="1">
      <c r="A173" s="319">
        <v>3640</v>
      </c>
      <c r="B173" s="93">
        <v>46128</v>
      </c>
      <c r="C173" s="83" t="s">
        <v>4765</v>
      </c>
      <c r="D173" s="112" t="s">
        <v>4970</v>
      </c>
      <c r="E173" s="320" t="s">
        <v>4970</v>
      </c>
      <c r="F173" s="320" t="s">
        <v>4970</v>
      </c>
      <c r="G173" s="85">
        <v>1000000</v>
      </c>
      <c r="H173" s="318">
        <v>1</v>
      </c>
      <c r="K173" s="78">
        <v>1000000</v>
      </c>
    </row>
    <row r="174" spans="1:11" ht="18" customHeight="1">
      <c r="A174" s="319">
        <v>3641</v>
      </c>
      <c r="B174" s="93">
        <v>46128</v>
      </c>
      <c r="C174" s="83" t="s">
        <v>2926</v>
      </c>
      <c r="D174" s="112" t="s">
        <v>4647</v>
      </c>
      <c r="E174" s="320" t="s">
        <v>1702</v>
      </c>
      <c r="G174" s="85">
        <v>650000</v>
      </c>
      <c r="H174" s="318">
        <v>1</v>
      </c>
      <c r="K174" s="78">
        <v>650000</v>
      </c>
    </row>
    <row r="175" spans="1:11" ht="18" customHeight="1">
      <c r="A175" s="319">
        <v>3642</v>
      </c>
      <c r="B175" s="93">
        <v>46128</v>
      </c>
      <c r="C175" s="83" t="s">
        <v>2926</v>
      </c>
      <c r="E175" s="320" t="s">
        <v>4978</v>
      </c>
      <c r="G175" s="85">
        <v>150000</v>
      </c>
      <c r="H175" s="318">
        <v>1</v>
      </c>
      <c r="K175" s="78">
        <v>150000</v>
      </c>
    </row>
    <row r="176" spans="1:11" ht="18" customHeight="1">
      <c r="A176" s="319">
        <v>3643</v>
      </c>
      <c r="B176" s="93">
        <v>46128</v>
      </c>
      <c r="C176" s="83" t="s">
        <v>999</v>
      </c>
      <c r="D176" s="112" t="s">
        <v>4647</v>
      </c>
      <c r="E176" s="320" t="s">
        <v>1702</v>
      </c>
      <c r="G176" s="85">
        <v>1100000</v>
      </c>
      <c r="H176" s="318">
        <v>1</v>
      </c>
      <c r="K176" s="78">
        <v>1100000</v>
      </c>
    </row>
    <row r="177" spans="1:11" ht="18" customHeight="1">
      <c r="A177" s="319">
        <v>3644</v>
      </c>
      <c r="B177" s="93">
        <v>46128</v>
      </c>
      <c r="C177" s="83" t="s">
        <v>2676</v>
      </c>
      <c r="E177" s="320" t="s">
        <v>2676</v>
      </c>
    </row>
    <row r="178" spans="1:11" ht="18" customHeight="1">
      <c r="A178" s="319">
        <v>3645</v>
      </c>
      <c r="B178" s="93">
        <v>46129</v>
      </c>
      <c r="C178" s="83" t="s">
        <v>3123</v>
      </c>
      <c r="D178" s="112">
        <v>10066707</v>
      </c>
      <c r="E178" s="320" t="s">
        <v>1552</v>
      </c>
      <c r="F178" s="320" t="s">
        <v>1877</v>
      </c>
      <c r="G178" s="85">
        <v>1000000</v>
      </c>
      <c r="H178" s="318">
        <v>1</v>
      </c>
      <c r="K178" s="78">
        <v>1000000</v>
      </c>
    </row>
    <row r="179" spans="1:11" ht="18" customHeight="1">
      <c r="A179" s="319">
        <v>3646</v>
      </c>
      <c r="B179" s="93">
        <v>46129</v>
      </c>
      <c r="C179" s="83" t="s">
        <v>1803</v>
      </c>
      <c r="D179" s="112">
        <v>7205246673</v>
      </c>
      <c r="E179" s="320" t="s">
        <v>1182</v>
      </c>
      <c r="F179" s="320" t="s">
        <v>1711</v>
      </c>
      <c r="G179" s="85">
        <v>1200000</v>
      </c>
      <c r="H179" s="318">
        <v>1</v>
      </c>
      <c r="K179" s="78">
        <v>1200000</v>
      </c>
    </row>
    <row r="180" spans="1:11" ht="18" customHeight="1">
      <c r="A180" s="319">
        <v>3647</v>
      </c>
      <c r="B180" s="93">
        <v>46129</v>
      </c>
      <c r="C180" s="83" t="s">
        <v>1803</v>
      </c>
      <c r="E180" s="320" t="s">
        <v>1467</v>
      </c>
      <c r="F180" s="320" t="s">
        <v>2616</v>
      </c>
      <c r="G180" s="85">
        <v>350000</v>
      </c>
      <c r="H180" s="318">
        <v>1</v>
      </c>
      <c r="K180" s="78">
        <v>350000</v>
      </c>
    </row>
    <row r="181" spans="1:11" ht="18" customHeight="1">
      <c r="A181" s="319">
        <v>3648</v>
      </c>
      <c r="B181" s="93">
        <v>46129</v>
      </c>
      <c r="C181" s="83" t="s">
        <v>1681</v>
      </c>
      <c r="D181" s="112" t="s">
        <v>4986</v>
      </c>
      <c r="E181" s="320" t="s">
        <v>2153</v>
      </c>
      <c r="F181" s="320" t="s">
        <v>1910</v>
      </c>
      <c r="G181" s="85">
        <v>1900000</v>
      </c>
      <c r="H181" s="318">
        <v>1</v>
      </c>
      <c r="K181" s="78">
        <v>1900000</v>
      </c>
    </row>
    <row r="182" spans="1:11" ht="18" customHeight="1">
      <c r="A182" s="319">
        <v>3649</v>
      </c>
      <c r="B182" s="93">
        <v>46129</v>
      </c>
      <c r="C182" s="83" t="s">
        <v>1681</v>
      </c>
      <c r="D182" s="112" t="s">
        <v>1761</v>
      </c>
      <c r="E182" s="320" t="s">
        <v>2132</v>
      </c>
      <c r="F182" s="320" t="s">
        <v>1761</v>
      </c>
      <c r="G182" s="85">
        <v>100000</v>
      </c>
      <c r="H182" s="318">
        <v>1</v>
      </c>
      <c r="K182" s="78">
        <v>100000</v>
      </c>
    </row>
    <row r="183" spans="1:11" ht="18" customHeight="1">
      <c r="A183" s="319">
        <v>3650</v>
      </c>
      <c r="B183" s="93">
        <v>46129</v>
      </c>
      <c r="C183" s="83" t="s">
        <v>2791</v>
      </c>
      <c r="E183" s="320" t="s">
        <v>2043</v>
      </c>
      <c r="F183" s="320">
        <v>1068298044</v>
      </c>
      <c r="G183" s="85">
        <v>0</v>
      </c>
      <c r="H183" s="318">
        <v>1</v>
      </c>
      <c r="J183" s="78">
        <v>0</v>
      </c>
      <c r="K183" s="78">
        <v>0</v>
      </c>
    </row>
    <row r="184" spans="1:11" ht="18" customHeight="1">
      <c r="A184" s="319">
        <v>3651</v>
      </c>
      <c r="B184" s="93">
        <v>46129</v>
      </c>
      <c r="C184" s="83" t="s">
        <v>4261</v>
      </c>
      <c r="E184" s="320" t="s">
        <v>4990</v>
      </c>
    </row>
    <row r="185" spans="1:11" ht="18" customHeight="1">
      <c r="A185" s="319">
        <v>3652</v>
      </c>
      <c r="B185" s="93">
        <v>46129</v>
      </c>
      <c r="C185" s="83" t="s">
        <v>999</v>
      </c>
      <c r="E185" s="320" t="s">
        <v>999</v>
      </c>
    </row>
    <row r="186" spans="1:11" ht="18" customHeight="1">
      <c r="A186" s="319">
        <v>3653</v>
      </c>
      <c r="B186" s="93">
        <v>46129</v>
      </c>
      <c r="C186" s="83" t="s">
        <v>3865</v>
      </c>
      <c r="E186" s="320" t="s">
        <v>3865</v>
      </c>
    </row>
    <row r="187" spans="1:11" ht="18" customHeight="1">
      <c r="A187" s="319">
        <v>3654</v>
      </c>
      <c r="B187" s="93">
        <v>46130</v>
      </c>
      <c r="C187" s="83" t="s">
        <v>1770</v>
      </c>
      <c r="D187" s="112">
        <v>7205502786</v>
      </c>
      <c r="E187" s="320" t="s">
        <v>1182</v>
      </c>
      <c r="F187" s="320" t="s">
        <v>1711</v>
      </c>
      <c r="G187" s="85">
        <v>1300000</v>
      </c>
      <c r="H187" s="318">
        <v>1</v>
      </c>
      <c r="J187" s="78">
        <v>130000</v>
      </c>
      <c r="K187" s="78">
        <v>1430000</v>
      </c>
    </row>
    <row r="188" spans="1:11" ht="18" customHeight="1">
      <c r="A188" s="319">
        <v>3655</v>
      </c>
      <c r="B188" s="93">
        <v>46130</v>
      </c>
      <c r="C188" s="83" t="s">
        <v>1415</v>
      </c>
      <c r="E188" s="320" t="s">
        <v>4992</v>
      </c>
    </row>
    <row r="189" spans="1:11" ht="18" customHeight="1">
      <c r="A189" s="319">
        <v>3656</v>
      </c>
      <c r="B189" s="93">
        <v>46132</v>
      </c>
      <c r="C189" s="83" t="s">
        <v>1803</v>
      </c>
      <c r="E189" s="320" t="s">
        <v>1803</v>
      </c>
    </row>
    <row r="190" spans="1:11" ht="18" customHeight="1">
      <c r="A190" s="319">
        <v>3657</v>
      </c>
      <c r="B190" s="93">
        <v>46132</v>
      </c>
      <c r="C190" s="83" t="s">
        <v>2822</v>
      </c>
      <c r="E190" s="320" t="s">
        <v>2822</v>
      </c>
    </row>
    <row r="191" spans="1:11" ht="18" customHeight="1">
      <c r="A191" s="319">
        <v>3658</v>
      </c>
      <c r="B191" s="93">
        <v>46132</v>
      </c>
      <c r="C191" s="83" t="s">
        <v>3866</v>
      </c>
      <c r="E191" s="320" t="s">
        <v>1676</v>
      </c>
      <c r="F191" s="320">
        <v>27107593440</v>
      </c>
      <c r="G191" s="85">
        <v>150000</v>
      </c>
      <c r="H191" s="318">
        <v>1</v>
      </c>
      <c r="K191" s="78">
        <v>150000</v>
      </c>
    </row>
    <row r="192" spans="1:11" ht="18" customHeight="1">
      <c r="A192" s="319">
        <v>3659</v>
      </c>
      <c r="B192" s="93">
        <v>46132</v>
      </c>
      <c r="C192" s="83" t="s">
        <v>1440</v>
      </c>
      <c r="E192" s="320" t="s">
        <v>2769</v>
      </c>
      <c r="G192" s="85">
        <v>150000</v>
      </c>
      <c r="H192" s="318">
        <v>1</v>
      </c>
      <c r="K192" s="78">
        <v>150000</v>
      </c>
    </row>
    <row r="193" spans="1:11" ht="18" customHeight="1">
      <c r="A193" s="319">
        <v>3660</v>
      </c>
      <c r="B193" s="93">
        <v>46132</v>
      </c>
      <c r="C193" s="83" t="s">
        <v>1969</v>
      </c>
      <c r="E193" s="320" t="s">
        <v>2138</v>
      </c>
      <c r="F193" s="320" t="s">
        <v>1186</v>
      </c>
      <c r="G193" s="85">
        <v>650000</v>
      </c>
      <c r="H193" s="318">
        <v>1</v>
      </c>
      <c r="K193" s="78">
        <v>650000</v>
      </c>
    </row>
    <row r="194" spans="1:11" ht="18" customHeight="1">
      <c r="A194" s="319">
        <v>3661</v>
      </c>
      <c r="B194" s="93">
        <v>46132</v>
      </c>
      <c r="C194" s="83" t="s">
        <v>1826</v>
      </c>
      <c r="D194" s="112">
        <v>7205196869</v>
      </c>
      <c r="E194" s="320" t="s">
        <v>1182</v>
      </c>
      <c r="F194" s="320" t="s">
        <v>1711</v>
      </c>
      <c r="G194" s="85">
        <v>1300000</v>
      </c>
      <c r="H194" s="318">
        <v>1</v>
      </c>
      <c r="J194" s="78">
        <v>130000</v>
      </c>
      <c r="K194" s="78">
        <v>1430000</v>
      </c>
    </row>
    <row r="195" spans="1:11" ht="18" customHeight="1">
      <c r="A195" s="319">
        <v>3662</v>
      </c>
      <c r="B195" s="93">
        <v>46132</v>
      </c>
      <c r="C195" s="83" t="s">
        <v>1349</v>
      </c>
      <c r="E195" s="320" t="s">
        <v>1676</v>
      </c>
      <c r="F195" s="320">
        <v>27107593440</v>
      </c>
      <c r="G195" s="85">
        <v>170000</v>
      </c>
      <c r="H195" s="318">
        <v>2</v>
      </c>
      <c r="K195" s="78">
        <v>340000</v>
      </c>
    </row>
    <row r="196" spans="1:11" ht="18" customHeight="1">
      <c r="A196" s="319">
        <v>3663</v>
      </c>
      <c r="B196" s="93">
        <v>46132</v>
      </c>
      <c r="C196" s="83" t="s">
        <v>1465</v>
      </c>
      <c r="D196" s="112">
        <v>7205616262</v>
      </c>
      <c r="E196" s="320" t="s">
        <v>1182</v>
      </c>
      <c r="F196" s="320" t="s">
        <v>1711</v>
      </c>
      <c r="G196" s="85">
        <v>1200000</v>
      </c>
      <c r="H196" s="318">
        <v>1</v>
      </c>
      <c r="K196" s="78">
        <v>1200000</v>
      </c>
    </row>
    <row r="197" spans="1:11" ht="18" customHeight="1">
      <c r="A197" s="319">
        <v>3664</v>
      </c>
      <c r="B197" s="93">
        <v>46132</v>
      </c>
      <c r="C197" s="83" t="s">
        <v>1465</v>
      </c>
      <c r="E197" s="320" t="s">
        <v>1467</v>
      </c>
      <c r="F197" s="320" t="s">
        <v>2616</v>
      </c>
      <c r="G197" s="85">
        <v>350000</v>
      </c>
      <c r="H197" s="318">
        <v>1</v>
      </c>
      <c r="K197" s="78">
        <v>350000</v>
      </c>
    </row>
    <row r="198" spans="1:11" ht="18" customHeight="1">
      <c r="A198" s="319">
        <v>3665</v>
      </c>
      <c r="B198" s="93">
        <v>46132</v>
      </c>
      <c r="C198" s="83" t="s">
        <v>1826</v>
      </c>
      <c r="E198" s="320" t="s">
        <v>1826</v>
      </c>
    </row>
    <row r="199" spans="1:11" ht="18" customHeight="1">
      <c r="A199" s="319">
        <v>3666</v>
      </c>
      <c r="B199" s="93">
        <v>46132</v>
      </c>
      <c r="C199" s="83" t="s">
        <v>1969</v>
      </c>
      <c r="E199" s="320" t="s">
        <v>3949</v>
      </c>
    </row>
    <row r="200" spans="1:11" ht="18" customHeight="1">
      <c r="A200" s="319">
        <v>3667</v>
      </c>
      <c r="B200" s="93">
        <v>46132</v>
      </c>
      <c r="C200" s="83" t="s">
        <v>1425</v>
      </c>
      <c r="E200" s="320" t="s">
        <v>1425</v>
      </c>
      <c r="I200" s="318"/>
    </row>
    <row r="201" spans="1:11" ht="18" customHeight="1">
      <c r="A201" s="319">
        <v>3668</v>
      </c>
      <c r="B201" s="93">
        <v>46132</v>
      </c>
      <c r="C201" s="83" t="s">
        <v>3123</v>
      </c>
      <c r="E201" s="320" t="s">
        <v>3123</v>
      </c>
      <c r="I201" s="318"/>
    </row>
    <row r="202" spans="1:11" ht="18" customHeight="1">
      <c r="A202" s="319">
        <v>3669</v>
      </c>
      <c r="B202" s="93">
        <v>46133</v>
      </c>
      <c r="C202" s="83" t="s">
        <v>1850</v>
      </c>
      <c r="E202" s="320" t="s">
        <v>1850</v>
      </c>
    </row>
    <row r="203" spans="1:11" ht="18" customHeight="1">
      <c r="A203" s="319">
        <v>3670</v>
      </c>
      <c r="B203" s="93">
        <v>46133</v>
      </c>
      <c r="C203" s="83" t="s">
        <v>1007</v>
      </c>
      <c r="E203" s="320" t="s">
        <v>1007</v>
      </c>
    </row>
    <row r="204" spans="1:11" ht="18" customHeight="1">
      <c r="A204" s="319">
        <v>3671</v>
      </c>
      <c r="B204" s="93">
        <v>46133</v>
      </c>
      <c r="C204" s="83" t="s">
        <v>1154</v>
      </c>
      <c r="E204" s="320" t="s">
        <v>1154</v>
      </c>
    </row>
    <row r="205" spans="1:11" ht="18" customHeight="1">
      <c r="A205" s="319">
        <v>3672</v>
      </c>
      <c r="B205" s="93">
        <v>46133</v>
      </c>
      <c r="C205" s="83" t="s">
        <v>1525</v>
      </c>
      <c r="E205" s="320" t="s">
        <v>1525</v>
      </c>
    </row>
    <row r="206" spans="1:11" ht="18" customHeight="1">
      <c r="A206" s="319">
        <v>3673</v>
      </c>
      <c r="B206" s="93">
        <v>46133</v>
      </c>
      <c r="C206" s="83" t="s">
        <v>1440</v>
      </c>
      <c r="E206" s="320" t="s">
        <v>1440</v>
      </c>
    </row>
    <row r="207" spans="1:11" ht="18" customHeight="1">
      <c r="A207" s="319">
        <v>3674</v>
      </c>
      <c r="B207" s="93">
        <v>46133</v>
      </c>
      <c r="C207" s="83" t="s">
        <v>2846</v>
      </c>
      <c r="D207" s="112" t="s">
        <v>5005</v>
      </c>
      <c r="E207" s="320" t="s">
        <v>2129</v>
      </c>
      <c r="F207" s="320" t="s">
        <v>1435</v>
      </c>
      <c r="G207" s="85">
        <v>1500000</v>
      </c>
      <c r="H207" s="318">
        <v>1</v>
      </c>
      <c r="K207" s="78">
        <v>1500000</v>
      </c>
    </row>
    <row r="208" spans="1:11" ht="18" customHeight="1">
      <c r="A208" s="319">
        <v>3675</v>
      </c>
      <c r="B208" s="93">
        <v>46133</v>
      </c>
      <c r="C208" s="83" t="s">
        <v>3108</v>
      </c>
      <c r="D208" s="112">
        <v>7205502786</v>
      </c>
      <c r="E208" s="320" t="s">
        <v>1182</v>
      </c>
      <c r="F208" s="320" t="s">
        <v>1711</v>
      </c>
      <c r="G208" s="85">
        <v>1200000</v>
      </c>
      <c r="H208" s="318">
        <v>1</v>
      </c>
      <c r="J208" s="78">
        <v>120000</v>
      </c>
      <c r="K208" s="78">
        <v>1320000</v>
      </c>
    </row>
    <row r="209" spans="1:11" ht="18" customHeight="1">
      <c r="A209" s="319">
        <v>3676</v>
      </c>
      <c r="B209" s="93">
        <v>46134</v>
      </c>
      <c r="C209" s="83" t="s">
        <v>2678</v>
      </c>
      <c r="E209" s="320" t="s">
        <v>3619</v>
      </c>
    </row>
    <row r="210" spans="1:11" ht="18" customHeight="1">
      <c r="A210" s="319">
        <v>3677</v>
      </c>
      <c r="B210" s="93">
        <v>46134</v>
      </c>
      <c r="C210" s="83" t="s">
        <v>1770</v>
      </c>
      <c r="E210" s="320" t="s">
        <v>1770</v>
      </c>
    </row>
    <row r="211" spans="1:11" ht="18" customHeight="1">
      <c r="A211" s="319">
        <v>3678</v>
      </c>
      <c r="B211" s="93">
        <v>46134</v>
      </c>
      <c r="C211" s="83" t="s">
        <v>1010</v>
      </c>
      <c r="E211" s="320" t="s">
        <v>3779</v>
      </c>
    </row>
    <row r="212" spans="1:11" ht="18" customHeight="1">
      <c r="A212" s="319">
        <v>3679</v>
      </c>
      <c r="B212" s="93">
        <v>46134</v>
      </c>
      <c r="C212" s="83" t="s">
        <v>1349</v>
      </c>
      <c r="E212" s="320" t="s">
        <v>3944</v>
      </c>
    </row>
    <row r="213" spans="1:11" ht="18" customHeight="1">
      <c r="A213" s="319">
        <v>3680</v>
      </c>
      <c r="B213" s="93">
        <v>46134</v>
      </c>
      <c r="C213" s="83" t="s">
        <v>4744</v>
      </c>
      <c r="D213" s="112">
        <v>7205616262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3681</v>
      </c>
      <c r="B214" s="93">
        <v>46134</v>
      </c>
      <c r="C214" s="83" t="s">
        <v>4744</v>
      </c>
      <c r="E214" s="320" t="s">
        <v>1467</v>
      </c>
      <c r="F214" s="320" t="s">
        <v>2616</v>
      </c>
      <c r="G214" s="85">
        <v>350000</v>
      </c>
      <c r="H214" s="318">
        <v>1</v>
      </c>
      <c r="K214" s="78">
        <v>350000</v>
      </c>
    </row>
    <row r="215" spans="1:11" ht="18" customHeight="1">
      <c r="A215" s="319">
        <v>3682</v>
      </c>
      <c r="B215" s="93">
        <v>46134</v>
      </c>
      <c r="C215" s="83" t="s">
        <v>1444</v>
      </c>
      <c r="E215" s="320" t="s">
        <v>1467</v>
      </c>
      <c r="F215" s="320" t="s">
        <v>2616</v>
      </c>
      <c r="G215" s="85">
        <v>350000</v>
      </c>
      <c r="H215" s="318">
        <v>2</v>
      </c>
      <c r="K215" s="78">
        <v>700000</v>
      </c>
    </row>
    <row r="216" spans="1:11" ht="18" customHeight="1">
      <c r="A216" s="319">
        <v>3683</v>
      </c>
      <c r="B216" s="93">
        <v>46134</v>
      </c>
      <c r="C216" s="83" t="s">
        <v>1010</v>
      </c>
      <c r="E216" s="320" t="s">
        <v>2138</v>
      </c>
      <c r="F216" s="320" t="s">
        <v>1186</v>
      </c>
      <c r="G216" s="85">
        <v>650000</v>
      </c>
      <c r="H216" s="318">
        <v>1</v>
      </c>
      <c r="K216" s="78">
        <v>650000</v>
      </c>
    </row>
    <row r="217" spans="1:11" ht="18" customHeight="1">
      <c r="A217" s="319">
        <v>3684</v>
      </c>
      <c r="B217" s="93">
        <v>46134</v>
      </c>
      <c r="C217" s="83" t="s">
        <v>1010</v>
      </c>
      <c r="E217" s="320" t="s">
        <v>2141</v>
      </c>
      <c r="F217" s="320">
        <v>50229</v>
      </c>
      <c r="G217" s="85">
        <v>80000</v>
      </c>
      <c r="H217" s="318">
        <v>1</v>
      </c>
      <c r="K217" s="78">
        <v>80000</v>
      </c>
    </row>
    <row r="218" spans="1:11" ht="18" customHeight="1">
      <c r="A218" s="319">
        <v>3685</v>
      </c>
      <c r="B218" s="93">
        <v>46134</v>
      </c>
      <c r="C218" s="83" t="s">
        <v>1010</v>
      </c>
      <c r="E218" s="320" t="s">
        <v>2142</v>
      </c>
      <c r="F218" s="320" t="s">
        <v>1753</v>
      </c>
      <c r="G218" s="85">
        <v>40000</v>
      </c>
      <c r="H218" s="318">
        <v>1</v>
      </c>
      <c r="K218" s="78">
        <v>40000</v>
      </c>
    </row>
    <row r="219" spans="1:11" ht="18" customHeight="1">
      <c r="A219" s="319">
        <v>3686</v>
      </c>
      <c r="B219" s="93">
        <v>46134</v>
      </c>
      <c r="C219" s="83" t="s">
        <v>1978</v>
      </c>
      <c r="E219" s="320" t="s">
        <v>3062</v>
      </c>
      <c r="G219" s="85">
        <v>250000</v>
      </c>
      <c r="H219" s="318">
        <v>1</v>
      </c>
      <c r="K219" s="78">
        <v>250000</v>
      </c>
    </row>
    <row r="220" spans="1:11" ht="18" customHeight="1">
      <c r="A220" s="319">
        <v>3687</v>
      </c>
      <c r="B220" s="93">
        <v>46134</v>
      </c>
      <c r="C220" s="83" t="s">
        <v>1450</v>
      </c>
      <c r="E220" s="320" t="s">
        <v>1520</v>
      </c>
      <c r="F220" s="320">
        <v>24152333903</v>
      </c>
      <c r="G220" s="85">
        <v>50000</v>
      </c>
      <c r="H220" s="318">
        <v>2</v>
      </c>
      <c r="K220" s="78">
        <v>100000</v>
      </c>
    </row>
    <row r="221" spans="1:11" ht="18" customHeight="1">
      <c r="A221" s="319">
        <v>3688</v>
      </c>
      <c r="B221" s="93">
        <v>46134</v>
      </c>
      <c r="C221" s="83" t="s">
        <v>1438</v>
      </c>
      <c r="E221" s="320" t="s">
        <v>1467</v>
      </c>
      <c r="F221" s="320" t="s">
        <v>2616</v>
      </c>
      <c r="G221" s="85">
        <v>350000</v>
      </c>
      <c r="H221" s="318">
        <v>1</v>
      </c>
      <c r="K221" s="78">
        <v>350000</v>
      </c>
    </row>
    <row r="222" spans="1:11" ht="18" customHeight="1">
      <c r="A222" s="319">
        <v>3689</v>
      </c>
      <c r="B222" s="93">
        <v>46134</v>
      </c>
      <c r="C222" s="83" t="s">
        <v>1438</v>
      </c>
      <c r="E222" s="320" t="s">
        <v>2138</v>
      </c>
      <c r="F222" s="320" t="s">
        <v>1186</v>
      </c>
      <c r="G222" s="85">
        <v>650000</v>
      </c>
      <c r="H222" s="318">
        <v>3</v>
      </c>
      <c r="K222" s="78">
        <v>1950000</v>
      </c>
    </row>
    <row r="223" spans="1:11" ht="18" customHeight="1">
      <c r="A223" s="319">
        <v>3690</v>
      </c>
      <c r="B223" s="93">
        <v>46134</v>
      </c>
      <c r="C223" s="83" t="s">
        <v>1450</v>
      </c>
      <c r="E223" s="320" t="s">
        <v>1450</v>
      </c>
    </row>
    <row r="224" spans="1:11" ht="18" customHeight="1">
      <c r="A224" s="319">
        <v>3691</v>
      </c>
      <c r="B224" s="93">
        <v>46134</v>
      </c>
      <c r="C224" s="83" t="s">
        <v>1978</v>
      </c>
      <c r="E224" s="320" t="s">
        <v>1978</v>
      </c>
    </row>
    <row r="225" spans="1:11" ht="18" customHeight="1">
      <c r="A225" s="319">
        <v>3692</v>
      </c>
      <c r="B225" s="93">
        <v>46134</v>
      </c>
      <c r="C225" s="83" t="s">
        <v>4744</v>
      </c>
      <c r="E225" s="320" t="s">
        <v>5018</v>
      </c>
    </row>
    <row r="226" spans="1:11" ht="18" customHeight="1">
      <c r="A226" s="319">
        <v>3693</v>
      </c>
      <c r="B226" s="93">
        <v>46134</v>
      </c>
      <c r="C226" s="83" t="s">
        <v>4765</v>
      </c>
      <c r="E226" s="320" t="s">
        <v>4543</v>
      </c>
    </row>
    <row r="227" spans="1:11" ht="18" customHeight="1">
      <c r="A227" s="319">
        <v>3694</v>
      </c>
      <c r="B227" s="93">
        <v>46134</v>
      </c>
      <c r="C227" s="83" t="s">
        <v>4765</v>
      </c>
      <c r="E227" s="320" t="s">
        <v>4765</v>
      </c>
    </row>
    <row r="228" spans="1:11" ht="18" customHeight="1">
      <c r="A228" s="319">
        <v>3695</v>
      </c>
      <c r="B228" s="93">
        <v>46134</v>
      </c>
      <c r="C228" s="83" t="s">
        <v>3866</v>
      </c>
      <c r="E228" s="320" t="s">
        <v>3866</v>
      </c>
    </row>
    <row r="229" spans="1:11" ht="18" customHeight="1">
      <c r="A229" s="319">
        <v>3696</v>
      </c>
      <c r="B229" s="93">
        <v>46135</v>
      </c>
      <c r="C229" s="83" t="s">
        <v>1512</v>
      </c>
      <c r="E229" s="320" t="s">
        <v>2043</v>
      </c>
      <c r="F229" s="320">
        <v>1068298046</v>
      </c>
      <c r="G229" s="85">
        <v>500000</v>
      </c>
      <c r="H229" s="318">
        <v>1</v>
      </c>
      <c r="K229" s="78">
        <v>500000</v>
      </c>
    </row>
    <row r="230" spans="1:11" ht="18" customHeight="1">
      <c r="A230" s="319">
        <v>3697</v>
      </c>
      <c r="B230" s="93">
        <v>46135</v>
      </c>
      <c r="C230" s="83" t="s">
        <v>1512</v>
      </c>
      <c r="E230" s="320" t="s">
        <v>3885</v>
      </c>
      <c r="F230" s="320">
        <v>1068237210</v>
      </c>
      <c r="G230" s="85">
        <v>90000</v>
      </c>
      <c r="H230" s="318">
        <v>1</v>
      </c>
      <c r="K230" s="78">
        <v>90000</v>
      </c>
    </row>
    <row r="231" spans="1:11" ht="18" customHeight="1">
      <c r="A231" s="319">
        <v>3698</v>
      </c>
      <c r="B231" s="93">
        <v>46135</v>
      </c>
      <c r="C231" s="83" t="s">
        <v>3873</v>
      </c>
      <c r="E231" s="320" t="s">
        <v>1467</v>
      </c>
      <c r="F231" s="320" t="s">
        <v>2616</v>
      </c>
      <c r="G231" s="85">
        <v>350000</v>
      </c>
      <c r="H231" s="318">
        <v>1</v>
      </c>
      <c r="J231" s="78">
        <v>35000</v>
      </c>
      <c r="K231" s="78">
        <v>385000</v>
      </c>
    </row>
    <row r="232" spans="1:11" ht="18" customHeight="1">
      <c r="A232" s="319">
        <v>3699</v>
      </c>
      <c r="B232" s="93">
        <v>46135</v>
      </c>
      <c r="C232" s="83" t="s">
        <v>1007</v>
      </c>
      <c r="E232" s="320" t="s">
        <v>4447</v>
      </c>
      <c r="F232" s="320" t="s">
        <v>1906</v>
      </c>
      <c r="G232" s="85">
        <v>1000000</v>
      </c>
      <c r="H232" s="318">
        <v>1</v>
      </c>
      <c r="J232" s="78">
        <v>100000</v>
      </c>
      <c r="K232" s="78">
        <v>1100000</v>
      </c>
    </row>
    <row r="233" spans="1:11" ht="18" customHeight="1">
      <c r="A233" s="319">
        <v>3700</v>
      </c>
      <c r="B233" s="93">
        <v>46135</v>
      </c>
      <c r="C233" s="83" t="s">
        <v>1007</v>
      </c>
      <c r="E233" s="320" t="s">
        <v>5024</v>
      </c>
      <c r="F233" s="320" t="s">
        <v>5025</v>
      </c>
      <c r="G233" s="85">
        <v>30000</v>
      </c>
      <c r="H233" s="318">
        <v>1</v>
      </c>
      <c r="J233" s="78">
        <v>3000</v>
      </c>
      <c r="K233" s="78">
        <v>33000</v>
      </c>
    </row>
    <row r="234" spans="1:11" ht="18" customHeight="1">
      <c r="A234" s="319">
        <v>3701</v>
      </c>
      <c r="B234" s="93">
        <v>46135</v>
      </c>
      <c r="C234" s="83" t="s">
        <v>1007</v>
      </c>
      <c r="E234" s="320" t="s">
        <v>1664</v>
      </c>
      <c r="F234" s="320" t="s">
        <v>1663</v>
      </c>
      <c r="G234" s="85">
        <v>50000</v>
      </c>
      <c r="H234" s="318">
        <v>2</v>
      </c>
      <c r="J234" s="78">
        <v>10000</v>
      </c>
      <c r="K234" s="78">
        <v>110000</v>
      </c>
    </row>
    <row r="235" spans="1:11" ht="18" customHeight="1">
      <c r="A235" s="319">
        <v>3702</v>
      </c>
      <c r="B235" s="93">
        <v>46135</v>
      </c>
      <c r="C235" s="83" t="s">
        <v>3847</v>
      </c>
      <c r="D235" s="112" t="s">
        <v>4647</v>
      </c>
      <c r="E235" s="320" t="s">
        <v>1702</v>
      </c>
      <c r="G235" s="85">
        <v>1000000</v>
      </c>
      <c r="H235" s="318">
        <v>1</v>
      </c>
      <c r="K235" s="78">
        <v>1000000</v>
      </c>
    </row>
    <row r="236" spans="1:11" ht="18" customHeight="1">
      <c r="A236" s="319">
        <v>3703</v>
      </c>
      <c r="B236" s="93">
        <v>46135</v>
      </c>
      <c r="C236" s="83" t="s">
        <v>3847</v>
      </c>
      <c r="E236" s="320" t="s">
        <v>3847</v>
      </c>
    </row>
    <row r="237" spans="1:11" ht="18" customHeight="1">
      <c r="A237" s="319">
        <v>3704</v>
      </c>
      <c r="B237" s="93">
        <v>46135</v>
      </c>
      <c r="C237" s="83" t="s">
        <v>3108</v>
      </c>
      <c r="E237" s="320" t="s">
        <v>5034</v>
      </c>
    </row>
    <row r="238" spans="1:11" ht="18" customHeight="1">
      <c r="A238" s="319">
        <v>3705</v>
      </c>
      <c r="B238" s="93">
        <v>46135</v>
      </c>
      <c r="C238" s="83" t="s">
        <v>1465</v>
      </c>
      <c r="E238" s="320" t="s">
        <v>1465</v>
      </c>
    </row>
    <row r="239" spans="1:11" ht="18" customHeight="1">
      <c r="A239" s="319">
        <v>3706</v>
      </c>
      <c r="B239" s="93">
        <v>46135</v>
      </c>
      <c r="C239" s="83" t="s">
        <v>1465</v>
      </c>
      <c r="E239" s="320" t="s">
        <v>1465</v>
      </c>
    </row>
    <row r="240" spans="1:11" ht="18" customHeight="1">
      <c r="A240" s="319">
        <v>3707</v>
      </c>
      <c r="B240" s="93">
        <v>46136</v>
      </c>
      <c r="C240" s="83" t="s">
        <v>999</v>
      </c>
      <c r="E240" s="320" t="s">
        <v>2147</v>
      </c>
      <c r="F240" s="320">
        <v>2820403</v>
      </c>
      <c r="G240" s="85">
        <v>1600000</v>
      </c>
      <c r="H240" s="318">
        <v>1</v>
      </c>
      <c r="K240" s="78">
        <v>1600000</v>
      </c>
    </row>
    <row r="241" spans="1:11" ht="18" customHeight="1">
      <c r="A241" s="319">
        <v>3708</v>
      </c>
      <c r="B241" s="93">
        <v>46136</v>
      </c>
      <c r="C241" s="83" t="s">
        <v>1131</v>
      </c>
      <c r="D241" s="112">
        <v>7204804336</v>
      </c>
      <c r="E241" s="320" t="s">
        <v>1182</v>
      </c>
      <c r="F241" s="320" t="s">
        <v>1711</v>
      </c>
      <c r="G241" s="85">
        <v>1200000</v>
      </c>
      <c r="H241" s="318">
        <v>1</v>
      </c>
      <c r="J241" s="78">
        <v>120000</v>
      </c>
      <c r="K241" s="78">
        <v>1320000</v>
      </c>
    </row>
    <row r="242" spans="1:11" ht="18" customHeight="1">
      <c r="A242" s="319">
        <v>3709</v>
      </c>
      <c r="B242" s="93">
        <v>46136</v>
      </c>
      <c r="C242" s="83" t="s">
        <v>1010</v>
      </c>
      <c r="E242" s="320" t="s">
        <v>2143</v>
      </c>
      <c r="F242" s="320" t="s">
        <v>1779</v>
      </c>
      <c r="G242" s="85">
        <v>20000</v>
      </c>
      <c r="H242" s="318">
        <v>1</v>
      </c>
      <c r="K242" s="78">
        <v>20000</v>
      </c>
    </row>
    <row r="243" spans="1:11" ht="18" customHeight="1">
      <c r="A243" s="319">
        <v>3710</v>
      </c>
      <c r="B243" s="93">
        <v>46136</v>
      </c>
      <c r="C243" s="83" t="s">
        <v>1681</v>
      </c>
      <c r="E243" s="320" t="s">
        <v>1703</v>
      </c>
      <c r="F243" s="320">
        <v>2830501</v>
      </c>
      <c r="G243" s="85">
        <v>1600000</v>
      </c>
      <c r="H243" s="318">
        <v>1</v>
      </c>
      <c r="K243" s="78">
        <v>1600000</v>
      </c>
    </row>
    <row r="244" spans="1:11" ht="18" customHeight="1">
      <c r="A244" s="319">
        <v>3711</v>
      </c>
      <c r="B244" s="93">
        <v>46136</v>
      </c>
      <c r="C244" s="83" t="s">
        <v>1803</v>
      </c>
      <c r="E244" s="320" t="s">
        <v>5043</v>
      </c>
      <c r="F244" s="320">
        <v>6058008065</v>
      </c>
      <c r="G244" s="85">
        <v>600000</v>
      </c>
      <c r="H244" s="318">
        <v>1</v>
      </c>
      <c r="K244" s="78">
        <v>600000</v>
      </c>
    </row>
    <row r="245" spans="1:11" ht="18" customHeight="1">
      <c r="A245" s="319">
        <v>3712</v>
      </c>
      <c r="B245" s="93">
        <v>46136</v>
      </c>
      <c r="C245" s="83" t="s">
        <v>5045</v>
      </c>
      <c r="E245" s="320" t="s">
        <v>4902</v>
      </c>
      <c r="G245" s="85">
        <v>400000</v>
      </c>
      <c r="H245" s="318">
        <v>1</v>
      </c>
      <c r="K245" s="78">
        <v>400000</v>
      </c>
    </row>
    <row r="246" spans="1:11" ht="18" customHeight="1">
      <c r="A246" s="319">
        <v>3713</v>
      </c>
      <c r="B246" s="93">
        <v>46136</v>
      </c>
      <c r="C246" s="83" t="s">
        <v>2926</v>
      </c>
      <c r="D246" s="112" t="s">
        <v>4647</v>
      </c>
      <c r="E246" s="320" t="s">
        <v>1702</v>
      </c>
      <c r="G246" s="85">
        <v>650000</v>
      </c>
      <c r="H246" s="318">
        <v>1</v>
      </c>
      <c r="K246" s="78">
        <v>650000</v>
      </c>
    </row>
    <row r="247" spans="1:11" ht="18" customHeight="1">
      <c r="A247" s="319">
        <v>3714</v>
      </c>
      <c r="B247" s="93">
        <v>46136</v>
      </c>
      <c r="C247" s="83" t="s">
        <v>2351</v>
      </c>
      <c r="D247" s="112">
        <v>5011201030196</v>
      </c>
      <c r="E247" s="320" t="s">
        <v>1981</v>
      </c>
      <c r="F247" s="320" t="s">
        <v>1193</v>
      </c>
      <c r="G247" s="85">
        <v>1500000</v>
      </c>
      <c r="H247" s="318">
        <v>1</v>
      </c>
      <c r="J247" s="78">
        <v>150000</v>
      </c>
      <c r="K247" s="78">
        <v>1650000</v>
      </c>
    </row>
    <row r="248" spans="1:11" ht="18" customHeight="1">
      <c r="A248" s="319">
        <v>3715</v>
      </c>
      <c r="B248" s="93">
        <v>46136</v>
      </c>
      <c r="C248" s="83" t="s">
        <v>1770</v>
      </c>
      <c r="D248" s="112">
        <v>7205502786</v>
      </c>
      <c r="E248" s="320" t="s">
        <v>1182</v>
      </c>
      <c r="F248" s="320" t="s">
        <v>1711</v>
      </c>
      <c r="G248" s="85">
        <v>1300000</v>
      </c>
      <c r="H248" s="318">
        <v>1</v>
      </c>
      <c r="J248" s="78">
        <v>130000</v>
      </c>
      <c r="K248" s="78">
        <v>1430000</v>
      </c>
    </row>
    <row r="249" spans="1:11" ht="18" customHeight="1">
      <c r="A249" s="319">
        <v>3716</v>
      </c>
      <c r="B249" s="93">
        <v>46136</v>
      </c>
      <c r="C249" s="83" t="s">
        <v>1512</v>
      </c>
      <c r="D249" s="112">
        <v>7205502786</v>
      </c>
      <c r="E249" s="320" t="s">
        <v>1182</v>
      </c>
      <c r="F249" s="320" t="s">
        <v>1711</v>
      </c>
      <c r="G249" s="85">
        <v>1200000</v>
      </c>
      <c r="H249" s="318">
        <v>1</v>
      </c>
      <c r="K249" s="78">
        <v>1200000</v>
      </c>
    </row>
    <row r="250" spans="1:11" ht="18" customHeight="1">
      <c r="A250" s="319">
        <v>3717</v>
      </c>
      <c r="B250" s="93">
        <v>46136</v>
      </c>
      <c r="C250" s="83" t="s">
        <v>1512</v>
      </c>
      <c r="E250" s="320" t="s">
        <v>1467</v>
      </c>
      <c r="F250" s="320" t="s">
        <v>2616</v>
      </c>
      <c r="G250" s="85">
        <v>350000</v>
      </c>
      <c r="H250" s="318">
        <v>1</v>
      </c>
      <c r="K250" s="78">
        <v>350000</v>
      </c>
    </row>
    <row r="251" spans="1:11" ht="18" customHeight="1">
      <c r="A251" s="319">
        <v>3718</v>
      </c>
      <c r="B251" s="93">
        <v>46136</v>
      </c>
      <c r="C251" s="83" t="s">
        <v>1763</v>
      </c>
      <c r="E251" s="320" t="s">
        <v>1997</v>
      </c>
      <c r="F251" s="320">
        <v>6058008114</v>
      </c>
      <c r="G251" s="85">
        <v>1000000</v>
      </c>
      <c r="H251" s="318">
        <v>1</v>
      </c>
      <c r="J251" s="78">
        <v>100000</v>
      </c>
      <c r="K251" s="78">
        <v>1100000</v>
      </c>
    </row>
    <row r="252" spans="1:11" ht="18" customHeight="1">
      <c r="A252" s="319">
        <v>3719</v>
      </c>
      <c r="B252" s="93">
        <v>46136</v>
      </c>
      <c r="C252" s="83" t="s">
        <v>1763</v>
      </c>
      <c r="D252" s="112" t="s">
        <v>5060</v>
      </c>
      <c r="E252" s="320" t="s">
        <v>2137</v>
      </c>
      <c r="F252" s="320" t="s">
        <v>1179</v>
      </c>
      <c r="G252" s="85">
        <v>100000</v>
      </c>
      <c r="H252" s="318">
        <v>1</v>
      </c>
      <c r="J252" s="78">
        <v>10000</v>
      </c>
      <c r="K252" s="78">
        <v>110000</v>
      </c>
    </row>
    <row r="253" spans="1:11" ht="18" customHeight="1">
      <c r="A253" s="319">
        <v>3720</v>
      </c>
      <c r="B253" s="93">
        <v>46128</v>
      </c>
      <c r="C253" s="83" t="s">
        <v>1681</v>
      </c>
      <c r="E253" s="320" t="s">
        <v>1237</v>
      </c>
      <c r="F253" s="320" t="s">
        <v>1236</v>
      </c>
      <c r="G253" s="85">
        <v>50000</v>
      </c>
      <c r="H253" s="318">
        <v>5</v>
      </c>
      <c r="K253" s="78">
        <v>250000</v>
      </c>
    </row>
    <row r="254" spans="1:11" ht="18" customHeight="1">
      <c r="A254" s="319">
        <v>3721</v>
      </c>
      <c r="B254" s="93">
        <v>46137</v>
      </c>
      <c r="C254" s="83" t="s">
        <v>2053</v>
      </c>
      <c r="E254" s="320" t="s">
        <v>2053</v>
      </c>
    </row>
    <row r="255" spans="1:11" ht="18" customHeight="1">
      <c r="A255" s="319">
        <v>3722</v>
      </c>
      <c r="B255" s="93">
        <v>46137</v>
      </c>
      <c r="C255" s="83" t="s">
        <v>1277</v>
      </c>
      <c r="D255" s="112" t="s">
        <v>4647</v>
      </c>
      <c r="E255" s="320" t="s">
        <v>1702</v>
      </c>
      <c r="G255" s="85">
        <v>1100000</v>
      </c>
      <c r="H255" s="318">
        <v>1</v>
      </c>
      <c r="J255" s="78">
        <v>110000</v>
      </c>
      <c r="K255" s="78">
        <v>1210000</v>
      </c>
    </row>
    <row r="256" spans="1:11" ht="18" customHeight="1">
      <c r="A256" s="319">
        <v>3723</v>
      </c>
      <c r="B256" s="93">
        <v>46139</v>
      </c>
      <c r="C256" s="83" t="s">
        <v>1004</v>
      </c>
      <c r="E256" s="320" t="s">
        <v>4731</v>
      </c>
      <c r="F256" s="320" t="s">
        <v>4732</v>
      </c>
      <c r="G256" s="85">
        <v>30000</v>
      </c>
      <c r="H256" s="318">
        <v>1</v>
      </c>
      <c r="J256" s="78">
        <v>3000</v>
      </c>
      <c r="K256" s="78">
        <v>33000</v>
      </c>
    </row>
    <row r="257" spans="1:11" ht="18" customHeight="1">
      <c r="A257" s="319">
        <v>3724</v>
      </c>
      <c r="B257" s="93">
        <v>46139</v>
      </c>
      <c r="C257" s="83" t="s">
        <v>1525</v>
      </c>
      <c r="E257" s="320" t="s">
        <v>5076</v>
      </c>
      <c r="G257" s="85">
        <v>100000</v>
      </c>
      <c r="H257" s="318">
        <v>1</v>
      </c>
      <c r="K257" s="78">
        <v>100000</v>
      </c>
    </row>
    <row r="258" spans="1:11" ht="18" customHeight="1">
      <c r="A258" s="319">
        <v>3725</v>
      </c>
      <c r="B258" s="93">
        <v>46139</v>
      </c>
      <c r="C258" s="83" t="s">
        <v>1512</v>
      </c>
      <c r="D258" s="112" t="s">
        <v>5078</v>
      </c>
      <c r="E258" s="320" t="s">
        <v>2131</v>
      </c>
      <c r="F258" s="320" t="s">
        <v>1180</v>
      </c>
      <c r="G258" s="85">
        <v>1500000</v>
      </c>
      <c r="H258" s="318">
        <v>1</v>
      </c>
      <c r="K258" s="78">
        <v>1500000</v>
      </c>
    </row>
    <row r="259" spans="1:11" ht="18" customHeight="1">
      <c r="A259" s="319">
        <v>3726</v>
      </c>
      <c r="B259" s="93">
        <v>46139</v>
      </c>
      <c r="C259" s="83" t="s">
        <v>1512</v>
      </c>
      <c r="D259" s="112" t="s">
        <v>1761</v>
      </c>
      <c r="E259" s="320" t="s">
        <v>2132</v>
      </c>
      <c r="F259" s="320" t="s">
        <v>1761</v>
      </c>
      <c r="G259" s="85">
        <v>100000</v>
      </c>
      <c r="H259" s="318">
        <v>1</v>
      </c>
      <c r="K259" s="78">
        <v>100000</v>
      </c>
    </row>
    <row r="260" spans="1:11" ht="18" customHeight="1">
      <c r="A260" s="319">
        <v>3727</v>
      </c>
      <c r="B260" s="93">
        <v>46139</v>
      </c>
      <c r="C260" s="83" t="s">
        <v>1370</v>
      </c>
      <c r="E260" s="320" t="s">
        <v>2147</v>
      </c>
      <c r="F260" s="320">
        <v>2820403</v>
      </c>
      <c r="G260" s="85">
        <v>1600000</v>
      </c>
      <c r="H260" s="318">
        <v>1</v>
      </c>
      <c r="K260" s="78">
        <v>1600000</v>
      </c>
    </row>
    <row r="261" spans="1:11" ht="18" customHeight="1">
      <c r="A261" s="319">
        <v>3728</v>
      </c>
      <c r="B261" s="93">
        <v>46139</v>
      </c>
      <c r="C261" s="83" t="s">
        <v>1408</v>
      </c>
      <c r="E261" s="320" t="s">
        <v>1676</v>
      </c>
      <c r="F261" s="320">
        <v>27107593440</v>
      </c>
      <c r="G261" s="85">
        <v>150000</v>
      </c>
      <c r="H261" s="318">
        <v>1</v>
      </c>
      <c r="K261" s="78">
        <v>150000</v>
      </c>
    </row>
    <row r="262" spans="1:11" ht="18" customHeight="1">
      <c r="A262" s="319">
        <v>3729</v>
      </c>
      <c r="B262" s="93">
        <v>46139</v>
      </c>
      <c r="C262" s="83" t="s">
        <v>1408</v>
      </c>
      <c r="E262" s="320" t="s">
        <v>1408</v>
      </c>
    </row>
    <row r="263" spans="1:11" ht="18" customHeight="1">
      <c r="A263" s="319">
        <v>3730</v>
      </c>
      <c r="B263" s="93">
        <v>46139</v>
      </c>
      <c r="C263" s="83" t="s">
        <v>1770</v>
      </c>
      <c r="E263" s="320" t="s">
        <v>1770</v>
      </c>
    </row>
    <row r="264" spans="1:11" ht="18" customHeight="1">
      <c r="A264" s="319">
        <v>3731</v>
      </c>
      <c r="B264" s="93">
        <v>46139</v>
      </c>
      <c r="C264" s="83" t="s">
        <v>2351</v>
      </c>
      <c r="E264" s="320" t="s">
        <v>2351</v>
      </c>
    </row>
    <row r="265" spans="1:11" ht="18" customHeight="1">
      <c r="A265" s="319">
        <v>3732</v>
      </c>
      <c r="B265" s="93">
        <v>46139</v>
      </c>
      <c r="C265" s="83" t="s">
        <v>2846</v>
      </c>
      <c r="E265" s="320" t="s">
        <v>1758</v>
      </c>
    </row>
    <row r="266" spans="1:11" ht="18" customHeight="1">
      <c r="A266" s="319">
        <v>3733</v>
      </c>
      <c r="B266" s="93">
        <v>46139</v>
      </c>
      <c r="C266" s="83" t="s">
        <v>5045</v>
      </c>
      <c r="E266" s="320" t="s">
        <v>5045</v>
      </c>
    </row>
    <row r="267" spans="1:11" ht="18" customHeight="1">
      <c r="A267" s="319">
        <v>3734</v>
      </c>
      <c r="B267" s="93">
        <v>46139</v>
      </c>
      <c r="C267" s="83" t="s">
        <v>1803</v>
      </c>
      <c r="E267" s="320" t="s">
        <v>1803</v>
      </c>
    </row>
    <row r="268" spans="1:11" ht="18" customHeight="1">
      <c r="A268" s="319">
        <v>3735</v>
      </c>
      <c r="B268" s="93">
        <v>46139</v>
      </c>
      <c r="C268" s="83" t="s">
        <v>1512</v>
      </c>
      <c r="D268" s="112">
        <v>7204812388</v>
      </c>
      <c r="E268" s="320" t="s">
        <v>1182</v>
      </c>
      <c r="F268" s="320" t="s">
        <v>1711</v>
      </c>
      <c r="G268" s="85">
        <v>1200000</v>
      </c>
      <c r="H268" s="318">
        <v>1</v>
      </c>
      <c r="K268" s="78">
        <v>1200000</v>
      </c>
    </row>
    <row r="269" spans="1:11" ht="18" customHeight="1">
      <c r="A269" s="319">
        <v>3736</v>
      </c>
      <c r="B269" s="93">
        <v>46139</v>
      </c>
      <c r="C269" s="83" t="s">
        <v>1512</v>
      </c>
      <c r="E269" s="320" t="s">
        <v>1467</v>
      </c>
      <c r="F269" s="320" t="s">
        <v>2616</v>
      </c>
      <c r="G269" s="85">
        <v>350000</v>
      </c>
      <c r="H269" s="318">
        <v>1</v>
      </c>
      <c r="K269" s="78">
        <v>350000</v>
      </c>
    </row>
    <row r="270" spans="1:11" ht="18" customHeight="1">
      <c r="A270" s="319">
        <v>3737</v>
      </c>
      <c r="B270" s="93">
        <v>46139</v>
      </c>
      <c r="C270" s="83" t="s">
        <v>1512</v>
      </c>
      <c r="D270" s="112" t="s">
        <v>2985</v>
      </c>
      <c r="E270" s="320" t="s">
        <v>2986</v>
      </c>
      <c r="F270" s="320" t="s">
        <v>2985</v>
      </c>
      <c r="G270" s="85">
        <v>400000</v>
      </c>
      <c r="H270" s="318">
        <v>1</v>
      </c>
      <c r="K270" s="78">
        <v>400000</v>
      </c>
    </row>
    <row r="271" spans="1:11" ht="18" customHeight="1">
      <c r="A271" s="319">
        <v>3738</v>
      </c>
      <c r="B271" s="93">
        <v>46140</v>
      </c>
      <c r="C271" s="83" t="s">
        <v>3318</v>
      </c>
      <c r="D271" s="112">
        <v>7205502786</v>
      </c>
      <c r="E271" s="320" t="s">
        <v>1182</v>
      </c>
      <c r="F271" s="320" t="s">
        <v>1711</v>
      </c>
      <c r="G271" s="85">
        <v>1200000</v>
      </c>
      <c r="H271" s="318">
        <v>1</v>
      </c>
      <c r="K271" s="78">
        <v>1200000</v>
      </c>
    </row>
    <row r="272" spans="1:11" ht="18" customHeight="1">
      <c r="A272" s="319">
        <v>3739</v>
      </c>
      <c r="B272" s="93">
        <v>46140</v>
      </c>
      <c r="C272" s="83" t="s">
        <v>1007</v>
      </c>
      <c r="E272" s="320" t="s">
        <v>2056</v>
      </c>
      <c r="F272" s="320">
        <v>1087427173</v>
      </c>
      <c r="G272" s="85">
        <v>1000000</v>
      </c>
      <c r="H272" s="318">
        <v>1</v>
      </c>
      <c r="J272" s="78">
        <v>100000</v>
      </c>
      <c r="K272" s="78">
        <v>1100000</v>
      </c>
    </row>
    <row r="273" spans="1:11" ht="18" customHeight="1">
      <c r="A273" s="319">
        <v>3740</v>
      </c>
      <c r="B273" s="93">
        <v>46140</v>
      </c>
      <c r="C273" s="83" t="s">
        <v>1007</v>
      </c>
      <c r="E273" s="320" t="s">
        <v>1237</v>
      </c>
      <c r="F273" s="320" t="s">
        <v>1236</v>
      </c>
      <c r="H273" s="318">
        <v>1</v>
      </c>
      <c r="K273" s="78">
        <v>0</v>
      </c>
    </row>
    <row r="274" spans="1:11" ht="18" customHeight="1">
      <c r="A274" s="319">
        <v>3741</v>
      </c>
      <c r="B274" s="93">
        <v>46140</v>
      </c>
      <c r="C274" s="83" t="s">
        <v>1007</v>
      </c>
      <c r="E274" s="320" t="s">
        <v>1983</v>
      </c>
      <c r="G274" s="85">
        <v>80000</v>
      </c>
      <c r="H274" s="318">
        <v>1</v>
      </c>
      <c r="J274" s="78">
        <v>8000</v>
      </c>
      <c r="K274" s="78">
        <v>88000</v>
      </c>
    </row>
    <row r="275" spans="1:11" ht="18" customHeight="1">
      <c r="A275" s="319">
        <v>3742</v>
      </c>
      <c r="B275" s="93">
        <v>46140</v>
      </c>
      <c r="C275" s="83" t="s">
        <v>1551</v>
      </c>
      <c r="E275" s="320" t="s">
        <v>5101</v>
      </c>
      <c r="G275" s="85">
        <v>2000000</v>
      </c>
      <c r="H275" s="318">
        <v>1</v>
      </c>
      <c r="J275" s="78">
        <v>200000</v>
      </c>
      <c r="K275" s="78">
        <v>2200000</v>
      </c>
    </row>
    <row r="276" spans="1:11" ht="18" customHeight="1">
      <c r="A276" s="319">
        <v>3743</v>
      </c>
      <c r="B276" s="93">
        <v>46140</v>
      </c>
      <c r="C276" s="83" t="s">
        <v>1551</v>
      </c>
      <c r="E276" s="320" t="s">
        <v>1615</v>
      </c>
      <c r="G276" s="85">
        <v>200000</v>
      </c>
      <c r="H276" s="318">
        <v>1</v>
      </c>
      <c r="J276" s="78">
        <v>20000</v>
      </c>
      <c r="K276" s="78">
        <v>220000</v>
      </c>
    </row>
    <row r="277" spans="1:11" ht="18" customHeight="1">
      <c r="A277" s="319">
        <v>3744</v>
      </c>
      <c r="B277" s="93">
        <v>46140</v>
      </c>
      <c r="C277" s="83" t="s">
        <v>981</v>
      </c>
      <c r="D277" s="112">
        <v>7204812388</v>
      </c>
      <c r="E277" s="320" t="s">
        <v>1182</v>
      </c>
      <c r="F277" s="320" t="s">
        <v>1711</v>
      </c>
      <c r="G277" s="85">
        <v>1100000</v>
      </c>
      <c r="H277" s="318">
        <v>1</v>
      </c>
      <c r="J277" s="78">
        <v>110000</v>
      </c>
      <c r="K277" s="78">
        <v>1210000</v>
      </c>
    </row>
    <row r="278" spans="1:11" ht="18" customHeight="1">
      <c r="A278" s="319">
        <v>3745</v>
      </c>
      <c r="B278" s="93">
        <v>46140</v>
      </c>
      <c r="C278" s="83" t="s">
        <v>1007</v>
      </c>
      <c r="E278" s="320" t="s">
        <v>5105</v>
      </c>
      <c r="G278" s="85">
        <v>1600000</v>
      </c>
      <c r="H278" s="318">
        <v>1</v>
      </c>
      <c r="J278" s="78">
        <v>160000</v>
      </c>
      <c r="K278" s="78">
        <v>1760000</v>
      </c>
    </row>
    <row r="279" spans="1:11" ht="18" customHeight="1">
      <c r="A279" s="319">
        <v>3746</v>
      </c>
      <c r="B279" s="93">
        <v>46140</v>
      </c>
      <c r="C279" s="83" t="s">
        <v>1007</v>
      </c>
      <c r="E279" s="320" t="s">
        <v>1477</v>
      </c>
      <c r="G279" s="85">
        <v>50000</v>
      </c>
      <c r="H279" s="318">
        <v>1</v>
      </c>
      <c r="J279" s="78">
        <v>5000</v>
      </c>
      <c r="K279" s="78">
        <v>55000</v>
      </c>
    </row>
    <row r="280" spans="1:11" ht="18" customHeight="1">
      <c r="A280" s="319">
        <v>3747</v>
      </c>
      <c r="B280" s="93">
        <v>46140</v>
      </c>
      <c r="C280" s="83" t="s">
        <v>1007</v>
      </c>
      <c r="E280" s="320" t="s">
        <v>5106</v>
      </c>
      <c r="G280" s="85">
        <v>100000</v>
      </c>
      <c r="H280" s="318">
        <v>1</v>
      </c>
      <c r="J280" s="78">
        <v>10000</v>
      </c>
      <c r="K280" s="78">
        <v>110000</v>
      </c>
    </row>
    <row r="281" spans="1:11" ht="18" customHeight="1">
      <c r="A281" s="319">
        <v>3748</v>
      </c>
      <c r="B281" s="93">
        <v>46140</v>
      </c>
      <c r="C281" s="83" t="s">
        <v>1007</v>
      </c>
      <c r="D281" s="112">
        <v>7205502786</v>
      </c>
      <c r="E281" s="320" t="s">
        <v>1182</v>
      </c>
      <c r="F281" s="320" t="s">
        <v>1711</v>
      </c>
      <c r="G281" s="85">
        <v>1200000</v>
      </c>
      <c r="H281" s="318">
        <v>1</v>
      </c>
      <c r="J281" s="78">
        <v>120000</v>
      </c>
      <c r="K281" s="78">
        <v>1320000</v>
      </c>
    </row>
    <row r="282" spans="1:11" ht="18" customHeight="1">
      <c r="A282" s="319">
        <v>3749</v>
      </c>
      <c r="B282" s="93">
        <v>46140</v>
      </c>
      <c r="C282" s="83" t="s">
        <v>1004</v>
      </c>
      <c r="E282" s="320" t="s">
        <v>1004</v>
      </c>
    </row>
    <row r="283" spans="1:11" ht="18" customHeight="1">
      <c r="A283" s="319">
        <v>3750</v>
      </c>
      <c r="B283" s="93">
        <v>46140</v>
      </c>
      <c r="C283" s="83" t="s">
        <v>981</v>
      </c>
      <c r="E283" s="320" t="s">
        <v>981</v>
      </c>
    </row>
    <row r="284" spans="1:11" ht="18" customHeight="1">
      <c r="A284" s="319">
        <v>3751</v>
      </c>
      <c r="B284" s="93">
        <v>46140</v>
      </c>
      <c r="C284" s="83" t="s">
        <v>1277</v>
      </c>
      <c r="E284" s="320" t="s">
        <v>1277</v>
      </c>
    </row>
    <row r="285" spans="1:11" ht="18" customHeight="1">
      <c r="A285" s="319">
        <v>3752</v>
      </c>
      <c r="B285" s="93">
        <v>46140</v>
      </c>
      <c r="C285" s="83" t="s">
        <v>3873</v>
      </c>
      <c r="E285" s="320" t="s">
        <v>3873</v>
      </c>
    </row>
    <row r="286" spans="1:11" ht="18" customHeight="1">
      <c r="A286" s="319">
        <v>3753</v>
      </c>
      <c r="B286" s="93">
        <v>46140</v>
      </c>
      <c r="C286" s="83" t="s">
        <v>3318</v>
      </c>
      <c r="E286" s="320" t="s">
        <v>3318</v>
      </c>
    </row>
    <row r="287" spans="1:11" ht="18" customHeight="1">
      <c r="A287" s="319">
        <v>3754</v>
      </c>
      <c r="B287" s="93">
        <v>46140</v>
      </c>
      <c r="C287" s="83" t="s">
        <v>1038</v>
      </c>
      <c r="E287" s="320" t="s">
        <v>1038</v>
      </c>
    </row>
    <row r="288" spans="1:11" ht="18" customHeight="1">
      <c r="A288" s="319">
        <v>3755</v>
      </c>
      <c r="B288" s="93">
        <v>46141</v>
      </c>
      <c r="C288" s="83" t="s">
        <v>1444</v>
      </c>
      <c r="D288" s="112">
        <v>7204812388</v>
      </c>
      <c r="E288" s="320" t="s">
        <v>1182</v>
      </c>
      <c r="F288" s="320" t="s">
        <v>1711</v>
      </c>
      <c r="G288" s="85">
        <v>1100000</v>
      </c>
      <c r="H288" s="318">
        <v>1</v>
      </c>
      <c r="K288" s="78">
        <v>1100000</v>
      </c>
    </row>
    <row r="289" spans="1:11" ht="18" customHeight="1">
      <c r="A289" s="319">
        <v>3756</v>
      </c>
      <c r="B289" s="93">
        <v>46141</v>
      </c>
      <c r="C289" s="83" t="s">
        <v>1444</v>
      </c>
      <c r="E289" s="320" t="s">
        <v>2138</v>
      </c>
      <c r="F289" s="320" t="s">
        <v>1186</v>
      </c>
      <c r="G289" s="85">
        <v>650000</v>
      </c>
      <c r="H289" s="318">
        <v>1</v>
      </c>
      <c r="K289" s="78">
        <v>650000</v>
      </c>
    </row>
    <row r="290" spans="1:11" ht="18" customHeight="1">
      <c r="A290" s="319">
        <v>3757</v>
      </c>
      <c r="B290" s="93">
        <v>46141</v>
      </c>
      <c r="C290" s="83" t="s">
        <v>1444</v>
      </c>
      <c r="D290" s="112" t="s">
        <v>1230</v>
      </c>
      <c r="E290" s="320" t="s">
        <v>2139</v>
      </c>
      <c r="F290" s="320" t="s">
        <v>1230</v>
      </c>
      <c r="G290" s="85">
        <v>140000</v>
      </c>
      <c r="H290" s="318">
        <v>1</v>
      </c>
      <c r="K290" s="78">
        <v>140000</v>
      </c>
    </row>
    <row r="291" spans="1:11" ht="18" customHeight="1">
      <c r="A291" s="319">
        <v>3758</v>
      </c>
      <c r="B291" s="93">
        <v>46141</v>
      </c>
      <c r="C291" s="83" t="s">
        <v>1444</v>
      </c>
      <c r="E291" s="320" t="s">
        <v>2142</v>
      </c>
      <c r="F291" s="320" t="s">
        <v>1753</v>
      </c>
      <c r="G291" s="85">
        <v>40000</v>
      </c>
      <c r="H291" s="318">
        <v>1</v>
      </c>
      <c r="K291" s="78">
        <v>40000</v>
      </c>
    </row>
    <row r="292" spans="1:11" ht="18" customHeight="1">
      <c r="A292" s="319">
        <v>3759</v>
      </c>
      <c r="B292" s="93">
        <v>46141</v>
      </c>
      <c r="C292" s="83" t="s">
        <v>1444</v>
      </c>
      <c r="E292" s="320" t="s">
        <v>2143</v>
      </c>
      <c r="F292" s="320" t="s">
        <v>1779</v>
      </c>
      <c r="G292" s="85">
        <v>20000</v>
      </c>
      <c r="H292" s="318">
        <v>1</v>
      </c>
      <c r="K292" s="78">
        <v>20000</v>
      </c>
    </row>
    <row r="293" spans="1:11" ht="18" customHeight="1">
      <c r="A293" s="319">
        <v>3760</v>
      </c>
      <c r="B293" s="93">
        <v>46141</v>
      </c>
      <c r="C293" s="83" t="s">
        <v>1681</v>
      </c>
      <c r="E293" s="320" t="s">
        <v>5115</v>
      </c>
      <c r="G293" s="85">
        <v>850000</v>
      </c>
      <c r="H293" s="318">
        <v>1</v>
      </c>
      <c r="K293" s="78">
        <v>850000</v>
      </c>
    </row>
    <row r="294" spans="1:11" ht="18" customHeight="1">
      <c r="A294" s="319">
        <v>3761</v>
      </c>
      <c r="B294" s="93">
        <v>46141</v>
      </c>
      <c r="C294" s="83" t="s">
        <v>981</v>
      </c>
      <c r="D294" s="112">
        <v>7205246673</v>
      </c>
      <c r="E294" s="320" t="s">
        <v>1182</v>
      </c>
      <c r="F294" s="320" t="s">
        <v>1711</v>
      </c>
      <c r="G294" s="85">
        <v>1100000</v>
      </c>
      <c r="H294" s="318">
        <v>1</v>
      </c>
      <c r="J294" s="78">
        <v>110000</v>
      </c>
      <c r="K294" s="78">
        <v>1210000</v>
      </c>
    </row>
    <row r="295" spans="1:11" ht="18" customHeight="1">
      <c r="A295" s="319">
        <v>3762</v>
      </c>
      <c r="B295" s="93">
        <v>46141</v>
      </c>
      <c r="C295" s="83" t="s">
        <v>1633</v>
      </c>
      <c r="D295" s="112" t="s">
        <v>3495</v>
      </c>
      <c r="E295" s="320" t="s">
        <v>3486</v>
      </c>
      <c r="F295" s="320" t="s">
        <v>3495</v>
      </c>
      <c r="G295" s="85">
        <v>2800000</v>
      </c>
      <c r="H295" s="318">
        <v>1</v>
      </c>
      <c r="K295" s="78">
        <v>2800000</v>
      </c>
    </row>
    <row r="296" spans="1:11" ht="18" customHeight="1">
      <c r="A296" s="319">
        <v>3763</v>
      </c>
      <c r="B296" s="93">
        <v>46141</v>
      </c>
      <c r="C296" s="83" t="s">
        <v>1633</v>
      </c>
      <c r="D296" s="112" t="s">
        <v>5118</v>
      </c>
      <c r="E296" s="320" t="s">
        <v>2137</v>
      </c>
      <c r="F296" s="320" t="s">
        <v>1179</v>
      </c>
      <c r="H296" s="318">
        <v>1</v>
      </c>
      <c r="K296" s="78">
        <v>0</v>
      </c>
    </row>
    <row r="297" spans="1:11" ht="18" customHeight="1">
      <c r="A297" s="319">
        <v>3764</v>
      </c>
      <c r="B297" s="93">
        <v>46141</v>
      </c>
      <c r="C297" s="83" t="s">
        <v>3699</v>
      </c>
      <c r="E297" s="320" t="s">
        <v>1506</v>
      </c>
      <c r="G297" s="85">
        <v>450000</v>
      </c>
      <c r="H297" s="318">
        <v>1</v>
      </c>
      <c r="J297" s="78">
        <v>45000</v>
      </c>
      <c r="K297" s="78">
        <v>495000</v>
      </c>
    </row>
    <row r="298" spans="1:11" ht="18" customHeight="1">
      <c r="A298" s="319">
        <v>3765</v>
      </c>
      <c r="B298" s="93">
        <v>46141</v>
      </c>
      <c r="C298" s="83" t="s">
        <v>1767</v>
      </c>
      <c r="E298" s="320" t="s">
        <v>4963</v>
      </c>
      <c r="F298" s="320" t="s">
        <v>4964</v>
      </c>
      <c r="G298" s="85">
        <v>520000</v>
      </c>
      <c r="H298" s="318">
        <v>1</v>
      </c>
      <c r="K298" s="78">
        <v>520000</v>
      </c>
    </row>
    <row r="299" spans="1:11" ht="18" customHeight="1">
      <c r="A299" s="319">
        <v>3766</v>
      </c>
      <c r="B299" s="93">
        <v>46141</v>
      </c>
      <c r="C299" s="83" t="s">
        <v>2678</v>
      </c>
      <c r="D299" s="112" t="s">
        <v>4868</v>
      </c>
      <c r="E299" s="320" t="s">
        <v>2359</v>
      </c>
      <c r="F299" s="320" t="s">
        <v>2684</v>
      </c>
      <c r="G299" s="85">
        <v>1100000</v>
      </c>
      <c r="H299" s="318">
        <v>1</v>
      </c>
      <c r="K299" s="78">
        <v>1100000</v>
      </c>
    </row>
    <row r="300" spans="1:11" ht="18" customHeight="1">
      <c r="A300" s="319">
        <v>3767</v>
      </c>
      <c r="B300" s="93">
        <v>46141</v>
      </c>
      <c r="C300" s="83" t="s">
        <v>2309</v>
      </c>
      <c r="E300" s="320" t="s">
        <v>5125</v>
      </c>
      <c r="F300" s="320" t="s">
        <v>5127</v>
      </c>
      <c r="G300" s="85">
        <v>2000000</v>
      </c>
      <c r="H300" s="318">
        <v>1</v>
      </c>
      <c r="K300" s="78">
        <v>2000000</v>
      </c>
    </row>
    <row r="301" spans="1:11" ht="18" customHeight="1">
      <c r="A301" s="319">
        <v>3768</v>
      </c>
      <c r="B301" s="93">
        <v>46141</v>
      </c>
      <c r="C301" s="83" t="s">
        <v>2309</v>
      </c>
      <c r="E301" s="320" t="s">
        <v>5129</v>
      </c>
      <c r="F301" s="320" t="s">
        <v>5131</v>
      </c>
      <c r="G301" s="85">
        <v>1100000</v>
      </c>
      <c r="H301" s="318">
        <v>1</v>
      </c>
      <c r="K301" s="78">
        <v>1100000</v>
      </c>
    </row>
    <row r="302" spans="1:11" ht="18" customHeight="1">
      <c r="A302" s="319">
        <v>3769</v>
      </c>
      <c r="B302" s="93">
        <v>46141</v>
      </c>
      <c r="C302" s="83" t="s">
        <v>3699</v>
      </c>
      <c r="E302" s="320" t="s">
        <v>3699</v>
      </c>
    </row>
    <row r="303" spans="1:11" ht="18" customHeight="1">
      <c r="A303" s="319">
        <v>3770</v>
      </c>
      <c r="B303" s="93">
        <v>46141</v>
      </c>
      <c r="C303" s="83" t="s">
        <v>1551</v>
      </c>
      <c r="E303" s="320" t="s">
        <v>1111</v>
      </c>
    </row>
    <row r="304" spans="1:11" ht="18" customHeight="1">
      <c r="A304" s="319">
        <v>3771</v>
      </c>
      <c r="B304" s="93">
        <v>46141</v>
      </c>
      <c r="C304" s="83" t="s">
        <v>1444</v>
      </c>
      <c r="E304" s="320" t="s">
        <v>1111</v>
      </c>
    </row>
    <row r="305" spans="1:11" ht="18" customHeight="1">
      <c r="A305" s="319">
        <v>3772</v>
      </c>
      <c r="B305" s="93">
        <v>46141</v>
      </c>
      <c r="C305" s="83" t="s">
        <v>1018</v>
      </c>
      <c r="E305" s="320" t="s">
        <v>1018</v>
      </c>
    </row>
    <row r="306" spans="1:11" ht="18" customHeight="1">
      <c r="A306" s="319">
        <v>3773</v>
      </c>
      <c r="B306" s="93">
        <v>46141</v>
      </c>
      <c r="C306" s="83" t="s">
        <v>1681</v>
      </c>
      <c r="E306" s="320" t="s">
        <v>5135</v>
      </c>
    </row>
    <row r="307" spans="1:11" ht="18" customHeight="1">
      <c r="A307" s="319">
        <v>3774</v>
      </c>
      <c r="B307" s="93">
        <v>46141</v>
      </c>
      <c r="C307" s="83" t="s">
        <v>1763</v>
      </c>
      <c r="D307" s="112" t="s">
        <v>5137</v>
      </c>
      <c r="E307" s="320" t="s">
        <v>2137</v>
      </c>
      <c r="F307" s="320" t="s">
        <v>1179</v>
      </c>
      <c r="H307" s="318">
        <v>1</v>
      </c>
      <c r="K307" s="78">
        <v>0</v>
      </c>
    </row>
    <row r="308" spans="1:11" ht="18" customHeight="1">
      <c r="A308" s="319">
        <v>3775</v>
      </c>
      <c r="B308" s="93">
        <v>46142</v>
      </c>
      <c r="C308" s="83" t="s">
        <v>981</v>
      </c>
      <c r="E308" s="320" t="s">
        <v>981</v>
      </c>
    </row>
    <row r="309" spans="1:11" ht="18" customHeight="1">
      <c r="A309" s="319">
        <v>3776</v>
      </c>
      <c r="B309" s="93">
        <v>46142</v>
      </c>
      <c r="C309" s="83" t="s">
        <v>2096</v>
      </c>
      <c r="E309" s="320" t="s">
        <v>2096</v>
      </c>
    </row>
    <row r="310" spans="1:11" ht="18" customHeight="1">
      <c r="A310" s="319">
        <v>3777</v>
      </c>
      <c r="B310" s="93">
        <v>46142</v>
      </c>
      <c r="C310" s="83" t="s">
        <v>981</v>
      </c>
      <c r="E310" s="320" t="s">
        <v>1184</v>
      </c>
      <c r="F310" s="320" t="s">
        <v>1534</v>
      </c>
      <c r="G310" s="85">
        <v>1250000</v>
      </c>
      <c r="H310" s="318">
        <v>1</v>
      </c>
      <c r="J310" s="78">
        <v>125000</v>
      </c>
      <c r="K310" s="78">
        <v>1375000</v>
      </c>
    </row>
    <row r="311" spans="1:11" ht="18" customHeight="1">
      <c r="A311" s="319">
        <v>3778</v>
      </c>
      <c r="B311" s="93">
        <v>46142</v>
      </c>
      <c r="C311" s="83" t="s">
        <v>2676</v>
      </c>
      <c r="E311" s="320" t="s">
        <v>2147</v>
      </c>
      <c r="F311" s="320">
        <v>2820403</v>
      </c>
      <c r="G311" s="85">
        <v>1600000</v>
      </c>
      <c r="H311" s="318">
        <v>1</v>
      </c>
      <c r="K311" s="78">
        <v>1600000</v>
      </c>
    </row>
    <row r="312" spans="1:11" ht="18" customHeight="1">
      <c r="A312" s="319">
        <v>3779</v>
      </c>
      <c r="B312" s="93">
        <v>46142</v>
      </c>
      <c r="C312" s="83" t="s">
        <v>1370</v>
      </c>
      <c r="D312" s="112" t="s">
        <v>5147</v>
      </c>
      <c r="E312" s="320" t="s">
        <v>3143</v>
      </c>
      <c r="F312" s="320" t="s">
        <v>3429</v>
      </c>
      <c r="G312" s="85">
        <v>1100000</v>
      </c>
      <c r="H312" s="318">
        <v>1</v>
      </c>
      <c r="K312" s="78">
        <v>1100000</v>
      </c>
    </row>
    <row r="313" spans="1:11" ht="18" customHeight="1">
      <c r="A313" s="319">
        <v>3780</v>
      </c>
      <c r="B313" s="93">
        <v>46142</v>
      </c>
      <c r="C313" s="83" t="s">
        <v>3866</v>
      </c>
      <c r="E313" s="320" t="s">
        <v>1676</v>
      </c>
      <c r="F313" s="320">
        <v>27107593440</v>
      </c>
      <c r="G313" s="85">
        <v>150000</v>
      </c>
      <c r="H313" s="318">
        <v>1</v>
      </c>
      <c r="K313" s="78">
        <v>150000</v>
      </c>
    </row>
    <row r="314" spans="1:11" ht="18" customHeight="1">
      <c r="A314" s="319">
        <v>3781</v>
      </c>
      <c r="B314" s="93">
        <v>46142</v>
      </c>
      <c r="C314" s="83" t="s">
        <v>3123</v>
      </c>
      <c r="E314" s="320" t="s">
        <v>2043</v>
      </c>
      <c r="F314" s="320">
        <v>1068298044</v>
      </c>
      <c r="G314" s="85">
        <v>450000</v>
      </c>
      <c r="H314" s="318">
        <v>1</v>
      </c>
      <c r="K314" s="78">
        <v>450000</v>
      </c>
    </row>
    <row r="315" spans="1:11" ht="18" customHeight="1">
      <c r="A315" s="319">
        <v>3782</v>
      </c>
      <c r="B315" s="93">
        <v>46142</v>
      </c>
      <c r="C315" s="83" t="s">
        <v>1548</v>
      </c>
      <c r="E315" s="320" t="s">
        <v>1548</v>
      </c>
    </row>
    <row r="316" spans="1:11" ht="18" customHeight="1">
      <c r="A316" s="319">
        <v>3783</v>
      </c>
      <c r="B316" s="93">
        <v>46142</v>
      </c>
      <c r="C316" s="83" t="s">
        <v>981</v>
      </c>
      <c r="E316" s="320" t="s">
        <v>981</v>
      </c>
    </row>
    <row r="317" spans="1:11" ht="18" customHeight="1">
      <c r="A317" s="319">
        <v>3784</v>
      </c>
      <c r="B317" s="93">
        <v>46142</v>
      </c>
      <c r="C317" s="83" t="s">
        <v>2926</v>
      </c>
      <c r="E317" s="320" t="s">
        <v>2926</v>
      </c>
    </row>
    <row r="318" spans="1:11" ht="18" customHeight="1">
      <c r="A318" s="319">
        <v>3785</v>
      </c>
      <c r="B318" s="93">
        <v>46142</v>
      </c>
      <c r="C318" s="83" t="s">
        <v>2678</v>
      </c>
      <c r="E318" s="320" t="s">
        <v>2678</v>
      </c>
    </row>
    <row r="319" spans="1:11" ht="18" customHeight="1">
      <c r="A319" s="319">
        <v>3786</v>
      </c>
      <c r="B319" s="93">
        <v>46142</v>
      </c>
      <c r="C319" s="83" t="s">
        <v>2676</v>
      </c>
      <c r="E319" s="320" t="s">
        <v>5158</v>
      </c>
    </row>
    <row r="320" spans="1:11" ht="18" customHeight="1">
      <c r="A320" s="319">
        <v>3787</v>
      </c>
      <c r="B320" s="93">
        <v>46142</v>
      </c>
      <c r="C320" s="83" t="s">
        <v>1969</v>
      </c>
      <c r="E320" s="320" t="s">
        <v>1969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3562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3685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3685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3685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3685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3685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3685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3685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3685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3685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3685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3685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3685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3685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3685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3685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3685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3656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3685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3685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3685</v>
      </c>
      <c r="F21" t="s">
        <v>3588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3685</v>
      </c>
      <c r="F22" t="s">
        <v>3563</v>
      </c>
      <c r="G22" t="s">
        <v>3684</v>
      </c>
      <c r="I22" t="s">
        <v>3566</v>
      </c>
      <c r="J22" s="292" t="s">
        <v>3604</v>
      </c>
      <c r="O22" t="s">
        <v>3589</v>
      </c>
      <c r="P22">
        <v>2</v>
      </c>
      <c r="Q22" t="s">
        <v>3685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3685</v>
      </c>
      <c r="F23" t="s">
        <v>3564</v>
      </c>
      <c r="G23" t="s">
        <v>3684</v>
      </c>
      <c r="I23" t="s">
        <v>3568</v>
      </c>
      <c r="J23" s="292" t="s">
        <v>3604</v>
      </c>
      <c r="O23" t="s">
        <v>3590</v>
      </c>
      <c r="P23">
        <v>3</v>
      </c>
      <c r="Q23" t="s">
        <v>3685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3685</v>
      </c>
      <c r="F24" t="s">
        <v>3565</v>
      </c>
      <c r="G24" t="s">
        <v>3684</v>
      </c>
      <c r="I24" t="s">
        <v>3570</v>
      </c>
      <c r="J24" s="292" t="s">
        <v>3604</v>
      </c>
      <c r="O24" t="s">
        <v>3591</v>
      </c>
      <c r="P24">
        <v>2</v>
      </c>
      <c r="Q24" t="s">
        <v>3685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3685</v>
      </c>
      <c r="F25" t="s">
        <v>3567</v>
      </c>
      <c r="G25" t="s">
        <v>3604</v>
      </c>
      <c r="I25" t="s">
        <v>3573</v>
      </c>
      <c r="J25" s="292" t="s">
        <v>3684</v>
      </c>
      <c r="O25" t="s">
        <v>3592</v>
      </c>
      <c r="P25">
        <v>1</v>
      </c>
      <c r="R25" t="s">
        <v>3684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3685</v>
      </c>
      <c r="F26" t="s">
        <v>3569</v>
      </c>
      <c r="G26" t="s">
        <v>3684</v>
      </c>
      <c r="I26" t="s">
        <v>3586</v>
      </c>
      <c r="J26" s="292" t="s">
        <v>3623</v>
      </c>
      <c r="O26" t="s">
        <v>3593</v>
      </c>
      <c r="P26">
        <v>2</v>
      </c>
      <c r="Q26" t="s">
        <v>3605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3685</v>
      </c>
      <c r="F27" t="s">
        <v>3672</v>
      </c>
      <c r="G27" t="s">
        <v>3692</v>
      </c>
      <c r="I27" t="s">
        <v>2793</v>
      </c>
      <c r="J27" s="292" t="s">
        <v>3623</v>
      </c>
      <c r="O27" t="s">
        <v>3594</v>
      </c>
      <c r="P27">
        <v>1</v>
      </c>
      <c r="Q27" t="s">
        <v>3604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3685</v>
      </c>
      <c r="F28" t="s">
        <v>3572</v>
      </c>
      <c r="G28" t="s">
        <v>3690</v>
      </c>
      <c r="I28" t="s">
        <v>2206</v>
      </c>
      <c r="J28" s="292" t="s">
        <v>3623</v>
      </c>
      <c r="O28" t="s">
        <v>3595</v>
      </c>
      <c r="P28">
        <v>2</v>
      </c>
      <c r="R28" t="s">
        <v>3691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3574</v>
      </c>
      <c r="G29" t="s">
        <v>3684</v>
      </c>
      <c r="O29" t="s">
        <v>3596</v>
      </c>
      <c r="P29">
        <v>2</v>
      </c>
      <c r="Q29" t="s">
        <v>3685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3575</v>
      </c>
      <c r="G30" t="s">
        <v>3690</v>
      </c>
      <c r="O30" t="s">
        <v>3597</v>
      </c>
      <c r="P30">
        <v>2</v>
      </c>
      <c r="Q30" t="s">
        <v>3622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3576</v>
      </c>
      <c r="G31" t="s">
        <v>3684</v>
      </c>
      <c r="O31" t="s">
        <v>3598</v>
      </c>
      <c r="P31">
        <v>1</v>
      </c>
      <c r="R31" t="s">
        <v>3690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3685</v>
      </c>
      <c r="F32" t="s">
        <v>3577</v>
      </c>
      <c r="G32" t="s">
        <v>3684</v>
      </c>
      <c r="O32" t="s">
        <v>3599</v>
      </c>
      <c r="P32">
        <v>1</v>
      </c>
      <c r="R32" t="s">
        <v>3684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3578</v>
      </c>
      <c r="G33" t="s">
        <v>3684</v>
      </c>
      <c r="O33" t="s">
        <v>3600</v>
      </c>
      <c r="P33">
        <v>1</v>
      </c>
      <c r="Q33" t="s">
        <v>3606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3685</v>
      </c>
      <c r="F34" t="s">
        <v>3579</v>
      </c>
      <c r="G34" t="s">
        <v>3690</v>
      </c>
      <c r="O34" t="s">
        <v>3571</v>
      </c>
      <c r="P34">
        <v>2</v>
      </c>
      <c r="Q34" t="s">
        <v>3685</v>
      </c>
    </row>
    <row r="35" spans="2:17">
      <c r="B35" s="58" t="s">
        <v>2846</v>
      </c>
      <c r="C35" s="290">
        <f>SUMIF(BTS_매출관리!C:C,B35,BTS_매출관리!I:I)</f>
        <v>0</v>
      </c>
      <c r="D35" s="58">
        <f t="shared" si="0"/>
        <v>1</v>
      </c>
      <c r="E35" t="s">
        <v>3685</v>
      </c>
      <c r="F35" t="s">
        <v>3580</v>
      </c>
      <c r="G35" t="s">
        <v>3690</v>
      </c>
      <c r="O35" t="s">
        <v>3601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3581</v>
      </c>
      <c r="G36" t="s">
        <v>3684</v>
      </c>
      <c r="O36" t="s">
        <v>3602</v>
      </c>
      <c r="P36">
        <v>1</v>
      </c>
      <c r="Q36" t="s">
        <v>3685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3685</v>
      </c>
      <c r="F37" t="s">
        <v>3582</v>
      </c>
      <c r="G37" t="s">
        <v>3684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3656</v>
      </c>
      <c r="F38" t="s">
        <v>3583</v>
      </c>
      <c r="G38" t="s">
        <v>3690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3685</v>
      </c>
      <c r="F39" t="s">
        <v>3584</v>
      </c>
      <c r="G39" t="s">
        <v>3690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3585</v>
      </c>
      <c r="G40" t="s">
        <v>3690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3685</v>
      </c>
      <c r="F41" t="s">
        <v>3587</v>
      </c>
      <c r="G41" t="s">
        <v>3684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3690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3673</v>
      </c>
      <c r="G43" t="s">
        <v>3684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3685</v>
      </c>
      <c r="F44" t="s">
        <v>3674</v>
      </c>
      <c r="G44" t="s">
        <v>3684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3685</v>
      </c>
      <c r="F45" t="s">
        <v>3675</v>
      </c>
      <c r="G45" t="s">
        <v>3684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3686</v>
      </c>
      <c r="G46" t="s">
        <v>3684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3685</v>
      </c>
      <c r="F47" s="58" t="s">
        <v>1027</v>
      </c>
      <c r="G47" t="s">
        <v>3684</v>
      </c>
      <c r="K47" t="s">
        <v>3684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3690</v>
      </c>
      <c r="K48" t="s">
        <v>3690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3690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3685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3212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3685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3685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3450</v>
      </c>
      <c r="C67" s="52">
        <f>SUMIF(BTS_매출관리!C:C,B67,BTS_매출관리!I:I)</f>
        <v>0</v>
      </c>
      <c r="D67">
        <f t="shared" si="1"/>
        <v>1</v>
      </c>
      <c r="E67" t="s">
        <v>3685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3527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3190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3109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3378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3477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3131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3073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3374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3368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3414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3614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3184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3105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3" t="s">
        <v>2</v>
      </c>
      <c r="B1" s="478" t="s">
        <v>2268</v>
      </c>
      <c r="C1" s="476" t="s">
        <v>2462</v>
      </c>
      <c r="D1" s="473" t="s">
        <v>2491</v>
      </c>
      <c r="E1" s="473" t="s">
        <v>36</v>
      </c>
      <c r="F1" s="473" t="s">
        <v>2644</v>
      </c>
      <c r="G1" s="473"/>
      <c r="H1" s="473" t="s">
        <v>2645</v>
      </c>
      <c r="I1" s="473"/>
      <c r="J1" s="473" t="s">
        <v>2646</v>
      </c>
      <c r="K1" s="473"/>
      <c r="L1" s="267"/>
    </row>
    <row r="2" spans="1:15" ht="17.25" thickBot="1">
      <c r="A2" s="474"/>
      <c r="B2" s="479"/>
      <c r="C2" s="477"/>
      <c r="D2" s="474"/>
      <c r="E2" s="474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2902</v>
      </c>
      <c r="D48" s="244" t="s">
        <v>2903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2903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2982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2982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75" t="s">
        <v>2490</v>
      </c>
      <c r="C149" s="475"/>
      <c r="D149" s="475"/>
      <c r="E149" s="475"/>
      <c r="F149" s="475"/>
      <c r="G149" s="47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6"/>
      <c r="B1" s="337"/>
      <c r="C1" s="337"/>
      <c r="D1" s="337"/>
      <c r="E1" s="337"/>
      <c r="F1" s="337"/>
      <c r="G1" s="33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8" t="s">
        <v>1176</v>
      </c>
      <c r="R1" s="338"/>
      <c r="S1" s="339"/>
      <c r="T1" s="339"/>
      <c r="U1" s="340"/>
    </row>
    <row r="2" spans="1:21">
      <c r="A2" s="341" t="s">
        <v>64</v>
      </c>
      <c r="B2" s="342"/>
      <c r="C2" s="343" t="s">
        <v>2172</v>
      </c>
      <c r="D2" s="344"/>
      <c r="E2" s="344"/>
      <c r="F2" s="344"/>
      <c r="G2" s="345"/>
      <c r="H2" s="343" t="s">
        <v>74</v>
      </c>
      <c r="I2" s="344"/>
      <c r="J2" s="344"/>
      <c r="K2" s="344"/>
      <c r="L2" s="344"/>
      <c r="M2" s="344"/>
      <c r="N2" s="344"/>
      <c r="O2" s="345"/>
      <c r="P2" s="346" t="s">
        <v>62</v>
      </c>
      <c r="Q2" s="347"/>
      <c r="R2" s="347"/>
      <c r="S2" s="342"/>
      <c r="T2" s="348">
        <v>45804</v>
      </c>
      <c r="U2" s="349"/>
    </row>
    <row r="3" spans="1:21" ht="24" customHeight="1">
      <c r="A3" s="360" t="s">
        <v>1148</v>
      </c>
      <c r="B3" s="37" t="s">
        <v>58</v>
      </c>
      <c r="C3" s="505" t="s">
        <v>1512</v>
      </c>
      <c r="D3" s="506"/>
      <c r="E3" s="506"/>
      <c r="F3" s="506"/>
      <c r="G3" s="506"/>
      <c r="H3" s="506"/>
      <c r="I3" s="506"/>
      <c r="J3" s="507"/>
      <c r="K3" s="366" t="s">
        <v>1149</v>
      </c>
      <c r="L3" s="37" t="s">
        <v>58</v>
      </c>
      <c r="M3" s="502" t="s">
        <v>961</v>
      </c>
      <c r="N3" s="503"/>
      <c r="O3" s="503"/>
      <c r="P3" s="503"/>
      <c r="Q3" s="503"/>
      <c r="R3" s="503"/>
      <c r="S3" s="503"/>
      <c r="T3" s="503"/>
      <c r="U3" s="504"/>
    </row>
    <row r="4" spans="1:21" ht="24.95" customHeight="1">
      <c r="A4" s="361"/>
      <c r="B4" s="37" t="s">
        <v>60</v>
      </c>
      <c r="C4" s="372"/>
      <c r="D4" s="373"/>
      <c r="E4" s="373"/>
      <c r="F4" s="373"/>
      <c r="G4" s="373"/>
      <c r="H4" s="373"/>
      <c r="I4" s="373"/>
      <c r="J4" s="374"/>
      <c r="K4" s="367"/>
      <c r="L4" s="37" t="s">
        <v>60</v>
      </c>
      <c r="M4" s="350" t="s">
        <v>959</v>
      </c>
      <c r="N4" s="351"/>
      <c r="O4" s="351"/>
      <c r="P4" s="351"/>
      <c r="Q4" s="351"/>
      <c r="R4" s="352"/>
      <c r="S4" s="38" t="s">
        <v>61</v>
      </c>
      <c r="T4" s="508" t="s">
        <v>71</v>
      </c>
      <c r="U4" s="509"/>
    </row>
    <row r="5" spans="1:21" ht="15.75" customHeight="1">
      <c r="A5" s="361"/>
      <c r="B5" s="38" t="s">
        <v>59</v>
      </c>
      <c r="C5" s="350" t="s">
        <v>1081</v>
      </c>
      <c r="D5" s="351"/>
      <c r="E5" s="351"/>
      <c r="F5" s="351"/>
      <c r="G5" s="351"/>
      <c r="H5" s="351"/>
      <c r="I5" s="351"/>
      <c r="J5" s="352"/>
      <c r="K5" s="367"/>
      <c r="L5" s="38" t="s">
        <v>59</v>
      </c>
      <c r="M5" s="350" t="s">
        <v>72</v>
      </c>
      <c r="N5" s="351"/>
      <c r="O5" s="351"/>
      <c r="P5" s="351"/>
      <c r="Q5" s="351"/>
      <c r="R5" s="351"/>
      <c r="S5" s="351"/>
      <c r="T5" s="351"/>
      <c r="U5" s="354"/>
    </row>
    <row r="6" spans="1:21" ht="15.75" customHeight="1">
      <c r="A6" s="362"/>
      <c r="B6" s="38" t="s">
        <v>73</v>
      </c>
      <c r="C6" s="350" t="s">
        <v>1080</v>
      </c>
      <c r="D6" s="351"/>
      <c r="E6" s="351"/>
      <c r="F6" s="351"/>
      <c r="G6" s="351"/>
      <c r="H6" s="351"/>
      <c r="I6" s="351"/>
      <c r="J6" s="352"/>
      <c r="K6" s="368"/>
      <c r="L6" s="38" t="s">
        <v>73</v>
      </c>
      <c r="M6" s="350" t="s">
        <v>65</v>
      </c>
      <c r="N6" s="351"/>
      <c r="O6" s="351"/>
      <c r="P6" s="351"/>
      <c r="Q6" s="351"/>
      <c r="R6" s="352"/>
      <c r="S6" s="38" t="s">
        <v>22</v>
      </c>
      <c r="T6" s="350" t="s">
        <v>969</v>
      </c>
      <c r="U6" s="354"/>
    </row>
    <row r="7" spans="1:21" ht="15.75" customHeight="1">
      <c r="A7" s="355" t="s">
        <v>69</v>
      </c>
      <c r="B7" s="356"/>
      <c r="C7" s="356"/>
      <c r="D7" s="356"/>
      <c r="E7" s="357"/>
      <c r="F7" s="358" t="s">
        <v>76</v>
      </c>
      <c r="G7" s="356"/>
      <c r="H7" s="356"/>
      <c r="I7" s="357"/>
      <c r="J7" s="358" t="s">
        <v>66</v>
      </c>
      <c r="K7" s="357"/>
      <c r="L7" s="358" t="s">
        <v>41</v>
      </c>
      <c r="M7" s="356"/>
      <c r="N7" s="356"/>
      <c r="O7" s="356"/>
      <c r="P7" s="357"/>
      <c r="Q7" s="358" t="s">
        <v>67</v>
      </c>
      <c r="R7" s="356"/>
      <c r="S7" s="357"/>
      <c r="T7" s="358" t="s">
        <v>68</v>
      </c>
      <c r="U7" s="359"/>
    </row>
    <row r="8" spans="1:21" ht="15" customHeight="1">
      <c r="A8" s="510" t="s">
        <v>1117</v>
      </c>
      <c r="B8" s="511"/>
      <c r="C8" s="511"/>
      <c r="D8" s="511"/>
      <c r="E8" s="512"/>
      <c r="F8" s="513"/>
      <c r="G8" s="511"/>
      <c r="H8" s="511"/>
      <c r="I8" s="512"/>
      <c r="J8" s="514">
        <v>1</v>
      </c>
      <c r="K8" s="386"/>
      <c r="L8" s="390">
        <v>1000000</v>
      </c>
      <c r="M8" s="391"/>
      <c r="N8" s="391"/>
      <c r="O8" s="391"/>
      <c r="P8" s="392"/>
      <c r="Q8" s="390">
        <v>1000000</v>
      </c>
      <c r="R8" s="391"/>
      <c r="S8" s="392"/>
      <c r="T8" s="393"/>
      <c r="U8" s="394"/>
    </row>
    <row r="9" spans="1:21" ht="15" customHeight="1">
      <c r="A9" s="498"/>
      <c r="B9" s="499"/>
      <c r="C9" s="499"/>
      <c r="D9" s="499"/>
      <c r="E9" s="500"/>
      <c r="F9" s="501"/>
      <c r="G9" s="499"/>
      <c r="H9" s="499"/>
      <c r="I9" s="500"/>
      <c r="J9" s="378"/>
      <c r="K9" s="377"/>
      <c r="L9" s="379"/>
      <c r="M9" s="380"/>
      <c r="N9" s="380"/>
      <c r="O9" s="380"/>
      <c r="P9" s="381"/>
      <c r="Q9" s="379"/>
      <c r="R9" s="380"/>
      <c r="S9" s="381"/>
      <c r="T9" s="382"/>
      <c r="U9" s="383"/>
    </row>
    <row r="10" spans="1:21" ht="15" customHeight="1">
      <c r="A10" s="498"/>
      <c r="B10" s="499"/>
      <c r="C10" s="499"/>
      <c r="D10" s="499"/>
      <c r="E10" s="500"/>
      <c r="F10" s="501"/>
      <c r="G10" s="499"/>
      <c r="H10" s="499"/>
      <c r="I10" s="500"/>
      <c r="J10" s="378"/>
      <c r="K10" s="377"/>
      <c r="L10" s="379"/>
      <c r="M10" s="380"/>
      <c r="N10" s="380"/>
      <c r="O10" s="380"/>
      <c r="P10" s="381"/>
      <c r="Q10" s="379"/>
      <c r="R10" s="380"/>
      <c r="S10" s="381"/>
      <c r="T10" s="382"/>
      <c r="U10" s="383"/>
    </row>
    <row r="11" spans="1:21" ht="15" customHeight="1">
      <c r="A11" s="498"/>
      <c r="B11" s="499"/>
      <c r="C11" s="499"/>
      <c r="D11" s="499"/>
      <c r="E11" s="500"/>
      <c r="F11" s="501"/>
      <c r="G11" s="499"/>
      <c r="H11" s="499"/>
      <c r="I11" s="500"/>
      <c r="J11" s="378"/>
      <c r="K11" s="377"/>
      <c r="L11" s="379"/>
      <c r="M11" s="380"/>
      <c r="N11" s="380"/>
      <c r="O11" s="380"/>
      <c r="P11" s="381"/>
      <c r="Q11" s="379"/>
      <c r="R11" s="380"/>
      <c r="S11" s="381"/>
      <c r="T11" s="382"/>
      <c r="U11" s="383"/>
    </row>
    <row r="12" spans="1:21" ht="15" customHeight="1">
      <c r="A12" s="498"/>
      <c r="B12" s="499"/>
      <c r="C12" s="499"/>
      <c r="D12" s="499"/>
      <c r="E12" s="500"/>
      <c r="F12" s="501"/>
      <c r="G12" s="499"/>
      <c r="H12" s="499"/>
      <c r="I12" s="500"/>
      <c r="J12" s="378"/>
      <c r="K12" s="377"/>
      <c r="L12" s="379"/>
      <c r="M12" s="380"/>
      <c r="N12" s="380"/>
      <c r="O12" s="380"/>
      <c r="P12" s="381"/>
      <c r="Q12" s="379"/>
      <c r="R12" s="380"/>
      <c r="S12" s="381"/>
      <c r="T12" s="382"/>
      <c r="U12" s="383"/>
    </row>
    <row r="13" spans="1:21" ht="15" customHeight="1">
      <c r="A13" s="498"/>
      <c r="B13" s="499"/>
      <c r="C13" s="499"/>
      <c r="D13" s="499"/>
      <c r="E13" s="500"/>
      <c r="F13" s="515"/>
      <c r="G13" s="516"/>
      <c r="H13" s="516"/>
      <c r="I13" s="517"/>
      <c r="J13" s="378"/>
      <c r="K13" s="377"/>
      <c r="L13" s="379"/>
      <c r="M13" s="380"/>
      <c r="N13" s="380"/>
      <c r="O13" s="380"/>
      <c r="P13" s="381"/>
      <c r="Q13" s="379"/>
      <c r="R13" s="380"/>
      <c r="S13" s="381"/>
      <c r="T13" s="382"/>
      <c r="U13" s="383"/>
    </row>
    <row r="14" spans="1:21" ht="15" customHeight="1">
      <c r="A14" s="498"/>
      <c r="B14" s="499"/>
      <c r="C14" s="499"/>
      <c r="D14" s="499"/>
      <c r="E14" s="500"/>
      <c r="F14" s="501"/>
      <c r="G14" s="499"/>
      <c r="H14" s="499"/>
      <c r="I14" s="500"/>
      <c r="J14" s="378"/>
      <c r="K14" s="377"/>
      <c r="L14" s="379"/>
      <c r="M14" s="380"/>
      <c r="N14" s="380"/>
      <c r="O14" s="380"/>
      <c r="P14" s="381"/>
      <c r="Q14" s="379"/>
      <c r="R14" s="380"/>
      <c r="S14" s="381"/>
      <c r="T14" s="382"/>
      <c r="U14" s="383"/>
    </row>
    <row r="15" spans="1:21" ht="15" customHeight="1">
      <c r="A15" s="375"/>
      <c r="B15" s="376"/>
      <c r="C15" s="376"/>
      <c r="D15" s="376"/>
      <c r="E15" s="377"/>
      <c r="F15" s="378"/>
      <c r="G15" s="376"/>
      <c r="H15" s="376"/>
      <c r="I15" s="377"/>
      <c r="J15" s="378"/>
      <c r="K15" s="377"/>
      <c r="L15" s="518"/>
      <c r="M15" s="519"/>
      <c r="N15" s="519"/>
      <c r="O15" s="519"/>
      <c r="P15" s="520"/>
      <c r="Q15" s="518"/>
      <c r="R15" s="519"/>
      <c r="S15" s="520"/>
      <c r="T15" s="382"/>
      <c r="U15" s="383"/>
    </row>
    <row r="16" spans="1:21" ht="15" customHeight="1">
      <c r="A16" s="375"/>
      <c r="B16" s="376"/>
      <c r="C16" s="376"/>
      <c r="D16" s="376"/>
      <c r="E16" s="377"/>
      <c r="F16" s="378"/>
      <c r="G16" s="376"/>
      <c r="H16" s="376"/>
      <c r="I16" s="377"/>
      <c r="J16" s="378"/>
      <c r="K16" s="377"/>
      <c r="L16" s="518"/>
      <c r="M16" s="519"/>
      <c r="N16" s="519"/>
      <c r="O16" s="519"/>
      <c r="P16" s="520"/>
      <c r="Q16" s="518"/>
      <c r="R16" s="519"/>
      <c r="S16" s="520"/>
      <c r="T16" s="382"/>
      <c r="U16" s="383"/>
    </row>
    <row r="17" spans="1:21" ht="15" customHeight="1">
      <c r="A17" s="375"/>
      <c r="B17" s="376"/>
      <c r="C17" s="376"/>
      <c r="D17" s="376"/>
      <c r="E17" s="377"/>
      <c r="F17" s="378"/>
      <c r="G17" s="376"/>
      <c r="H17" s="376"/>
      <c r="I17" s="377"/>
      <c r="J17" s="378"/>
      <c r="K17" s="377"/>
      <c r="L17" s="518"/>
      <c r="M17" s="519"/>
      <c r="N17" s="519"/>
      <c r="O17" s="519"/>
      <c r="P17" s="520"/>
      <c r="Q17" s="518"/>
      <c r="R17" s="519"/>
      <c r="S17" s="520"/>
      <c r="T17" s="382"/>
      <c r="U17" s="383"/>
    </row>
    <row r="18" spans="1:21" ht="15" customHeight="1">
      <c r="A18" s="375"/>
      <c r="B18" s="376"/>
      <c r="C18" s="376"/>
      <c r="D18" s="376"/>
      <c r="E18" s="377"/>
      <c r="F18" s="378"/>
      <c r="G18" s="376"/>
      <c r="H18" s="376"/>
      <c r="I18" s="377"/>
      <c r="J18" s="378"/>
      <c r="K18" s="377"/>
      <c r="L18" s="518"/>
      <c r="M18" s="519"/>
      <c r="N18" s="519"/>
      <c r="O18" s="519"/>
      <c r="P18" s="520"/>
      <c r="Q18" s="518"/>
      <c r="R18" s="519"/>
      <c r="S18" s="520"/>
      <c r="T18" s="382"/>
      <c r="U18" s="383"/>
    </row>
    <row r="19" spans="1:21" ht="15" customHeight="1">
      <c r="A19" s="541"/>
      <c r="B19" s="542"/>
      <c r="C19" s="542"/>
      <c r="D19" s="542"/>
      <c r="E19" s="538"/>
      <c r="F19" s="537"/>
      <c r="G19" s="542"/>
      <c r="H19" s="542"/>
      <c r="I19" s="538"/>
      <c r="J19" s="537"/>
      <c r="K19" s="538"/>
      <c r="L19" s="494"/>
      <c r="M19" s="495"/>
      <c r="N19" s="495"/>
      <c r="O19" s="495"/>
      <c r="P19" s="496"/>
      <c r="Q19" s="494"/>
      <c r="R19" s="495"/>
      <c r="S19" s="496"/>
      <c r="T19" s="539"/>
      <c r="U19" s="540"/>
    </row>
    <row r="20" spans="1:21">
      <c r="A20" s="355" t="s">
        <v>78</v>
      </c>
      <c r="B20" s="356"/>
      <c r="C20" s="356"/>
      <c r="D20" s="356"/>
      <c r="E20" s="356"/>
      <c r="F20" s="434">
        <v>2450000</v>
      </c>
      <c r="G20" s="434"/>
      <c r="H20" s="434"/>
      <c r="I20" s="435"/>
      <c r="J20" s="497">
        <f>SUM(J8:K19)</f>
        <v>1</v>
      </c>
      <c r="K20" s="497"/>
      <c r="L20" s="480" t="s">
        <v>956</v>
      </c>
      <c r="M20" s="481"/>
      <c r="N20" s="481"/>
      <c r="O20" s="481"/>
      <c r="P20" s="482"/>
      <c r="Q20" s="433">
        <f>SUM(Q8:S19)</f>
        <v>1000000</v>
      </c>
      <c r="R20" s="434"/>
      <c r="S20" s="434"/>
      <c r="T20" s="434"/>
      <c r="U20" s="436"/>
    </row>
    <row r="21" spans="1:21" ht="17.25" thickBot="1">
      <c r="A21" s="458" t="s">
        <v>88</v>
      </c>
      <c r="B21" s="459"/>
      <c r="C21" s="459"/>
      <c r="D21" s="459"/>
      <c r="E21" s="459"/>
      <c r="F21" s="460">
        <f>F20+Q20</f>
        <v>3450000</v>
      </c>
      <c r="G21" s="460"/>
      <c r="H21" s="460"/>
      <c r="I21" s="461"/>
      <c r="J21" s="462" t="s">
        <v>962</v>
      </c>
      <c r="K21" s="459"/>
      <c r="L21" s="428" t="str">
        <f>T4</f>
        <v>장효주</v>
      </c>
      <c r="M21" s="428"/>
      <c r="N21" s="428"/>
      <c r="O21" s="462" t="s">
        <v>63</v>
      </c>
      <c r="P21" s="464"/>
      <c r="Q21" s="486" t="str">
        <f>C3</f>
        <v>제이오토(대구)</v>
      </c>
      <c r="R21" s="487"/>
      <c r="S21" s="487"/>
      <c r="T21" s="487"/>
      <c r="U21" s="488"/>
    </row>
    <row r="22" spans="1:21" ht="9" customHeight="1">
      <c r="A22" s="332"/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11.25" customHeight="1" thickBot="1">
      <c r="A23" s="470"/>
      <c r="B23" s="470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0"/>
      <c r="N23" s="470"/>
      <c r="O23" s="470"/>
      <c r="P23" s="470"/>
      <c r="Q23" s="470"/>
      <c r="R23" s="470"/>
      <c r="S23" s="470"/>
      <c r="T23" s="470"/>
      <c r="U23" s="470"/>
    </row>
    <row r="24" spans="1:21" ht="24" customHeight="1" thickBot="1">
      <c r="A24" s="534" t="s">
        <v>70</v>
      </c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6"/>
    </row>
    <row r="25" spans="1:21">
      <c r="A25" s="341" t="s">
        <v>64</v>
      </c>
      <c r="B25" s="342"/>
      <c r="C25" s="343" t="str">
        <f>C2</f>
        <v>카카오뱅크 3333181865047</v>
      </c>
      <c r="D25" s="344"/>
      <c r="E25" s="344"/>
      <c r="F25" s="344"/>
      <c r="G25" s="345"/>
      <c r="H25" s="343" t="s">
        <v>75</v>
      </c>
      <c r="I25" s="344"/>
      <c r="J25" s="344"/>
      <c r="K25" s="344"/>
      <c r="L25" s="344"/>
      <c r="M25" s="344"/>
      <c r="N25" s="344"/>
      <c r="O25" s="345"/>
      <c r="P25" s="346" t="s">
        <v>62</v>
      </c>
      <c r="Q25" s="347"/>
      <c r="R25" s="347"/>
      <c r="S25" s="342"/>
      <c r="T25" s="348">
        <f>T2</f>
        <v>45804</v>
      </c>
      <c r="U25" s="349"/>
    </row>
    <row r="26" spans="1:21" ht="27" customHeight="1">
      <c r="A26" s="360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366" t="s">
        <v>1149</v>
      </c>
      <c r="L26" s="37" t="s">
        <v>58</v>
      </c>
      <c r="M26" s="502" t="str">
        <f>M3</f>
        <v>BTS&amp;P</v>
      </c>
      <c r="N26" s="503"/>
      <c r="O26" s="503"/>
      <c r="P26" s="503"/>
      <c r="Q26" s="503"/>
      <c r="R26" s="503"/>
      <c r="S26" s="503"/>
      <c r="T26" s="503"/>
      <c r="U26" s="504"/>
    </row>
    <row r="27" spans="1:21" ht="24.95" customHeight="1">
      <c r="A27" s="361"/>
      <c r="B27" s="37" t="s">
        <v>60</v>
      </c>
      <c r="C27" s="491">
        <f>C4</f>
        <v>0</v>
      </c>
      <c r="D27" s="492"/>
      <c r="E27" s="492"/>
      <c r="F27" s="492"/>
      <c r="G27" s="492"/>
      <c r="H27" s="492"/>
      <c r="I27" s="492"/>
      <c r="J27" s="493"/>
      <c r="K27" s="367"/>
      <c r="L27" s="37" t="s">
        <v>60</v>
      </c>
      <c r="M27" s="350" t="str">
        <f>M4</f>
        <v>259-12-01768</v>
      </c>
      <c r="N27" s="351"/>
      <c r="O27" s="351"/>
      <c r="P27" s="351"/>
      <c r="Q27" s="351"/>
      <c r="R27" s="352"/>
      <c r="S27" s="38" t="s">
        <v>61</v>
      </c>
      <c r="T27" s="508" t="str">
        <f>T4</f>
        <v>장효주</v>
      </c>
      <c r="U27" s="509"/>
    </row>
    <row r="28" spans="1:21" ht="15.75" customHeight="1">
      <c r="A28" s="361"/>
      <c r="B28" s="38" t="s">
        <v>10</v>
      </c>
      <c r="C28" s="350" t="str">
        <f>C5</f>
        <v>대구광역시 서구 가르뱅이로 53</v>
      </c>
      <c r="D28" s="351"/>
      <c r="E28" s="351"/>
      <c r="F28" s="351"/>
      <c r="G28" s="351"/>
      <c r="H28" s="351"/>
      <c r="I28" s="351"/>
      <c r="J28" s="352"/>
      <c r="K28" s="367"/>
      <c r="L28" s="38" t="s">
        <v>10</v>
      </c>
      <c r="M28" s="350" t="str">
        <f>M5</f>
        <v>대구 달서구 용산로 28(본리동)</v>
      </c>
      <c r="N28" s="351"/>
      <c r="O28" s="351"/>
      <c r="P28" s="351"/>
      <c r="Q28" s="351"/>
      <c r="R28" s="351"/>
      <c r="S28" s="351"/>
      <c r="T28" s="351"/>
      <c r="U28" s="354"/>
    </row>
    <row r="29" spans="1:21" ht="15.75" customHeight="1">
      <c r="A29" s="362"/>
      <c r="B29" s="38" t="s">
        <v>73</v>
      </c>
      <c r="C29" s="350" t="str">
        <f>C6</f>
        <v>010-5102-8176</v>
      </c>
      <c r="D29" s="351"/>
      <c r="E29" s="351"/>
      <c r="F29" s="351"/>
      <c r="G29" s="351"/>
      <c r="H29" s="351"/>
      <c r="I29" s="351"/>
      <c r="J29" s="352"/>
      <c r="K29" s="368"/>
      <c r="L29" s="38" t="s">
        <v>73</v>
      </c>
      <c r="M29" s="350" t="str">
        <f>M6</f>
        <v>010-5168-3542</v>
      </c>
      <c r="N29" s="351"/>
      <c r="O29" s="351"/>
      <c r="P29" s="351"/>
      <c r="Q29" s="351"/>
      <c r="R29" s="352"/>
      <c r="S29" s="38" t="s">
        <v>22</v>
      </c>
      <c r="T29" s="350"/>
      <c r="U29" s="354"/>
    </row>
    <row r="30" spans="1:21" ht="15.75" customHeight="1">
      <c r="A30" s="355" t="s">
        <v>69</v>
      </c>
      <c r="B30" s="356"/>
      <c r="C30" s="356"/>
      <c r="D30" s="356"/>
      <c r="E30" s="357"/>
      <c r="F30" s="358" t="s">
        <v>43</v>
      </c>
      <c r="G30" s="356"/>
      <c r="H30" s="356"/>
      <c r="I30" s="357"/>
      <c r="J30" s="358" t="s">
        <v>66</v>
      </c>
      <c r="K30" s="357"/>
      <c r="L30" s="358" t="s">
        <v>41</v>
      </c>
      <c r="M30" s="356"/>
      <c r="N30" s="356"/>
      <c r="O30" s="356"/>
      <c r="P30" s="357"/>
      <c r="Q30" s="358" t="s">
        <v>67</v>
      </c>
      <c r="R30" s="356"/>
      <c r="S30" s="357"/>
      <c r="T30" s="358" t="s">
        <v>68</v>
      </c>
      <c r="U30" s="359"/>
    </row>
    <row r="31" spans="1:21" ht="15" customHeight="1">
      <c r="A31" s="529" t="str">
        <f>A8</f>
        <v>8HP70 VALBEBODY</v>
      </c>
      <c r="B31" s="527"/>
      <c r="C31" s="527"/>
      <c r="D31" s="527"/>
      <c r="E31" s="527"/>
      <c r="F31" s="527">
        <f>F8</f>
        <v>0</v>
      </c>
      <c r="G31" s="527"/>
      <c r="H31" s="527"/>
      <c r="I31" s="527"/>
      <c r="J31" s="527">
        <f>J8</f>
        <v>1</v>
      </c>
      <c r="K31" s="527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527">
        <f>T8</f>
        <v>0</v>
      </c>
      <c r="U31" s="528"/>
    </row>
    <row r="32" spans="1:21" ht="15" customHeight="1">
      <c r="A32" s="523">
        <f t="shared" ref="A32:A42" si="0">A9</f>
        <v>0</v>
      </c>
      <c r="B32" s="521"/>
      <c r="C32" s="521"/>
      <c r="D32" s="521"/>
      <c r="E32" s="521"/>
      <c r="F32" s="521">
        <f t="shared" ref="F32:F42" si="1">F9</f>
        <v>0</v>
      </c>
      <c r="G32" s="521"/>
      <c r="H32" s="521"/>
      <c r="I32" s="521"/>
      <c r="J32" s="521">
        <f t="shared" ref="J32:J42" si="2">J9</f>
        <v>0</v>
      </c>
      <c r="K32" s="521"/>
      <c r="L32" s="490">
        <f t="shared" ref="L32:L42" si="3">L9</f>
        <v>0</v>
      </c>
      <c r="M32" s="490"/>
      <c r="N32" s="490"/>
      <c r="O32" s="490"/>
      <c r="P32" s="490"/>
      <c r="Q32" s="490">
        <f t="shared" ref="Q32:Q42" si="4">Q9</f>
        <v>0</v>
      </c>
      <c r="R32" s="490"/>
      <c r="S32" s="490"/>
      <c r="T32" s="521">
        <f t="shared" ref="T32:T42" si="5">T9</f>
        <v>0</v>
      </c>
      <c r="U32" s="522"/>
    </row>
    <row r="33" spans="1:21" ht="15" customHeight="1">
      <c r="A33" s="523">
        <f t="shared" si="0"/>
        <v>0</v>
      </c>
      <c r="B33" s="521"/>
      <c r="C33" s="521"/>
      <c r="D33" s="521"/>
      <c r="E33" s="521"/>
      <c r="F33" s="521">
        <f t="shared" si="1"/>
        <v>0</v>
      </c>
      <c r="G33" s="521"/>
      <c r="H33" s="521"/>
      <c r="I33" s="521"/>
      <c r="J33" s="521">
        <f t="shared" si="2"/>
        <v>0</v>
      </c>
      <c r="K33" s="521"/>
      <c r="L33" s="490">
        <f t="shared" si="3"/>
        <v>0</v>
      </c>
      <c r="M33" s="490"/>
      <c r="N33" s="490"/>
      <c r="O33" s="490"/>
      <c r="P33" s="490"/>
      <c r="Q33" s="490">
        <f t="shared" si="4"/>
        <v>0</v>
      </c>
      <c r="R33" s="490"/>
      <c r="S33" s="490"/>
      <c r="T33" s="521">
        <f t="shared" si="5"/>
        <v>0</v>
      </c>
      <c r="U33" s="522"/>
    </row>
    <row r="34" spans="1:21" ht="15" customHeight="1">
      <c r="A34" s="523">
        <f t="shared" si="0"/>
        <v>0</v>
      </c>
      <c r="B34" s="521"/>
      <c r="C34" s="521"/>
      <c r="D34" s="521"/>
      <c r="E34" s="521"/>
      <c r="F34" s="521">
        <f t="shared" si="1"/>
        <v>0</v>
      </c>
      <c r="G34" s="521"/>
      <c r="H34" s="521"/>
      <c r="I34" s="521"/>
      <c r="J34" s="521">
        <v>1</v>
      </c>
      <c r="K34" s="521"/>
      <c r="L34" s="490">
        <f t="shared" si="3"/>
        <v>0</v>
      </c>
      <c r="M34" s="490"/>
      <c r="N34" s="490"/>
      <c r="O34" s="490"/>
      <c r="P34" s="490"/>
      <c r="Q34" s="490">
        <f t="shared" si="4"/>
        <v>0</v>
      </c>
      <c r="R34" s="490"/>
      <c r="S34" s="490"/>
      <c r="T34" s="521">
        <f t="shared" si="5"/>
        <v>0</v>
      </c>
      <c r="U34" s="522"/>
    </row>
    <row r="35" spans="1:21" ht="15" customHeight="1">
      <c r="A35" s="523">
        <f t="shared" si="0"/>
        <v>0</v>
      </c>
      <c r="B35" s="521"/>
      <c r="C35" s="521"/>
      <c r="D35" s="521"/>
      <c r="E35" s="521"/>
      <c r="F35" s="521">
        <f t="shared" si="1"/>
        <v>0</v>
      </c>
      <c r="G35" s="521"/>
      <c r="H35" s="521"/>
      <c r="I35" s="521"/>
      <c r="J35" s="521">
        <f t="shared" si="2"/>
        <v>0</v>
      </c>
      <c r="K35" s="521"/>
      <c r="L35" s="490">
        <f t="shared" si="3"/>
        <v>0</v>
      </c>
      <c r="M35" s="490"/>
      <c r="N35" s="490"/>
      <c r="O35" s="490"/>
      <c r="P35" s="490"/>
      <c r="Q35" s="490">
        <f t="shared" si="4"/>
        <v>0</v>
      </c>
      <c r="R35" s="490"/>
      <c r="S35" s="490"/>
      <c r="T35" s="521">
        <f t="shared" si="5"/>
        <v>0</v>
      </c>
      <c r="U35" s="522"/>
    </row>
    <row r="36" spans="1:21" ht="15" customHeight="1">
      <c r="A36" s="523">
        <f t="shared" si="0"/>
        <v>0</v>
      </c>
      <c r="B36" s="521"/>
      <c r="C36" s="521"/>
      <c r="D36" s="521"/>
      <c r="E36" s="521"/>
      <c r="F36" s="521">
        <f t="shared" si="1"/>
        <v>0</v>
      </c>
      <c r="G36" s="521"/>
      <c r="H36" s="521"/>
      <c r="I36" s="521"/>
      <c r="J36" s="521">
        <f t="shared" si="2"/>
        <v>0</v>
      </c>
      <c r="K36" s="521"/>
      <c r="L36" s="490">
        <f t="shared" si="3"/>
        <v>0</v>
      </c>
      <c r="M36" s="490"/>
      <c r="N36" s="490"/>
      <c r="O36" s="490"/>
      <c r="P36" s="490"/>
      <c r="Q36" s="490">
        <f t="shared" si="4"/>
        <v>0</v>
      </c>
      <c r="R36" s="490"/>
      <c r="S36" s="490"/>
      <c r="T36" s="521">
        <f t="shared" si="5"/>
        <v>0</v>
      </c>
      <c r="U36" s="522"/>
    </row>
    <row r="37" spans="1:21" ht="15" customHeight="1">
      <c r="A37" s="523">
        <f t="shared" si="0"/>
        <v>0</v>
      </c>
      <c r="B37" s="521"/>
      <c r="C37" s="521"/>
      <c r="D37" s="521"/>
      <c r="E37" s="521"/>
      <c r="F37" s="521">
        <f t="shared" si="1"/>
        <v>0</v>
      </c>
      <c r="G37" s="521"/>
      <c r="H37" s="521"/>
      <c r="I37" s="521"/>
      <c r="J37" s="521">
        <f t="shared" si="2"/>
        <v>0</v>
      </c>
      <c r="K37" s="521"/>
      <c r="L37" s="490">
        <f t="shared" si="3"/>
        <v>0</v>
      </c>
      <c r="M37" s="490"/>
      <c r="N37" s="490"/>
      <c r="O37" s="490"/>
      <c r="P37" s="490"/>
      <c r="Q37" s="490">
        <f t="shared" si="4"/>
        <v>0</v>
      </c>
      <c r="R37" s="490"/>
      <c r="S37" s="490"/>
      <c r="T37" s="521">
        <f t="shared" si="5"/>
        <v>0</v>
      </c>
      <c r="U37" s="522"/>
    </row>
    <row r="38" spans="1:21" ht="15" customHeight="1">
      <c r="A38" s="523">
        <f t="shared" si="0"/>
        <v>0</v>
      </c>
      <c r="B38" s="521"/>
      <c r="C38" s="521"/>
      <c r="D38" s="521"/>
      <c r="E38" s="521"/>
      <c r="F38" s="521">
        <f t="shared" si="1"/>
        <v>0</v>
      </c>
      <c r="G38" s="521"/>
      <c r="H38" s="521"/>
      <c r="I38" s="521"/>
      <c r="J38" s="521">
        <f t="shared" si="2"/>
        <v>0</v>
      </c>
      <c r="K38" s="521"/>
      <c r="L38" s="490">
        <f t="shared" si="3"/>
        <v>0</v>
      </c>
      <c r="M38" s="490"/>
      <c r="N38" s="490"/>
      <c r="O38" s="490"/>
      <c r="P38" s="490"/>
      <c r="Q38" s="490">
        <f t="shared" si="4"/>
        <v>0</v>
      </c>
      <c r="R38" s="490"/>
      <c r="S38" s="490"/>
      <c r="T38" s="521">
        <f t="shared" si="5"/>
        <v>0</v>
      </c>
      <c r="U38" s="522"/>
    </row>
    <row r="39" spans="1:21" ht="15" customHeight="1">
      <c r="A39" s="523">
        <f t="shared" si="0"/>
        <v>0</v>
      </c>
      <c r="B39" s="521"/>
      <c r="C39" s="521"/>
      <c r="D39" s="521"/>
      <c r="E39" s="521"/>
      <c r="F39" s="521">
        <f t="shared" si="1"/>
        <v>0</v>
      </c>
      <c r="G39" s="521"/>
      <c r="H39" s="521"/>
      <c r="I39" s="521"/>
      <c r="J39" s="521">
        <f t="shared" si="2"/>
        <v>0</v>
      </c>
      <c r="K39" s="521"/>
      <c r="L39" s="490">
        <f t="shared" si="3"/>
        <v>0</v>
      </c>
      <c r="M39" s="490"/>
      <c r="N39" s="490"/>
      <c r="O39" s="490"/>
      <c r="P39" s="490"/>
      <c r="Q39" s="490">
        <f t="shared" si="4"/>
        <v>0</v>
      </c>
      <c r="R39" s="490"/>
      <c r="S39" s="490"/>
      <c r="T39" s="521">
        <f t="shared" si="5"/>
        <v>0</v>
      </c>
      <c r="U39" s="522"/>
    </row>
    <row r="40" spans="1:21" ht="15" customHeight="1">
      <c r="A40" s="523">
        <f t="shared" si="0"/>
        <v>0</v>
      </c>
      <c r="B40" s="521"/>
      <c r="C40" s="521"/>
      <c r="D40" s="521"/>
      <c r="E40" s="521"/>
      <c r="F40" s="521">
        <f t="shared" si="1"/>
        <v>0</v>
      </c>
      <c r="G40" s="521"/>
      <c r="H40" s="521"/>
      <c r="I40" s="521"/>
      <c r="J40" s="521">
        <f t="shared" si="2"/>
        <v>0</v>
      </c>
      <c r="K40" s="521"/>
      <c r="L40" s="490">
        <f t="shared" si="3"/>
        <v>0</v>
      </c>
      <c r="M40" s="490"/>
      <c r="N40" s="490"/>
      <c r="O40" s="490"/>
      <c r="P40" s="490"/>
      <c r="Q40" s="490">
        <f t="shared" si="4"/>
        <v>0</v>
      </c>
      <c r="R40" s="490"/>
      <c r="S40" s="490"/>
      <c r="T40" s="521">
        <f t="shared" si="5"/>
        <v>0</v>
      </c>
      <c r="U40" s="522"/>
    </row>
    <row r="41" spans="1:21" ht="15" customHeight="1">
      <c r="A41" s="523">
        <f t="shared" si="0"/>
        <v>0</v>
      </c>
      <c r="B41" s="521"/>
      <c r="C41" s="521"/>
      <c r="D41" s="521"/>
      <c r="E41" s="521"/>
      <c r="F41" s="521">
        <f t="shared" si="1"/>
        <v>0</v>
      </c>
      <c r="G41" s="521"/>
      <c r="H41" s="521"/>
      <c r="I41" s="521"/>
      <c r="J41" s="521">
        <f t="shared" si="2"/>
        <v>0</v>
      </c>
      <c r="K41" s="521"/>
      <c r="L41" s="490">
        <f t="shared" si="3"/>
        <v>0</v>
      </c>
      <c r="M41" s="490"/>
      <c r="N41" s="490"/>
      <c r="O41" s="490"/>
      <c r="P41" s="490"/>
      <c r="Q41" s="490">
        <f t="shared" si="4"/>
        <v>0</v>
      </c>
      <c r="R41" s="490"/>
      <c r="S41" s="490"/>
      <c r="T41" s="521">
        <f t="shared" si="5"/>
        <v>0</v>
      </c>
      <c r="U41" s="522"/>
    </row>
    <row r="42" spans="1:21" ht="15" customHeight="1">
      <c r="A42" s="530">
        <f t="shared" si="0"/>
        <v>0</v>
      </c>
      <c r="B42" s="531"/>
      <c r="C42" s="531"/>
      <c r="D42" s="531"/>
      <c r="E42" s="531"/>
      <c r="F42" s="531">
        <f t="shared" si="1"/>
        <v>0</v>
      </c>
      <c r="G42" s="531"/>
      <c r="H42" s="531"/>
      <c r="I42" s="531"/>
      <c r="J42" s="531">
        <f t="shared" si="2"/>
        <v>0</v>
      </c>
      <c r="K42" s="531"/>
      <c r="L42" s="532">
        <f t="shared" si="3"/>
        <v>0</v>
      </c>
      <c r="M42" s="532"/>
      <c r="N42" s="532"/>
      <c r="O42" s="532"/>
      <c r="P42" s="532"/>
      <c r="Q42" s="532">
        <f t="shared" si="4"/>
        <v>0</v>
      </c>
      <c r="R42" s="532"/>
      <c r="S42" s="532"/>
      <c r="T42" s="531">
        <f t="shared" si="5"/>
        <v>0</v>
      </c>
      <c r="U42" s="533"/>
    </row>
    <row r="43" spans="1:21">
      <c r="A43" s="355" t="s">
        <v>78</v>
      </c>
      <c r="B43" s="356"/>
      <c r="C43" s="356"/>
      <c r="D43" s="356"/>
      <c r="E43" s="356"/>
      <c r="F43" s="434">
        <f>F20</f>
        <v>2450000</v>
      </c>
      <c r="G43" s="434"/>
      <c r="H43" s="434"/>
      <c r="I43" s="435"/>
      <c r="J43" s="497">
        <f>J20</f>
        <v>1</v>
      </c>
      <c r="K43" s="497"/>
      <c r="L43" s="480" t="s">
        <v>956</v>
      </c>
      <c r="M43" s="481"/>
      <c r="N43" s="481"/>
      <c r="O43" s="481"/>
      <c r="P43" s="482"/>
      <c r="Q43" s="483">
        <f>Q20</f>
        <v>1000000</v>
      </c>
      <c r="R43" s="484"/>
      <c r="S43" s="484"/>
      <c r="T43" s="484"/>
      <c r="U43" s="485"/>
    </row>
    <row r="44" spans="1:21" ht="17.25" thickBot="1">
      <c r="A44" s="458" t="s">
        <v>88</v>
      </c>
      <c r="B44" s="459"/>
      <c r="C44" s="459"/>
      <c r="D44" s="459"/>
      <c r="E44" s="459"/>
      <c r="F44" s="460">
        <f>F21</f>
        <v>3450000</v>
      </c>
      <c r="G44" s="460"/>
      <c r="H44" s="460"/>
      <c r="I44" s="461"/>
      <c r="J44" s="462" t="s">
        <v>962</v>
      </c>
      <c r="K44" s="459"/>
      <c r="L44" s="428" t="str">
        <f>L21</f>
        <v>장효주</v>
      </c>
      <c r="M44" s="428"/>
      <c r="N44" s="428"/>
      <c r="O44" s="462" t="s">
        <v>63</v>
      </c>
      <c r="P44" s="464"/>
      <c r="Q44" s="486" t="str">
        <f>Q21</f>
        <v>제이오토(대구)</v>
      </c>
      <c r="R44" s="487"/>
      <c r="S44" s="487"/>
      <c r="T44" s="487"/>
      <c r="U44" s="48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9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1316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2842</v>
      </c>
    </row>
    <row r="539" spans="1:4">
      <c r="A539">
        <v>563</v>
      </c>
      <c r="B539" s="13">
        <v>45854</v>
      </c>
      <c r="C539" t="s">
        <v>1763</v>
      </c>
      <c r="D539" t="s">
        <v>2844</v>
      </c>
    </row>
    <row r="540" spans="1:4">
      <c r="A540">
        <v>564</v>
      </c>
      <c r="B540" s="13">
        <v>45854</v>
      </c>
      <c r="C540" t="s">
        <v>1633</v>
      </c>
      <c r="D540" t="s">
        <v>2845</v>
      </c>
    </row>
    <row r="541" spans="1:4">
      <c r="A541">
        <v>565</v>
      </c>
      <c r="B541" s="13">
        <v>45854</v>
      </c>
      <c r="C541" t="s">
        <v>2846</v>
      </c>
      <c r="D541" t="s">
        <v>2848</v>
      </c>
    </row>
    <row r="542" spans="1:4">
      <c r="A542">
        <v>566</v>
      </c>
      <c r="B542" s="13">
        <v>45855</v>
      </c>
      <c r="C542" t="s">
        <v>1010</v>
      </c>
      <c r="D542" t="s">
        <v>2855</v>
      </c>
    </row>
    <row r="543" spans="1:4">
      <c r="A543">
        <v>567</v>
      </c>
      <c r="B543" s="13">
        <v>45855</v>
      </c>
      <c r="C543" t="s">
        <v>1438</v>
      </c>
      <c r="D543" t="s">
        <v>2857</v>
      </c>
    </row>
    <row r="544" spans="1:4">
      <c r="A544">
        <v>568</v>
      </c>
      <c r="B544" s="13">
        <v>45855</v>
      </c>
      <c r="C544" t="s">
        <v>2560</v>
      </c>
      <c r="D544" t="s">
        <v>2858</v>
      </c>
    </row>
    <row r="545" spans="1:4">
      <c r="A545">
        <v>569</v>
      </c>
      <c r="B545" s="13">
        <v>45855</v>
      </c>
      <c r="C545" t="s">
        <v>1370</v>
      </c>
      <c r="D545" t="s">
        <v>2859</v>
      </c>
    </row>
    <row r="546" spans="1:4">
      <c r="A546">
        <v>570</v>
      </c>
      <c r="B546" s="13">
        <v>45856</v>
      </c>
      <c r="C546" t="s">
        <v>1420</v>
      </c>
      <c r="D546" t="s">
        <v>2864</v>
      </c>
    </row>
    <row r="547" spans="1:4">
      <c r="A547">
        <v>571</v>
      </c>
      <c r="B547" s="13">
        <v>45856</v>
      </c>
      <c r="C547" t="s">
        <v>2865</v>
      </c>
      <c r="D547" t="s">
        <v>2869</v>
      </c>
    </row>
    <row r="548" spans="1:4">
      <c r="A548">
        <v>572</v>
      </c>
      <c r="B548" s="13">
        <v>45856</v>
      </c>
      <c r="C548" t="s">
        <v>1450</v>
      </c>
      <c r="D548" t="s">
        <v>2871</v>
      </c>
    </row>
    <row r="549" spans="1:4">
      <c r="A549">
        <v>573</v>
      </c>
      <c r="B549" s="13">
        <v>45856</v>
      </c>
      <c r="C549" t="s">
        <v>2872</v>
      </c>
      <c r="D549" t="s">
        <v>2874</v>
      </c>
    </row>
    <row r="550" spans="1:4">
      <c r="A550">
        <v>574</v>
      </c>
      <c r="B550" s="13">
        <v>45856</v>
      </c>
      <c r="C550" t="s">
        <v>1803</v>
      </c>
      <c r="D550" t="s">
        <v>2875</v>
      </c>
    </row>
    <row r="551" spans="1:4">
      <c r="A551">
        <v>575</v>
      </c>
      <c r="B551" s="13">
        <v>45856</v>
      </c>
      <c r="C551" t="s">
        <v>1934</v>
      </c>
      <c r="D551" t="s">
        <v>2876</v>
      </c>
    </row>
    <row r="552" spans="1:4">
      <c r="A552">
        <v>576</v>
      </c>
      <c r="B552" s="13">
        <v>45857</v>
      </c>
      <c r="C552" t="s">
        <v>2265</v>
      </c>
      <c r="D552" t="s">
        <v>2881</v>
      </c>
    </row>
    <row r="553" spans="1:4">
      <c r="A553">
        <v>577</v>
      </c>
      <c r="B553" s="13">
        <v>45859</v>
      </c>
      <c r="C553" t="s">
        <v>2547</v>
      </c>
      <c r="D553" t="s">
        <v>2883</v>
      </c>
    </row>
    <row r="554" spans="1:4">
      <c r="A554">
        <v>578</v>
      </c>
      <c r="B554" s="13">
        <v>45859</v>
      </c>
      <c r="C554" t="s">
        <v>2206</v>
      </c>
      <c r="D554" t="s">
        <v>2886</v>
      </c>
    </row>
    <row r="555" spans="1:4">
      <c r="A555">
        <v>579</v>
      </c>
      <c r="B555" s="13">
        <v>45859</v>
      </c>
      <c r="C555" t="s">
        <v>1525</v>
      </c>
      <c r="D555" t="s">
        <v>2887</v>
      </c>
    </row>
    <row r="556" spans="1:4">
      <c r="A556">
        <v>580</v>
      </c>
      <c r="B556" s="13">
        <v>45859</v>
      </c>
      <c r="C556" t="s">
        <v>1131</v>
      </c>
      <c r="D556" t="s">
        <v>2889</v>
      </c>
    </row>
    <row r="557" spans="1:4">
      <c r="A557">
        <v>581</v>
      </c>
      <c r="B557" s="13">
        <v>45859</v>
      </c>
      <c r="C557" t="s">
        <v>1440</v>
      </c>
      <c r="D557" t="s">
        <v>2890</v>
      </c>
    </row>
    <row r="558" spans="1:4">
      <c r="A558">
        <v>582</v>
      </c>
      <c r="B558" s="13">
        <v>45860</v>
      </c>
      <c r="C558" t="s">
        <v>1512</v>
      </c>
      <c r="D558" t="s">
        <v>2891</v>
      </c>
    </row>
    <row r="559" spans="1:4">
      <c r="A559">
        <v>583</v>
      </c>
      <c r="B559" s="13">
        <v>45860</v>
      </c>
      <c r="C559" t="s">
        <v>1770</v>
      </c>
      <c r="D559" t="s">
        <v>2892</v>
      </c>
    </row>
    <row r="560" spans="1:4">
      <c r="A560">
        <v>584</v>
      </c>
      <c r="B560" s="13">
        <v>45860</v>
      </c>
      <c r="C560" t="s">
        <v>1010</v>
      </c>
      <c r="D560" t="s">
        <v>2893</v>
      </c>
    </row>
    <row r="561" spans="1:4">
      <c r="A561">
        <v>585</v>
      </c>
      <c r="B561" s="13">
        <v>45860</v>
      </c>
      <c r="C561" t="s">
        <v>2894</v>
      </c>
      <c r="D561" t="s">
        <v>2898</v>
      </c>
    </row>
    <row r="562" spans="1:4">
      <c r="A562">
        <v>586</v>
      </c>
      <c r="B562" s="13">
        <v>45860</v>
      </c>
      <c r="C562" t="s">
        <v>1681</v>
      </c>
      <c r="D562" t="s">
        <v>2899</v>
      </c>
    </row>
    <row r="563" spans="1:4">
      <c r="A563">
        <v>587</v>
      </c>
      <c r="B563" s="13">
        <v>45860</v>
      </c>
      <c r="C563" t="s">
        <v>2822</v>
      </c>
      <c r="D563" t="s">
        <v>2900</v>
      </c>
    </row>
    <row r="564" spans="1:4">
      <c r="A564">
        <v>588</v>
      </c>
      <c r="B564" s="13">
        <v>45861</v>
      </c>
      <c r="C564" t="s">
        <v>1370</v>
      </c>
      <c r="D564" t="s">
        <v>2905</v>
      </c>
    </row>
    <row r="565" spans="1:4">
      <c r="A565">
        <v>589</v>
      </c>
      <c r="B565" s="13">
        <v>45861</v>
      </c>
      <c r="C565" t="s">
        <v>1706</v>
      </c>
      <c r="D565" t="s">
        <v>2906</v>
      </c>
    </row>
    <row r="566" spans="1:4">
      <c r="A566">
        <v>590</v>
      </c>
      <c r="B566" s="13">
        <v>45861</v>
      </c>
      <c r="C566" t="s">
        <v>1767</v>
      </c>
      <c r="D566" t="s">
        <v>2907</v>
      </c>
    </row>
    <row r="567" spans="1:4">
      <c r="A567">
        <v>591</v>
      </c>
      <c r="B567" s="13">
        <v>45861</v>
      </c>
      <c r="C567" t="s">
        <v>1803</v>
      </c>
      <c r="D567" t="s">
        <v>2908</v>
      </c>
    </row>
    <row r="568" spans="1:4">
      <c r="A568">
        <v>592</v>
      </c>
      <c r="B568" s="13">
        <v>45861</v>
      </c>
      <c r="C568" t="s">
        <v>1438</v>
      </c>
      <c r="D568" t="s">
        <v>2909</v>
      </c>
    </row>
    <row r="569" spans="1:4">
      <c r="A569">
        <v>593</v>
      </c>
      <c r="B569" s="13">
        <v>45861</v>
      </c>
      <c r="C569" t="s">
        <v>1045</v>
      </c>
      <c r="D569" t="s">
        <v>2910</v>
      </c>
    </row>
    <row r="570" spans="1:4">
      <c r="A570">
        <v>594</v>
      </c>
      <c r="B570" s="13">
        <v>45861</v>
      </c>
      <c r="C570" t="s">
        <v>2265</v>
      </c>
      <c r="D570" t="s">
        <v>2911</v>
      </c>
    </row>
    <row r="571" spans="1:4">
      <c r="A571">
        <v>595</v>
      </c>
      <c r="B571" s="13">
        <v>45862</v>
      </c>
      <c r="C571" t="s">
        <v>1370</v>
      </c>
      <c r="D571" t="s">
        <v>2917</v>
      </c>
    </row>
    <row r="572" spans="1:4">
      <c r="A572">
        <v>596</v>
      </c>
      <c r="B572" s="13">
        <v>45862</v>
      </c>
      <c r="C572" t="s">
        <v>1826</v>
      </c>
      <c r="D572" t="s">
        <v>2918</v>
      </c>
    </row>
    <row r="573" spans="1:4">
      <c r="A573">
        <v>597</v>
      </c>
      <c r="B573" s="13">
        <v>45862</v>
      </c>
      <c r="C573" t="s">
        <v>1429</v>
      </c>
      <c r="D573" t="s">
        <v>2919</v>
      </c>
    </row>
    <row r="574" spans="1:4">
      <c r="A574">
        <v>598</v>
      </c>
      <c r="B574" s="13">
        <v>45862</v>
      </c>
      <c r="C574" t="s">
        <v>1420</v>
      </c>
      <c r="D574" t="s">
        <v>2920</v>
      </c>
    </row>
    <row r="575" spans="1:4">
      <c r="A575">
        <v>599</v>
      </c>
      <c r="B575" s="13">
        <v>45862</v>
      </c>
      <c r="C575" t="s">
        <v>1551</v>
      </c>
      <c r="D575" t="s">
        <v>2921</v>
      </c>
    </row>
    <row r="576" spans="1:4">
      <c r="A576">
        <v>600</v>
      </c>
      <c r="B576" s="13">
        <v>45862</v>
      </c>
      <c r="C576" t="s">
        <v>1415</v>
      </c>
      <c r="D576" t="s">
        <v>2924</v>
      </c>
    </row>
    <row r="577" spans="1:4">
      <c r="A577">
        <v>601</v>
      </c>
      <c r="B577" s="13">
        <v>45862</v>
      </c>
      <c r="C577" t="s">
        <v>1423</v>
      </c>
      <c r="D577" t="s">
        <v>2925</v>
      </c>
    </row>
    <row r="578" spans="1:4">
      <c r="A578">
        <v>602</v>
      </c>
      <c r="B578" s="13">
        <v>45862</v>
      </c>
      <c r="C578" t="s">
        <v>2926</v>
      </c>
      <c r="D578" t="s">
        <v>2927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2328</v>
      </c>
      <c r="D580" t="s">
        <v>2932</v>
      </c>
    </row>
    <row r="581" spans="1:4">
      <c r="A581">
        <v>605</v>
      </c>
      <c r="B581" s="13">
        <v>45863</v>
      </c>
      <c r="C581" t="s">
        <v>1934</v>
      </c>
      <c r="D581" t="s">
        <v>2933</v>
      </c>
    </row>
    <row r="582" spans="1:4">
      <c r="A582">
        <v>606</v>
      </c>
      <c r="B582" s="13">
        <v>45863</v>
      </c>
      <c r="C582" t="s">
        <v>1934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1706</v>
      </c>
      <c r="D591" t="s">
        <v>2944</v>
      </c>
    </row>
    <row r="592" spans="1:4">
      <c r="A592">
        <v>616</v>
      </c>
      <c r="B592" s="13">
        <v>45866</v>
      </c>
      <c r="C592" t="s">
        <v>1803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1817</v>
      </c>
      <c r="D597" t="s">
        <v>2953</v>
      </c>
    </row>
    <row r="598" spans="1:4">
      <c r="A598">
        <v>622</v>
      </c>
      <c r="B598" s="13">
        <v>45866</v>
      </c>
      <c r="C598" t="s">
        <v>1706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1748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1763</v>
      </c>
      <c r="D605" t="s">
        <v>2991</v>
      </c>
    </row>
    <row r="606" spans="1:4">
      <c r="A606">
        <v>630</v>
      </c>
      <c r="B606" s="13">
        <v>45867</v>
      </c>
      <c r="C606" t="s">
        <v>2846</v>
      </c>
      <c r="D606" t="s">
        <v>2992</v>
      </c>
    </row>
    <row r="607" spans="1:4">
      <c r="A607">
        <v>631</v>
      </c>
      <c r="B607" s="13">
        <v>45867</v>
      </c>
      <c r="C607" t="s">
        <v>1681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1931</v>
      </c>
      <c r="D609" t="s">
        <v>2997</v>
      </c>
    </row>
    <row r="610" spans="1:4">
      <c r="A610">
        <v>634</v>
      </c>
      <c r="B610" s="13">
        <v>45868</v>
      </c>
      <c r="C610" t="s">
        <v>1767</v>
      </c>
      <c r="D610" t="s">
        <v>2998</v>
      </c>
    </row>
    <row r="611" spans="1:4">
      <c r="A611">
        <v>635</v>
      </c>
      <c r="B611" s="13">
        <v>45868</v>
      </c>
      <c r="C611" t="s">
        <v>2722</v>
      </c>
      <c r="D611" t="s">
        <v>2999</v>
      </c>
    </row>
    <row r="612" spans="1:4">
      <c r="A612">
        <v>636</v>
      </c>
      <c r="B612" s="13">
        <v>45868</v>
      </c>
      <c r="C612" t="s">
        <v>1763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2265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1748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1896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1681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2806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2806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2099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2099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1767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2096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1706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3067</v>
      </c>
    </row>
    <row r="649" spans="1:4">
      <c r="A649">
        <v>673</v>
      </c>
      <c r="B649" s="13">
        <v>45876</v>
      </c>
      <c r="C649" t="s">
        <v>2717</v>
      </c>
      <c r="D649" t="s">
        <v>3068</v>
      </c>
    </row>
    <row r="650" spans="1:4">
      <c r="A650">
        <v>674</v>
      </c>
      <c r="B650" s="13">
        <v>45876</v>
      </c>
      <c r="C650" t="s">
        <v>2351</v>
      </c>
      <c r="D650" t="s">
        <v>3069</v>
      </c>
    </row>
    <row r="651" spans="1:4">
      <c r="A651">
        <v>675</v>
      </c>
      <c r="B651" s="13">
        <v>45877</v>
      </c>
      <c r="C651" t="s">
        <v>3071</v>
      </c>
      <c r="D651" t="s">
        <v>3072</v>
      </c>
    </row>
    <row r="652" spans="1:4">
      <c r="A652">
        <v>676</v>
      </c>
      <c r="B652" s="13">
        <v>45877</v>
      </c>
      <c r="C652" t="s">
        <v>3073</v>
      </c>
      <c r="D652" t="s">
        <v>3077</v>
      </c>
    </row>
    <row r="653" spans="1:4">
      <c r="A653">
        <v>677</v>
      </c>
      <c r="B653" s="13">
        <v>45877</v>
      </c>
      <c r="C653" t="s">
        <v>3071</v>
      </c>
      <c r="D653" t="s">
        <v>3078</v>
      </c>
    </row>
    <row r="654" spans="1:4">
      <c r="A654">
        <v>678</v>
      </c>
      <c r="B654" s="13">
        <v>45877</v>
      </c>
      <c r="C654" t="s">
        <v>3073</v>
      </c>
      <c r="D654" t="s">
        <v>3079</v>
      </c>
    </row>
    <row r="655" spans="1:4">
      <c r="A655">
        <v>679</v>
      </c>
      <c r="B655" s="13">
        <v>45877</v>
      </c>
      <c r="C655" t="s">
        <v>3071</v>
      </c>
      <c r="D655" t="s">
        <v>3080</v>
      </c>
    </row>
    <row r="656" spans="1:4">
      <c r="A656">
        <v>680</v>
      </c>
      <c r="B656" s="13">
        <v>45878</v>
      </c>
      <c r="C656" t="s">
        <v>1010</v>
      </c>
      <c r="D656" t="s">
        <v>3082</v>
      </c>
    </row>
    <row r="657" spans="1:4">
      <c r="A657">
        <v>681</v>
      </c>
      <c r="B657" s="13">
        <v>45878</v>
      </c>
      <c r="C657" t="s">
        <v>3083</v>
      </c>
      <c r="D657" t="s">
        <v>3084</v>
      </c>
    </row>
    <row r="658" spans="1:4">
      <c r="A658">
        <v>682</v>
      </c>
      <c r="B658" s="13">
        <v>45880</v>
      </c>
      <c r="C658" t="s">
        <v>2265</v>
      </c>
      <c r="D658" t="s">
        <v>3085</v>
      </c>
    </row>
    <row r="659" spans="1:4">
      <c r="A659">
        <v>683</v>
      </c>
      <c r="B659" s="13">
        <v>45880</v>
      </c>
      <c r="C659" t="s">
        <v>1706</v>
      </c>
      <c r="D659" t="s">
        <v>3086</v>
      </c>
    </row>
    <row r="660" spans="1:4">
      <c r="A660">
        <v>684</v>
      </c>
      <c r="B660" s="13">
        <v>45880</v>
      </c>
      <c r="C660" t="s">
        <v>1551</v>
      </c>
      <c r="D660" t="s">
        <v>3087</v>
      </c>
    </row>
    <row r="661" spans="1:4">
      <c r="A661">
        <v>685</v>
      </c>
      <c r="B661" t="s">
        <v>3089</v>
      </c>
      <c r="C661" t="s">
        <v>1465</v>
      </c>
      <c r="D661" t="s">
        <v>3090</v>
      </c>
    </row>
    <row r="662" spans="1:4">
      <c r="A662">
        <v>686</v>
      </c>
      <c r="B662" s="13">
        <v>45880</v>
      </c>
      <c r="C662" t="s">
        <v>1370</v>
      </c>
      <c r="D662" t="s">
        <v>3091</v>
      </c>
    </row>
    <row r="663" spans="1:4">
      <c r="A663">
        <v>687</v>
      </c>
      <c r="B663" s="13">
        <v>45880</v>
      </c>
      <c r="C663" t="s">
        <v>1850</v>
      </c>
      <c r="D663" t="s">
        <v>3092</v>
      </c>
    </row>
    <row r="664" spans="1:4">
      <c r="A664">
        <v>688</v>
      </c>
      <c r="B664" s="13">
        <v>45880</v>
      </c>
      <c r="C664" t="s">
        <v>2846</v>
      </c>
      <c r="D664" t="s">
        <v>3093</v>
      </c>
    </row>
    <row r="665" spans="1:4">
      <c r="A665">
        <v>689</v>
      </c>
      <c r="B665" s="13">
        <v>45881</v>
      </c>
      <c r="C665" t="s">
        <v>1438</v>
      </c>
      <c r="D665" t="s">
        <v>3094</v>
      </c>
    </row>
    <row r="666" spans="1:4">
      <c r="A666">
        <v>690</v>
      </c>
      <c r="B666" s="13">
        <v>45881</v>
      </c>
      <c r="C666" t="s">
        <v>1444</v>
      </c>
      <c r="D666" t="s">
        <v>3095</v>
      </c>
    </row>
    <row r="667" spans="1:4">
      <c r="A667">
        <v>691</v>
      </c>
      <c r="B667" s="13">
        <v>45881</v>
      </c>
      <c r="C667" t="s">
        <v>2265</v>
      </c>
      <c r="D667" t="s">
        <v>3096</v>
      </c>
    </row>
    <row r="668" spans="1:4">
      <c r="A668">
        <v>692</v>
      </c>
      <c r="B668" s="13">
        <v>45881</v>
      </c>
      <c r="C668" t="s">
        <v>2926</v>
      </c>
      <c r="D668" t="s">
        <v>3098</v>
      </c>
    </row>
    <row r="669" spans="1:4">
      <c r="A669">
        <v>693</v>
      </c>
      <c r="B669" s="13">
        <v>45882</v>
      </c>
      <c r="C669" t="s">
        <v>1763</v>
      </c>
      <c r="D669" t="s">
        <v>3100</v>
      </c>
    </row>
    <row r="670" spans="1:4">
      <c r="A670">
        <v>694</v>
      </c>
      <c r="B670" s="13">
        <v>45882</v>
      </c>
      <c r="C670" t="s">
        <v>1551</v>
      </c>
      <c r="D670" t="s">
        <v>3101</v>
      </c>
    </row>
    <row r="671" spans="1:4">
      <c r="A671">
        <v>695</v>
      </c>
      <c r="B671" s="13">
        <v>45882</v>
      </c>
      <c r="C671" t="s">
        <v>1370</v>
      </c>
      <c r="D671" t="s">
        <v>3102</v>
      </c>
    </row>
    <row r="672" spans="1:4">
      <c r="A672">
        <v>696</v>
      </c>
      <c r="B672" s="13">
        <v>45882</v>
      </c>
      <c r="C672" t="s">
        <v>1548</v>
      </c>
      <c r="D672" t="s">
        <v>3103</v>
      </c>
    </row>
    <row r="673" spans="1:4">
      <c r="A673">
        <v>697</v>
      </c>
      <c r="B673" s="13">
        <v>45882</v>
      </c>
      <c r="C673" t="s">
        <v>1010</v>
      </c>
      <c r="D673" t="s">
        <v>3104</v>
      </c>
    </row>
    <row r="674" spans="1:4">
      <c r="A674">
        <v>698</v>
      </c>
      <c r="B674" s="13">
        <v>45882</v>
      </c>
      <c r="C674" t="s">
        <v>3108</v>
      </c>
      <c r="D674" t="s">
        <v>3112</v>
      </c>
    </row>
    <row r="675" spans="1:4">
      <c r="A675">
        <v>699</v>
      </c>
      <c r="B675" s="13">
        <v>45882</v>
      </c>
      <c r="C675" t="s">
        <v>3105</v>
      </c>
      <c r="D675" t="s">
        <v>3114</v>
      </c>
    </row>
    <row r="676" spans="1:4">
      <c r="A676">
        <v>700</v>
      </c>
      <c r="B676" s="13">
        <v>45883</v>
      </c>
      <c r="C676" t="s">
        <v>1438</v>
      </c>
      <c r="D676" t="s">
        <v>3115</v>
      </c>
    </row>
    <row r="677" spans="1:4">
      <c r="A677">
        <v>701</v>
      </c>
      <c r="B677" s="13">
        <v>45883</v>
      </c>
      <c r="C677" t="s">
        <v>1450</v>
      </c>
      <c r="D677" t="s">
        <v>3117</v>
      </c>
    </row>
    <row r="678" spans="1:4">
      <c r="A678">
        <v>702</v>
      </c>
      <c r="B678" s="13">
        <v>45883</v>
      </c>
      <c r="C678" t="s">
        <v>981</v>
      </c>
      <c r="D678" t="s">
        <v>3119</v>
      </c>
    </row>
    <row r="679" spans="1:4">
      <c r="A679">
        <v>703</v>
      </c>
      <c r="B679" s="13">
        <v>45883</v>
      </c>
      <c r="C679" t="s">
        <v>1018</v>
      </c>
      <c r="D679" t="s">
        <v>3120</v>
      </c>
    </row>
    <row r="680" spans="1:4">
      <c r="A680">
        <v>704</v>
      </c>
      <c r="B680" s="13">
        <v>45883</v>
      </c>
      <c r="C680" t="s">
        <v>1204</v>
      </c>
      <c r="D680" t="s">
        <v>3122</v>
      </c>
    </row>
    <row r="681" spans="1:4">
      <c r="A681">
        <v>705</v>
      </c>
      <c r="B681" s="13">
        <v>45883</v>
      </c>
      <c r="C681" t="s">
        <v>3123</v>
      </c>
      <c r="D681" t="s">
        <v>3125</v>
      </c>
    </row>
    <row r="682" spans="1:4">
      <c r="A682">
        <v>706</v>
      </c>
      <c r="B682" s="13">
        <v>45883</v>
      </c>
      <c r="C682" t="s">
        <v>2535</v>
      </c>
      <c r="D682" t="s">
        <v>3126</v>
      </c>
    </row>
    <row r="683" spans="1:4">
      <c r="A683">
        <v>707</v>
      </c>
      <c r="B683" s="13">
        <v>45883</v>
      </c>
      <c r="C683" t="s">
        <v>2351</v>
      </c>
      <c r="D683" t="s">
        <v>3127</v>
      </c>
    </row>
    <row r="684" spans="1:4">
      <c r="A684">
        <v>708</v>
      </c>
      <c r="B684" s="13">
        <v>45884</v>
      </c>
      <c r="C684" t="s">
        <v>1420</v>
      </c>
      <c r="D684" t="s">
        <v>3129</v>
      </c>
    </row>
    <row r="685" spans="1:4">
      <c r="A685">
        <v>709</v>
      </c>
      <c r="B685" s="13">
        <v>45884</v>
      </c>
      <c r="C685" t="s">
        <v>1370</v>
      </c>
      <c r="D685" t="s">
        <v>3130</v>
      </c>
    </row>
    <row r="686" spans="1:4">
      <c r="A686">
        <v>710</v>
      </c>
      <c r="B686" s="13">
        <v>45884</v>
      </c>
      <c r="C686" t="s">
        <v>3131</v>
      </c>
      <c r="D686" t="s">
        <v>3134</v>
      </c>
    </row>
    <row r="687" spans="1:4">
      <c r="A687">
        <v>711</v>
      </c>
      <c r="B687" s="13">
        <v>45885</v>
      </c>
      <c r="C687" t="s">
        <v>1681</v>
      </c>
      <c r="D687" t="s">
        <v>3135</v>
      </c>
    </row>
    <row r="688" spans="1:4">
      <c r="A688">
        <v>712</v>
      </c>
      <c r="B688" s="13">
        <v>45885</v>
      </c>
      <c r="C688" t="s">
        <v>1681</v>
      </c>
      <c r="D688" t="s">
        <v>3136</v>
      </c>
    </row>
    <row r="689" spans="1:4">
      <c r="A689">
        <v>713</v>
      </c>
      <c r="B689" s="13">
        <v>45887</v>
      </c>
      <c r="C689" t="s">
        <v>1370</v>
      </c>
      <c r="D689" t="s">
        <v>3140</v>
      </c>
    </row>
    <row r="690" spans="1:4">
      <c r="A690">
        <v>714</v>
      </c>
      <c r="B690" s="13">
        <v>45887</v>
      </c>
      <c r="C690" t="s">
        <v>1450</v>
      </c>
      <c r="D690" t="s">
        <v>3141</v>
      </c>
    </row>
    <row r="691" spans="1:4">
      <c r="A691">
        <v>715</v>
      </c>
      <c r="B691" s="13">
        <v>45887</v>
      </c>
      <c r="C691" t="s">
        <v>1415</v>
      </c>
      <c r="D691" t="s">
        <v>3142</v>
      </c>
    </row>
    <row r="692" spans="1:4">
      <c r="A692">
        <v>716</v>
      </c>
      <c r="B692" s="13">
        <v>45887</v>
      </c>
      <c r="C692" t="s">
        <v>1438</v>
      </c>
      <c r="D692" t="s">
        <v>3145</v>
      </c>
    </row>
    <row r="693" spans="1:4">
      <c r="A693">
        <v>717</v>
      </c>
      <c r="B693" s="13">
        <v>45887</v>
      </c>
      <c r="C693" t="s">
        <v>1420</v>
      </c>
      <c r="D693" t="s">
        <v>3146</v>
      </c>
    </row>
    <row r="694" spans="1:4">
      <c r="A694">
        <v>718</v>
      </c>
      <c r="B694" s="13">
        <v>45887</v>
      </c>
      <c r="C694" t="s">
        <v>1931</v>
      </c>
      <c r="D694" t="s">
        <v>3147</v>
      </c>
    </row>
    <row r="695" spans="1:4">
      <c r="A695">
        <v>719</v>
      </c>
      <c r="B695" s="13">
        <v>45887</v>
      </c>
      <c r="C695" t="s">
        <v>2547</v>
      </c>
      <c r="D695" t="s">
        <v>3149</v>
      </c>
    </row>
    <row r="696" spans="1:4">
      <c r="A696">
        <v>720</v>
      </c>
      <c r="B696" s="13">
        <v>45887</v>
      </c>
      <c r="C696" t="s">
        <v>1569</v>
      </c>
      <c r="D696" t="s">
        <v>3151</v>
      </c>
    </row>
    <row r="697" spans="1:4">
      <c r="A697">
        <v>721</v>
      </c>
      <c r="B697" s="13">
        <v>45887</v>
      </c>
      <c r="C697" t="s">
        <v>1425</v>
      </c>
      <c r="D697" t="s">
        <v>3153</v>
      </c>
    </row>
    <row r="698" spans="1:4">
      <c r="A698">
        <v>722</v>
      </c>
      <c r="B698" s="13">
        <v>45888</v>
      </c>
      <c r="C698" t="s">
        <v>1548</v>
      </c>
      <c r="D698" t="s">
        <v>3155</v>
      </c>
    </row>
    <row r="699" spans="1:4">
      <c r="A699">
        <v>723</v>
      </c>
      <c r="B699" s="13">
        <v>45888</v>
      </c>
      <c r="C699" t="s">
        <v>1370</v>
      </c>
      <c r="D699" t="s">
        <v>3156</v>
      </c>
    </row>
    <row r="700" spans="1:4">
      <c r="A700">
        <v>724</v>
      </c>
      <c r="B700" s="13">
        <v>45888</v>
      </c>
      <c r="C700" t="s">
        <v>1444</v>
      </c>
      <c r="D700" t="s">
        <v>3157</v>
      </c>
    </row>
    <row r="701" spans="1:4">
      <c r="A701">
        <v>725</v>
      </c>
      <c r="B701" s="13">
        <v>45888</v>
      </c>
      <c r="C701" t="s">
        <v>1569</v>
      </c>
      <c r="D701" t="s">
        <v>3158</v>
      </c>
    </row>
    <row r="702" spans="1:4">
      <c r="A702">
        <v>726</v>
      </c>
      <c r="B702" s="13">
        <v>45888</v>
      </c>
      <c r="C702" t="s">
        <v>1370</v>
      </c>
      <c r="D702" t="s">
        <v>3160</v>
      </c>
    </row>
    <row r="703" spans="1:4">
      <c r="A703">
        <v>727</v>
      </c>
      <c r="B703" s="13">
        <v>45889</v>
      </c>
      <c r="C703" t="s">
        <v>1018</v>
      </c>
      <c r="D703" t="s">
        <v>3162</v>
      </c>
    </row>
    <row r="704" spans="1:4">
      <c r="A704">
        <v>728</v>
      </c>
      <c r="B704" s="13">
        <v>45889</v>
      </c>
      <c r="C704" t="s">
        <v>1512</v>
      </c>
      <c r="D704" t="s">
        <v>3163</v>
      </c>
    </row>
    <row r="705" spans="1:4">
      <c r="A705">
        <v>729</v>
      </c>
      <c r="B705" s="13">
        <v>45889</v>
      </c>
      <c r="C705" t="s">
        <v>1038</v>
      </c>
      <c r="D705" t="s">
        <v>3164</v>
      </c>
    </row>
    <row r="706" spans="1:4">
      <c r="A706">
        <v>730</v>
      </c>
      <c r="B706" s="13">
        <v>45889</v>
      </c>
      <c r="C706" t="s">
        <v>2496</v>
      </c>
      <c r="D706" t="s">
        <v>3166</v>
      </c>
    </row>
    <row r="707" spans="1:4">
      <c r="A707">
        <v>731</v>
      </c>
      <c r="B707" s="13">
        <v>45889</v>
      </c>
      <c r="C707" t="s">
        <v>2209</v>
      </c>
      <c r="D707" t="s">
        <v>3167</v>
      </c>
    </row>
    <row r="708" spans="1:4">
      <c r="A708">
        <v>732</v>
      </c>
      <c r="B708" s="13">
        <v>45889</v>
      </c>
      <c r="C708" t="s">
        <v>2309</v>
      </c>
      <c r="D708" t="s">
        <v>3169</v>
      </c>
    </row>
    <row r="709" spans="1:4">
      <c r="A709">
        <v>733</v>
      </c>
      <c r="B709" s="13">
        <v>45890</v>
      </c>
      <c r="C709" t="s">
        <v>1349</v>
      </c>
      <c r="D709" t="s">
        <v>3170</v>
      </c>
    </row>
    <row r="710" spans="1:4">
      <c r="A710">
        <v>734</v>
      </c>
      <c r="B710" s="13">
        <v>45890</v>
      </c>
      <c r="C710" t="s">
        <v>2846</v>
      </c>
      <c r="D710" t="s">
        <v>3171</v>
      </c>
    </row>
    <row r="711" spans="1:4">
      <c r="A711">
        <v>735</v>
      </c>
      <c r="B711" s="13">
        <v>45890</v>
      </c>
      <c r="C711" t="s">
        <v>1551</v>
      </c>
      <c r="D711" t="s">
        <v>3172</v>
      </c>
    </row>
    <row r="712" spans="1:4">
      <c r="A712">
        <v>736</v>
      </c>
      <c r="B712" s="13">
        <v>45890</v>
      </c>
      <c r="C712" t="s">
        <v>2496</v>
      </c>
      <c r="D712" t="s">
        <v>3173</v>
      </c>
    </row>
    <row r="713" spans="1:4">
      <c r="A713">
        <v>737</v>
      </c>
      <c r="B713" s="13">
        <v>45890</v>
      </c>
      <c r="C713" t="s">
        <v>1681</v>
      </c>
      <c r="D713" t="s">
        <v>3175</v>
      </c>
    </row>
    <row r="714" spans="1:4">
      <c r="A714">
        <v>738</v>
      </c>
      <c r="B714" s="13">
        <v>45890</v>
      </c>
      <c r="C714" t="s">
        <v>1370</v>
      </c>
      <c r="D714" t="s">
        <v>3178</v>
      </c>
    </row>
    <row r="715" spans="1:4">
      <c r="A715">
        <v>739</v>
      </c>
      <c r="B715" s="13">
        <v>45890</v>
      </c>
      <c r="C715" t="s">
        <v>3045</v>
      </c>
      <c r="D715" t="s">
        <v>3179</v>
      </c>
    </row>
    <row r="716" spans="1:4">
      <c r="A716">
        <v>740</v>
      </c>
      <c r="B716" s="13">
        <v>45891</v>
      </c>
      <c r="C716" t="s">
        <v>2791</v>
      </c>
      <c r="D716" t="s">
        <v>3181</v>
      </c>
    </row>
    <row r="717" spans="1:4">
      <c r="A717">
        <v>741</v>
      </c>
      <c r="B717" s="13">
        <v>45891</v>
      </c>
      <c r="C717" t="s">
        <v>1770</v>
      </c>
      <c r="D717" t="s">
        <v>3183</v>
      </c>
    </row>
    <row r="718" spans="1:4">
      <c r="A718">
        <v>742</v>
      </c>
      <c r="B718" s="13">
        <v>45891</v>
      </c>
      <c r="C718" t="s">
        <v>3184</v>
      </c>
      <c r="D718" t="s">
        <v>3188</v>
      </c>
    </row>
    <row r="719" spans="1:4">
      <c r="A719">
        <v>743</v>
      </c>
      <c r="B719" s="13">
        <v>45891</v>
      </c>
      <c r="C719" t="s">
        <v>2547</v>
      </c>
      <c r="D719" t="s">
        <v>3189</v>
      </c>
    </row>
    <row r="720" spans="1:4">
      <c r="A720">
        <v>744</v>
      </c>
      <c r="B720" s="13">
        <v>45891</v>
      </c>
      <c r="C720" t="s">
        <v>3190</v>
      </c>
      <c r="D720" t="s">
        <v>3193</v>
      </c>
    </row>
    <row r="721" spans="1:4">
      <c r="A721">
        <v>745</v>
      </c>
      <c r="B721" s="13">
        <v>45892</v>
      </c>
      <c r="C721" t="s">
        <v>999</v>
      </c>
      <c r="D721" t="s">
        <v>3195</v>
      </c>
    </row>
    <row r="722" spans="1:4">
      <c r="A722">
        <v>746</v>
      </c>
      <c r="B722" s="13">
        <v>45894</v>
      </c>
      <c r="C722" t="s">
        <v>1370</v>
      </c>
      <c r="D722" t="s">
        <v>3200</v>
      </c>
    </row>
    <row r="723" spans="1:4">
      <c r="A723">
        <v>747</v>
      </c>
      <c r="B723" s="13">
        <v>45894</v>
      </c>
      <c r="C723" t="s">
        <v>1370</v>
      </c>
      <c r="D723" t="s">
        <v>3201</v>
      </c>
    </row>
    <row r="724" spans="1:4">
      <c r="A724">
        <v>748</v>
      </c>
      <c r="B724" s="13">
        <v>45894</v>
      </c>
      <c r="C724" t="s">
        <v>1370</v>
      </c>
      <c r="D724" t="s">
        <v>3202</v>
      </c>
    </row>
    <row r="725" spans="1:4">
      <c r="A725">
        <v>749</v>
      </c>
      <c r="B725" s="13">
        <v>45894</v>
      </c>
      <c r="C725" t="s">
        <v>1763</v>
      </c>
      <c r="D725" t="s">
        <v>3203</v>
      </c>
    </row>
    <row r="726" spans="1:4">
      <c r="A726">
        <v>750</v>
      </c>
      <c r="B726" s="13">
        <v>45894</v>
      </c>
      <c r="C726" t="s">
        <v>3045</v>
      </c>
      <c r="D726" t="s">
        <v>3207</v>
      </c>
    </row>
    <row r="727" spans="1:4">
      <c r="A727">
        <v>751</v>
      </c>
      <c r="B727" s="13">
        <v>45894</v>
      </c>
      <c r="C727" t="s">
        <v>2846</v>
      </c>
      <c r="D727" t="s">
        <v>3208</v>
      </c>
    </row>
    <row r="728" spans="1:4">
      <c r="A728">
        <v>752</v>
      </c>
      <c r="B728" s="13">
        <v>45894</v>
      </c>
      <c r="C728" t="s">
        <v>1548</v>
      </c>
      <c r="D728" t="s">
        <v>3209</v>
      </c>
    </row>
    <row r="729" spans="1:4">
      <c r="A729">
        <v>753</v>
      </c>
      <c r="B729" s="13">
        <v>45894</v>
      </c>
      <c r="C729" t="s">
        <v>2239</v>
      </c>
      <c r="D729" t="s">
        <v>3210</v>
      </c>
    </row>
    <row r="730" spans="1:4">
      <c r="A730">
        <v>754</v>
      </c>
      <c r="B730" s="13">
        <v>45894</v>
      </c>
      <c r="C730" t="s">
        <v>2496</v>
      </c>
      <c r="D730" t="s">
        <v>3211</v>
      </c>
    </row>
    <row r="731" spans="1:4">
      <c r="A731">
        <v>755</v>
      </c>
      <c r="B731" s="13">
        <v>45894</v>
      </c>
      <c r="C731" t="s">
        <v>3212</v>
      </c>
      <c r="D731" t="s">
        <v>3216</v>
      </c>
    </row>
    <row r="732" spans="1:4">
      <c r="A732">
        <v>756</v>
      </c>
      <c r="B732" s="13">
        <v>45894</v>
      </c>
      <c r="C732" t="s">
        <v>3212</v>
      </c>
      <c r="D732" t="s">
        <v>3217</v>
      </c>
    </row>
    <row r="733" spans="1:4">
      <c r="A733">
        <v>757</v>
      </c>
      <c r="B733" s="13">
        <v>45894</v>
      </c>
      <c r="C733" t="s">
        <v>981</v>
      </c>
      <c r="D733" t="s">
        <v>3218</v>
      </c>
    </row>
    <row r="734" spans="1:4">
      <c r="A734">
        <v>758</v>
      </c>
      <c r="B734" s="13">
        <v>45894</v>
      </c>
      <c r="C734" t="s">
        <v>2351</v>
      </c>
      <c r="D734" t="s">
        <v>3220</v>
      </c>
    </row>
    <row r="735" spans="1:4">
      <c r="A735">
        <v>759</v>
      </c>
      <c r="B735" s="13">
        <v>45894</v>
      </c>
      <c r="C735" t="s">
        <v>2252</v>
      </c>
      <c r="D735" t="s">
        <v>3221</v>
      </c>
    </row>
    <row r="736" spans="1:4">
      <c r="A736">
        <v>760</v>
      </c>
      <c r="B736" s="13">
        <v>45894</v>
      </c>
      <c r="C736" t="s">
        <v>1548</v>
      </c>
      <c r="D736" t="s">
        <v>3222</v>
      </c>
    </row>
    <row r="737" spans="1:4">
      <c r="A737">
        <v>761</v>
      </c>
      <c r="B737" s="13">
        <v>45894</v>
      </c>
      <c r="C737" t="s">
        <v>1548</v>
      </c>
      <c r="D737" t="s">
        <v>3223</v>
      </c>
    </row>
    <row r="738" spans="1:4">
      <c r="A738">
        <v>762</v>
      </c>
      <c r="B738" s="13">
        <v>45894</v>
      </c>
      <c r="C738" t="s">
        <v>1007</v>
      </c>
      <c r="D738" t="s">
        <v>3224</v>
      </c>
    </row>
    <row r="739" spans="1:4">
      <c r="A739">
        <v>763</v>
      </c>
      <c r="B739" s="13">
        <v>45895</v>
      </c>
      <c r="C739" t="s">
        <v>1512</v>
      </c>
      <c r="D739" t="s">
        <v>3228</v>
      </c>
    </row>
    <row r="740" spans="1:4">
      <c r="A740">
        <v>764</v>
      </c>
      <c r="B740" s="13">
        <v>45895</v>
      </c>
      <c r="C740" t="s">
        <v>1440</v>
      </c>
      <c r="D740" t="s">
        <v>3229</v>
      </c>
    </row>
    <row r="741" spans="1:4">
      <c r="A741">
        <v>765</v>
      </c>
      <c r="B741" s="13">
        <v>45895</v>
      </c>
      <c r="C741" t="s">
        <v>1007</v>
      </c>
      <c r="D741" t="s">
        <v>3230</v>
      </c>
    </row>
    <row r="742" spans="1:4">
      <c r="A742">
        <v>766</v>
      </c>
      <c r="B742" s="13">
        <v>45895</v>
      </c>
      <c r="C742" t="s">
        <v>1551</v>
      </c>
      <c r="D742" t="s">
        <v>3232</v>
      </c>
    </row>
    <row r="743" spans="1:4">
      <c r="A743">
        <v>767</v>
      </c>
      <c r="B743" s="13">
        <v>45895</v>
      </c>
      <c r="C743" t="s">
        <v>1415</v>
      </c>
      <c r="D743" t="s">
        <v>3233</v>
      </c>
    </row>
    <row r="744" spans="1:4">
      <c r="A744">
        <v>768</v>
      </c>
      <c r="B744" s="13">
        <v>45895</v>
      </c>
      <c r="C744" t="s">
        <v>2791</v>
      </c>
      <c r="D744" t="s">
        <v>3236</v>
      </c>
    </row>
    <row r="745" spans="1:4">
      <c r="A745">
        <v>769</v>
      </c>
      <c r="B745" s="13">
        <v>45895</v>
      </c>
      <c r="C745" t="s">
        <v>2791</v>
      </c>
      <c r="D745" t="s">
        <v>3237</v>
      </c>
    </row>
    <row r="746" spans="1:4">
      <c r="A746">
        <v>770</v>
      </c>
      <c r="B746" s="13">
        <v>45896</v>
      </c>
      <c r="C746" t="s">
        <v>1444</v>
      </c>
      <c r="D746" t="s">
        <v>3241</v>
      </c>
    </row>
    <row r="747" spans="1:4">
      <c r="A747">
        <v>771</v>
      </c>
      <c r="B747" s="13">
        <v>45896</v>
      </c>
      <c r="C747" t="s">
        <v>3040</v>
      </c>
      <c r="D747" t="s">
        <v>3243</v>
      </c>
    </row>
    <row r="748" spans="1:4">
      <c r="A748">
        <v>772</v>
      </c>
      <c r="B748" s="13">
        <v>45896</v>
      </c>
      <c r="C748" t="s">
        <v>1706</v>
      </c>
      <c r="D748" t="s">
        <v>3244</v>
      </c>
    </row>
    <row r="749" spans="1:4">
      <c r="A749">
        <v>773</v>
      </c>
      <c r="B749" s="13">
        <v>45896</v>
      </c>
      <c r="C749" t="s">
        <v>1074</v>
      </c>
      <c r="D749" t="s">
        <v>3245</v>
      </c>
    </row>
    <row r="750" spans="1:4">
      <c r="A750">
        <v>774</v>
      </c>
      <c r="B750" s="13">
        <v>45896</v>
      </c>
      <c r="C750" t="s">
        <v>2406</v>
      </c>
      <c r="D750" t="s">
        <v>3246</v>
      </c>
    </row>
    <row r="751" spans="1:4">
      <c r="A751">
        <v>775</v>
      </c>
      <c r="B751" s="13">
        <v>45897</v>
      </c>
      <c r="C751" t="s">
        <v>1551</v>
      </c>
      <c r="D751" t="s">
        <v>3254</v>
      </c>
    </row>
    <row r="752" spans="1:4">
      <c r="A752">
        <v>776</v>
      </c>
      <c r="B752" s="13">
        <v>45897</v>
      </c>
      <c r="C752" t="s">
        <v>1748</v>
      </c>
      <c r="D752" t="s">
        <v>3255</v>
      </c>
    </row>
    <row r="753" spans="1:4">
      <c r="A753">
        <v>777</v>
      </c>
      <c r="B753" s="13">
        <v>45897</v>
      </c>
      <c r="C753" t="s">
        <v>1131</v>
      </c>
      <c r="D753" t="s">
        <v>3256</v>
      </c>
    </row>
    <row r="754" spans="1:4">
      <c r="A754">
        <v>778</v>
      </c>
      <c r="B754" s="13">
        <v>45897</v>
      </c>
      <c r="C754" t="s">
        <v>1038</v>
      </c>
      <c r="D754" t="s">
        <v>3257</v>
      </c>
    </row>
    <row r="755" spans="1:4">
      <c r="A755">
        <v>779</v>
      </c>
      <c r="B755" s="13">
        <v>45897</v>
      </c>
      <c r="C755" t="s">
        <v>1154</v>
      </c>
      <c r="D755" t="s">
        <v>3258</v>
      </c>
    </row>
    <row r="756" spans="1:4">
      <c r="A756">
        <v>780</v>
      </c>
      <c r="B756" s="13">
        <v>45897</v>
      </c>
      <c r="C756" t="s">
        <v>1548</v>
      </c>
      <c r="D756" t="s">
        <v>3259</v>
      </c>
    </row>
    <row r="757" spans="1:4">
      <c r="A757">
        <v>781</v>
      </c>
      <c r="B757" s="13">
        <v>45897</v>
      </c>
      <c r="C757" t="s">
        <v>1681</v>
      </c>
      <c r="D757" t="s">
        <v>3260</v>
      </c>
    </row>
    <row r="758" spans="1:4">
      <c r="A758">
        <v>782</v>
      </c>
      <c r="B758" s="13">
        <v>45898</v>
      </c>
      <c r="C758" t="s">
        <v>2926</v>
      </c>
      <c r="D758" t="s">
        <v>3263</v>
      </c>
    </row>
    <row r="759" spans="1:4">
      <c r="A759">
        <v>783</v>
      </c>
      <c r="B759" s="13">
        <v>45898</v>
      </c>
      <c r="C759" t="s">
        <v>1525</v>
      </c>
      <c r="D759" t="s">
        <v>3264</v>
      </c>
    </row>
    <row r="760" spans="1:4">
      <c r="A760">
        <v>784</v>
      </c>
      <c r="B760" s="13">
        <v>45898</v>
      </c>
      <c r="C760" t="s">
        <v>1681</v>
      </c>
      <c r="D760" t="s">
        <v>3265</v>
      </c>
    </row>
    <row r="761" spans="1:4">
      <c r="A761">
        <v>785</v>
      </c>
      <c r="B761" s="13">
        <v>45898</v>
      </c>
      <c r="C761" t="s">
        <v>3123</v>
      </c>
      <c r="D761" t="s">
        <v>3266</v>
      </c>
    </row>
    <row r="762" spans="1:4">
      <c r="A762">
        <v>786</v>
      </c>
      <c r="B762" s="13">
        <v>45899</v>
      </c>
      <c r="C762" t="s">
        <v>2802</v>
      </c>
      <c r="D762" t="s">
        <v>3267</v>
      </c>
    </row>
    <row r="763" spans="1:4">
      <c r="A763">
        <v>787</v>
      </c>
      <c r="B763" s="13">
        <v>45899</v>
      </c>
      <c r="C763" t="s">
        <v>1706</v>
      </c>
      <c r="D763" t="s">
        <v>3268</v>
      </c>
    </row>
    <row r="764" spans="1:4">
      <c r="A764">
        <v>788</v>
      </c>
      <c r="B764" s="13">
        <v>45901</v>
      </c>
      <c r="C764" t="s">
        <v>1370</v>
      </c>
      <c r="D764" t="s">
        <v>3274</v>
      </c>
    </row>
    <row r="765" spans="1:4">
      <c r="A765">
        <v>789</v>
      </c>
      <c r="B765" s="13">
        <v>45901</v>
      </c>
      <c r="C765" t="s">
        <v>1370</v>
      </c>
      <c r="D765" t="s">
        <v>3275</v>
      </c>
    </row>
    <row r="766" spans="1:4">
      <c r="A766">
        <v>790</v>
      </c>
      <c r="B766" s="13">
        <v>45901</v>
      </c>
      <c r="C766" t="s">
        <v>1525</v>
      </c>
      <c r="D766" t="s">
        <v>3276</v>
      </c>
    </row>
    <row r="767" spans="1:4">
      <c r="A767">
        <v>791</v>
      </c>
      <c r="B767" s="13">
        <v>45901</v>
      </c>
      <c r="C767" t="s">
        <v>1444</v>
      </c>
      <c r="D767" t="s">
        <v>3277</v>
      </c>
    </row>
    <row r="768" spans="1:4">
      <c r="A768">
        <v>792</v>
      </c>
      <c r="B768" s="13">
        <v>45901</v>
      </c>
      <c r="C768" t="s">
        <v>1770</v>
      </c>
      <c r="D768" t="s">
        <v>3278</v>
      </c>
    </row>
    <row r="769" spans="1:4">
      <c r="A769">
        <v>793</v>
      </c>
      <c r="B769" s="13">
        <v>45901</v>
      </c>
      <c r="C769" t="s">
        <v>1415</v>
      </c>
      <c r="D769" t="s">
        <v>3279</v>
      </c>
    </row>
    <row r="770" spans="1:4">
      <c r="A770">
        <v>794</v>
      </c>
      <c r="B770" s="13">
        <v>45901</v>
      </c>
      <c r="C770" t="s">
        <v>2696</v>
      </c>
      <c r="D770" t="s">
        <v>3280</v>
      </c>
    </row>
    <row r="771" spans="1:4">
      <c r="A771">
        <v>795</v>
      </c>
      <c r="B771" s="13">
        <v>45901</v>
      </c>
      <c r="C771" t="s">
        <v>3269</v>
      </c>
      <c r="D771" t="s">
        <v>3281</v>
      </c>
    </row>
    <row r="772" spans="1:4">
      <c r="A772">
        <v>796</v>
      </c>
      <c r="B772" s="13">
        <v>45901</v>
      </c>
      <c r="C772" t="s">
        <v>1415</v>
      </c>
      <c r="D772" t="s">
        <v>3282</v>
      </c>
    </row>
    <row r="773" spans="1:4">
      <c r="A773">
        <v>797</v>
      </c>
      <c r="B773" s="13">
        <v>45902</v>
      </c>
      <c r="C773" t="s">
        <v>1154</v>
      </c>
      <c r="D773" t="s">
        <v>3285</v>
      </c>
    </row>
    <row r="774" spans="1:4">
      <c r="A774">
        <v>798</v>
      </c>
      <c r="B774" s="13">
        <v>45902</v>
      </c>
      <c r="C774" t="s">
        <v>1931</v>
      </c>
      <c r="D774" t="s">
        <v>3286</v>
      </c>
    </row>
    <row r="775" spans="1:4">
      <c r="A775">
        <v>799</v>
      </c>
      <c r="B775" s="13">
        <v>45902</v>
      </c>
      <c r="C775" t="s">
        <v>2926</v>
      </c>
      <c r="D775" t="s">
        <v>3287</v>
      </c>
    </row>
    <row r="776" spans="1:4">
      <c r="A776">
        <v>800</v>
      </c>
      <c r="B776" s="13">
        <v>45902</v>
      </c>
      <c r="C776" t="s">
        <v>1131</v>
      </c>
      <c r="D776" t="s">
        <v>3288</v>
      </c>
    </row>
    <row r="777" spans="1:4">
      <c r="A777">
        <v>801</v>
      </c>
      <c r="B777" s="13">
        <v>45902</v>
      </c>
      <c r="C777" t="s">
        <v>1548</v>
      </c>
      <c r="D777" t="s">
        <v>3289</v>
      </c>
    </row>
    <row r="778" spans="1:4">
      <c r="A778">
        <v>802</v>
      </c>
      <c r="B778" s="13">
        <v>45902</v>
      </c>
      <c r="C778" t="s">
        <v>1465</v>
      </c>
      <c r="D778" t="s">
        <v>3291</v>
      </c>
    </row>
    <row r="779" spans="1:4">
      <c r="A779">
        <v>803</v>
      </c>
      <c r="B779" s="13">
        <v>45902</v>
      </c>
      <c r="C779" t="s">
        <v>999</v>
      </c>
      <c r="D779" t="s">
        <v>3292</v>
      </c>
    </row>
    <row r="780" spans="1:4">
      <c r="A780">
        <v>804</v>
      </c>
      <c r="B780" s="13">
        <v>45903</v>
      </c>
      <c r="C780" t="s">
        <v>1748</v>
      </c>
      <c r="D780" t="s">
        <v>3293</v>
      </c>
    </row>
    <row r="781" spans="1:4">
      <c r="A781">
        <v>805</v>
      </c>
      <c r="B781" s="13">
        <v>45903</v>
      </c>
      <c r="C781" t="s">
        <v>1438</v>
      </c>
      <c r="D781" t="s">
        <v>3294</v>
      </c>
    </row>
    <row r="782" spans="1:4">
      <c r="A782">
        <v>806</v>
      </c>
      <c r="B782" s="13">
        <v>45903</v>
      </c>
      <c r="C782" t="s">
        <v>1415</v>
      </c>
      <c r="D782" t="s">
        <v>3295</v>
      </c>
    </row>
    <row r="783" spans="1:4">
      <c r="A783">
        <v>807</v>
      </c>
      <c r="B783" s="13">
        <v>45903</v>
      </c>
      <c r="C783" t="s">
        <v>1154</v>
      </c>
      <c r="D783" t="s">
        <v>3297</v>
      </c>
    </row>
    <row r="784" spans="1:4">
      <c r="A784">
        <v>808</v>
      </c>
      <c r="B784" s="13">
        <v>45903</v>
      </c>
      <c r="C784" t="s">
        <v>1469</v>
      </c>
      <c r="D784" t="s">
        <v>3299</v>
      </c>
    </row>
    <row r="785" spans="1:4">
      <c r="A785">
        <v>809</v>
      </c>
      <c r="B785" s="13">
        <v>45903</v>
      </c>
      <c r="C785" t="s">
        <v>1551</v>
      </c>
      <c r="D785" t="s">
        <v>3302</v>
      </c>
    </row>
    <row r="786" spans="1:4">
      <c r="A786">
        <v>810</v>
      </c>
      <c r="B786" s="13">
        <v>45903</v>
      </c>
      <c r="C786" t="s">
        <v>3212</v>
      </c>
      <c r="D786" t="s">
        <v>3303</v>
      </c>
    </row>
    <row r="787" spans="1:4">
      <c r="A787">
        <v>811</v>
      </c>
      <c r="B787" s="13">
        <v>45903</v>
      </c>
      <c r="C787" t="s">
        <v>1420</v>
      </c>
      <c r="D787" t="s">
        <v>3307</v>
      </c>
    </row>
    <row r="788" spans="1:4">
      <c r="A788">
        <v>812</v>
      </c>
      <c r="B788" s="13">
        <v>45903</v>
      </c>
      <c r="C788" t="s">
        <v>1420</v>
      </c>
      <c r="D788" t="s">
        <v>3308</v>
      </c>
    </row>
    <row r="789" spans="1:4">
      <c r="A789">
        <v>813</v>
      </c>
      <c r="B789" s="13">
        <v>45903</v>
      </c>
      <c r="C789" t="s">
        <v>2265</v>
      </c>
      <c r="D789" t="s">
        <v>3312</v>
      </c>
    </row>
    <row r="790" spans="1:4">
      <c r="A790">
        <v>814</v>
      </c>
      <c r="B790" s="13">
        <v>45903</v>
      </c>
      <c r="C790" t="s">
        <v>3309</v>
      </c>
      <c r="D790" t="s">
        <v>3313</v>
      </c>
    </row>
    <row r="791" spans="1:4">
      <c r="A791">
        <v>815</v>
      </c>
      <c r="B791" s="13">
        <v>45903</v>
      </c>
      <c r="C791" t="s">
        <v>1706</v>
      </c>
      <c r="D791" t="s">
        <v>3314</v>
      </c>
    </row>
    <row r="792" spans="1:4">
      <c r="A792">
        <v>816</v>
      </c>
      <c r="B792" s="13">
        <v>45903</v>
      </c>
      <c r="C792" t="s">
        <v>2265</v>
      </c>
      <c r="D792" t="s">
        <v>3315</v>
      </c>
    </row>
    <row r="793" spans="1:4">
      <c r="A793">
        <v>817</v>
      </c>
      <c r="B793" s="13">
        <v>45903</v>
      </c>
      <c r="C793" t="s">
        <v>1803</v>
      </c>
      <c r="D793" t="s">
        <v>3317</v>
      </c>
    </row>
    <row r="794" spans="1:4">
      <c r="A794">
        <v>818</v>
      </c>
      <c r="B794" s="13">
        <v>45903</v>
      </c>
      <c r="C794" t="s">
        <v>1706</v>
      </c>
      <c r="D794" t="s">
        <v>3319</v>
      </c>
    </row>
    <row r="795" spans="1:4">
      <c r="A795">
        <v>819</v>
      </c>
      <c r="B795" s="13">
        <v>45899</v>
      </c>
      <c r="C795" t="s">
        <v>1706</v>
      </c>
      <c r="D795" t="s">
        <v>3320</v>
      </c>
    </row>
    <row r="796" spans="1:4">
      <c r="A796">
        <v>820</v>
      </c>
      <c r="B796" s="13">
        <v>45904</v>
      </c>
      <c r="C796" t="s">
        <v>1681</v>
      </c>
      <c r="D796" t="s">
        <v>3329</v>
      </c>
    </row>
    <row r="797" spans="1:4">
      <c r="A797">
        <v>821</v>
      </c>
      <c r="B797" s="13">
        <v>45904</v>
      </c>
      <c r="C797" t="s">
        <v>1444</v>
      </c>
      <c r="D797" t="s">
        <v>3330</v>
      </c>
    </row>
    <row r="798" spans="1:4">
      <c r="A798">
        <v>822</v>
      </c>
      <c r="B798" s="13">
        <v>45904</v>
      </c>
      <c r="C798" t="s">
        <v>2846</v>
      </c>
      <c r="D798" t="s">
        <v>3331</v>
      </c>
    </row>
    <row r="799" spans="1:4">
      <c r="A799">
        <v>823</v>
      </c>
      <c r="B799" s="13">
        <v>45904</v>
      </c>
      <c r="C799" t="s">
        <v>1450</v>
      </c>
      <c r="D799" t="s">
        <v>3332</v>
      </c>
    </row>
    <row r="800" spans="1:4">
      <c r="A800">
        <v>824</v>
      </c>
      <c r="B800" s="13">
        <v>45904</v>
      </c>
      <c r="C800" t="s">
        <v>3325</v>
      </c>
      <c r="D800" t="s">
        <v>3333</v>
      </c>
    </row>
    <row r="801" spans="1:4">
      <c r="A801">
        <v>825</v>
      </c>
      <c r="B801" s="13">
        <v>45904</v>
      </c>
      <c r="C801" t="s">
        <v>1465</v>
      </c>
      <c r="D801" t="s">
        <v>3336</v>
      </c>
    </row>
    <row r="802" spans="1:4">
      <c r="A802">
        <v>826</v>
      </c>
      <c r="B802" s="13">
        <v>45904</v>
      </c>
      <c r="C802" t="s">
        <v>1465</v>
      </c>
      <c r="D802" t="s">
        <v>3337</v>
      </c>
    </row>
    <row r="803" spans="1:4">
      <c r="A803">
        <v>827</v>
      </c>
      <c r="B803" s="13">
        <v>45904</v>
      </c>
      <c r="C803" t="s">
        <v>1444</v>
      </c>
      <c r="D803" t="s">
        <v>3338</v>
      </c>
    </row>
    <row r="804" spans="1:4">
      <c r="A804">
        <v>828</v>
      </c>
      <c r="B804" s="13">
        <v>45904</v>
      </c>
      <c r="C804" t="s">
        <v>3318</v>
      </c>
      <c r="D804" t="s">
        <v>3339</v>
      </c>
    </row>
    <row r="805" spans="1:4">
      <c r="A805">
        <v>829</v>
      </c>
      <c r="B805" s="13">
        <v>45904</v>
      </c>
      <c r="C805" t="s">
        <v>3318</v>
      </c>
      <c r="D805" t="s">
        <v>3340</v>
      </c>
    </row>
    <row r="806" spans="1:4">
      <c r="A806">
        <v>830</v>
      </c>
      <c r="B806" s="13">
        <v>45904</v>
      </c>
      <c r="C806" t="s">
        <v>1444</v>
      </c>
      <c r="D806" t="s">
        <v>3341</v>
      </c>
    </row>
    <row r="807" spans="1:4">
      <c r="A807">
        <v>831</v>
      </c>
      <c r="B807" s="13">
        <v>45904</v>
      </c>
      <c r="C807" t="s">
        <v>1465</v>
      </c>
      <c r="D807" t="s">
        <v>3342</v>
      </c>
    </row>
    <row r="808" spans="1:4">
      <c r="A808">
        <v>832</v>
      </c>
      <c r="B808" s="13">
        <v>45904</v>
      </c>
      <c r="C808" t="s">
        <v>1465</v>
      </c>
      <c r="D808" t="s">
        <v>3343</v>
      </c>
    </row>
    <row r="809" spans="1:4">
      <c r="A809">
        <v>833</v>
      </c>
      <c r="B809" s="13">
        <v>45904</v>
      </c>
      <c r="C809" t="s">
        <v>3325</v>
      </c>
      <c r="D809" t="s">
        <v>3344</v>
      </c>
    </row>
    <row r="810" spans="1:4">
      <c r="A810">
        <v>834</v>
      </c>
      <c r="B810" s="13">
        <v>45904</v>
      </c>
      <c r="C810" t="s">
        <v>1450</v>
      </c>
      <c r="D810" t="s">
        <v>3345</v>
      </c>
    </row>
    <row r="811" spans="1:4">
      <c r="A811">
        <v>835</v>
      </c>
      <c r="B811" s="13">
        <v>45904</v>
      </c>
      <c r="C811" t="s">
        <v>2846</v>
      </c>
      <c r="D811" t="s">
        <v>3346</v>
      </c>
    </row>
    <row r="812" spans="1:4">
      <c r="A812">
        <v>836</v>
      </c>
      <c r="B812" s="13">
        <v>45904</v>
      </c>
      <c r="C812" t="s">
        <v>1444</v>
      </c>
      <c r="D812" t="s">
        <v>3347</v>
      </c>
    </row>
    <row r="813" spans="1:4">
      <c r="A813">
        <v>837</v>
      </c>
      <c r="B813" s="13">
        <v>45904</v>
      </c>
      <c r="C813" t="s">
        <v>1681</v>
      </c>
      <c r="D813" t="s">
        <v>3348</v>
      </c>
    </row>
    <row r="814" spans="1:4">
      <c r="A814">
        <v>838</v>
      </c>
      <c r="B814" s="13">
        <v>45905</v>
      </c>
      <c r="C814" t="s">
        <v>1438</v>
      </c>
      <c r="D814" t="s">
        <v>3354</v>
      </c>
    </row>
    <row r="815" spans="1:4">
      <c r="A815">
        <v>839</v>
      </c>
      <c r="B815" s="13">
        <v>45905</v>
      </c>
      <c r="C815" t="s">
        <v>1010</v>
      </c>
      <c r="D815" t="s">
        <v>3355</v>
      </c>
    </row>
    <row r="816" spans="1:4">
      <c r="A816">
        <v>840</v>
      </c>
      <c r="B816" s="13">
        <v>45905</v>
      </c>
      <c r="C816" t="s">
        <v>1415</v>
      </c>
      <c r="D816" t="s">
        <v>3357</v>
      </c>
    </row>
    <row r="817" spans="1:4">
      <c r="A817">
        <v>841</v>
      </c>
      <c r="B817" s="13">
        <v>45905</v>
      </c>
      <c r="C817" t="s">
        <v>1277</v>
      </c>
      <c r="D817" t="s">
        <v>3358</v>
      </c>
    </row>
    <row r="818" spans="1:4">
      <c r="A818">
        <v>842</v>
      </c>
      <c r="B818" s="13">
        <v>45905</v>
      </c>
      <c r="C818" t="s">
        <v>1681</v>
      </c>
      <c r="D818" t="s">
        <v>3360</v>
      </c>
    </row>
    <row r="819" spans="1:4">
      <c r="A819">
        <v>843</v>
      </c>
      <c r="B819" s="13">
        <v>45905</v>
      </c>
      <c r="C819" t="s">
        <v>3071</v>
      </c>
      <c r="D819" t="s">
        <v>3361</v>
      </c>
    </row>
    <row r="820" spans="1:4">
      <c r="A820">
        <v>844</v>
      </c>
      <c r="B820" s="13">
        <v>45905</v>
      </c>
      <c r="C820" t="s">
        <v>3362</v>
      </c>
      <c r="D820" t="s">
        <v>3363</v>
      </c>
    </row>
    <row r="821" spans="1:4">
      <c r="A821">
        <v>845</v>
      </c>
      <c r="B821" s="13">
        <v>45905</v>
      </c>
      <c r="C821" t="s">
        <v>1370</v>
      </c>
      <c r="D821" t="s">
        <v>3364</v>
      </c>
    </row>
    <row r="822" spans="1:4">
      <c r="A822">
        <v>846</v>
      </c>
      <c r="B822" s="13">
        <v>45905</v>
      </c>
      <c r="C822" t="s">
        <v>1444</v>
      </c>
      <c r="D822" t="s">
        <v>3373</v>
      </c>
    </row>
    <row r="823" spans="1:4">
      <c r="A823">
        <v>847</v>
      </c>
      <c r="B823" s="13">
        <v>45906</v>
      </c>
      <c r="C823" t="s">
        <v>3374</v>
      </c>
      <c r="D823" t="s">
        <v>3383</v>
      </c>
    </row>
    <row r="824" spans="1:4">
      <c r="A824">
        <v>848</v>
      </c>
      <c r="B824" s="13">
        <v>45906</v>
      </c>
      <c r="C824" t="s">
        <v>2926</v>
      </c>
      <c r="D824" t="s">
        <v>3385</v>
      </c>
    </row>
    <row r="825" spans="1:4">
      <c r="A825">
        <v>849</v>
      </c>
      <c r="B825" s="13">
        <v>45906</v>
      </c>
      <c r="C825" t="s">
        <v>3377</v>
      </c>
      <c r="D825" t="s">
        <v>3387</v>
      </c>
    </row>
    <row r="826" spans="1:4">
      <c r="A826">
        <v>850</v>
      </c>
      <c r="B826" s="13">
        <v>45908</v>
      </c>
      <c r="C826" t="s">
        <v>1465</v>
      </c>
      <c r="D826" t="s">
        <v>3389</v>
      </c>
    </row>
    <row r="827" spans="1:4">
      <c r="A827">
        <v>851</v>
      </c>
      <c r="B827" s="13">
        <v>45908</v>
      </c>
      <c r="C827" t="s">
        <v>1557</v>
      </c>
      <c r="D827" t="s">
        <v>3390</v>
      </c>
    </row>
    <row r="828" spans="1:4">
      <c r="A828">
        <v>852</v>
      </c>
      <c r="B828" s="13">
        <v>45908</v>
      </c>
      <c r="C828" t="s">
        <v>1277</v>
      </c>
      <c r="D828" t="s">
        <v>3391</v>
      </c>
    </row>
    <row r="829" spans="1:4">
      <c r="A829">
        <v>853</v>
      </c>
      <c r="B829" s="13">
        <v>45908</v>
      </c>
      <c r="C829" t="s">
        <v>1551</v>
      </c>
      <c r="D829" t="s">
        <v>3392</v>
      </c>
    </row>
    <row r="830" spans="1:4">
      <c r="A830">
        <v>854</v>
      </c>
      <c r="B830" s="13">
        <v>45908</v>
      </c>
      <c r="C830" t="s">
        <v>1633</v>
      </c>
      <c r="D830" t="s">
        <v>3395</v>
      </c>
    </row>
    <row r="831" spans="1:4">
      <c r="A831">
        <v>855</v>
      </c>
      <c r="B831" s="13">
        <v>45908</v>
      </c>
      <c r="C831" t="s">
        <v>1045</v>
      </c>
      <c r="D831" t="s">
        <v>3396</v>
      </c>
    </row>
    <row r="832" spans="1:4">
      <c r="A832">
        <v>856</v>
      </c>
      <c r="B832" s="13">
        <v>45908</v>
      </c>
      <c r="C832" t="s">
        <v>1450</v>
      </c>
      <c r="D832" t="s">
        <v>3397</v>
      </c>
    </row>
    <row r="833" spans="1:4">
      <c r="A833">
        <v>857</v>
      </c>
      <c r="B833" s="13">
        <v>45908</v>
      </c>
      <c r="C833" t="s">
        <v>1370</v>
      </c>
      <c r="D833" t="s">
        <v>3398</v>
      </c>
    </row>
    <row r="834" spans="1:4">
      <c r="A834">
        <v>858</v>
      </c>
      <c r="B834" s="13">
        <v>45909</v>
      </c>
      <c r="C834" t="s">
        <v>2560</v>
      </c>
      <c r="D834" t="s">
        <v>3406</v>
      </c>
    </row>
    <row r="835" spans="1:4">
      <c r="A835">
        <v>859</v>
      </c>
      <c r="B835" s="13">
        <v>45909</v>
      </c>
      <c r="C835" t="s">
        <v>2351</v>
      </c>
      <c r="D835" t="s">
        <v>3407</v>
      </c>
    </row>
    <row r="836" spans="1:4">
      <c r="A836">
        <v>860</v>
      </c>
      <c r="B836" s="13">
        <v>45909</v>
      </c>
      <c r="C836" t="s">
        <v>981</v>
      </c>
      <c r="D836" t="s">
        <v>3408</v>
      </c>
    </row>
    <row r="837" spans="1:4">
      <c r="A837">
        <v>861</v>
      </c>
      <c r="B837" s="13">
        <v>45909</v>
      </c>
      <c r="C837" t="s">
        <v>2406</v>
      </c>
      <c r="D837" t="s">
        <v>3409</v>
      </c>
    </row>
    <row r="838" spans="1:4">
      <c r="A838">
        <v>862</v>
      </c>
      <c r="B838" s="13">
        <v>45909</v>
      </c>
      <c r="C838" t="s">
        <v>1823</v>
      </c>
      <c r="D838" t="s">
        <v>3410</v>
      </c>
    </row>
    <row r="839" spans="1:4">
      <c r="A839">
        <v>863</v>
      </c>
      <c r="B839" s="13">
        <v>45910</v>
      </c>
      <c r="C839" t="s">
        <v>1420</v>
      </c>
      <c r="D839" t="s">
        <v>3411</v>
      </c>
    </row>
    <row r="840" spans="1:4">
      <c r="A840">
        <v>864</v>
      </c>
      <c r="B840" s="13">
        <v>45910</v>
      </c>
      <c r="C840" t="s">
        <v>1633</v>
      </c>
      <c r="D840" t="s">
        <v>3412</v>
      </c>
    </row>
    <row r="841" spans="1:4">
      <c r="A841">
        <v>865</v>
      </c>
      <c r="B841" s="13">
        <v>45910</v>
      </c>
      <c r="C841" t="s">
        <v>1826</v>
      </c>
      <c r="D841" t="s">
        <v>3413</v>
      </c>
    </row>
    <row r="842" spans="1:4">
      <c r="A842">
        <v>866</v>
      </c>
      <c r="B842" s="13">
        <v>45910</v>
      </c>
      <c r="C842" t="s">
        <v>1512</v>
      </c>
      <c r="D842" t="s">
        <v>3416</v>
      </c>
    </row>
    <row r="843" spans="1:4">
      <c r="A843">
        <v>867</v>
      </c>
      <c r="B843" s="13">
        <v>45910</v>
      </c>
      <c r="C843" t="s">
        <v>3414</v>
      </c>
      <c r="D843" t="s">
        <v>3418</v>
      </c>
    </row>
    <row r="844" spans="1:4">
      <c r="A844">
        <v>868</v>
      </c>
      <c r="B844" s="13">
        <v>45910</v>
      </c>
      <c r="C844" t="s">
        <v>1415</v>
      </c>
      <c r="D844" t="s">
        <v>3419</v>
      </c>
    </row>
    <row r="845" spans="1:4">
      <c r="A845">
        <v>869</v>
      </c>
      <c r="B845" s="13">
        <v>45910</v>
      </c>
      <c r="C845" t="s">
        <v>3309</v>
      </c>
      <c r="D845" t="s">
        <v>3420</v>
      </c>
    </row>
    <row r="846" spans="1:4">
      <c r="A846">
        <v>870</v>
      </c>
      <c r="B846" s="13">
        <v>45910</v>
      </c>
      <c r="C846" t="s">
        <v>1415</v>
      </c>
      <c r="D846" t="s">
        <v>3421</v>
      </c>
    </row>
    <row r="847" spans="1:4">
      <c r="A847">
        <v>871</v>
      </c>
      <c r="B847" s="13">
        <v>45910</v>
      </c>
      <c r="C847" t="s">
        <v>1277</v>
      </c>
      <c r="D847" t="s">
        <v>3422</v>
      </c>
    </row>
    <row r="848" spans="1:4">
      <c r="A848">
        <v>872</v>
      </c>
      <c r="B848" s="13">
        <v>45910</v>
      </c>
      <c r="C848" t="s">
        <v>2717</v>
      </c>
      <c r="D848" t="s">
        <v>3423</v>
      </c>
    </row>
    <row r="849" spans="1:4">
      <c r="A849">
        <v>873</v>
      </c>
      <c r="B849" s="13">
        <v>45910</v>
      </c>
      <c r="C849" t="s">
        <v>2717</v>
      </c>
      <c r="D849" t="s">
        <v>3424</v>
      </c>
    </row>
    <row r="850" spans="1:4">
      <c r="A850">
        <v>874</v>
      </c>
      <c r="B850" s="13">
        <v>45910</v>
      </c>
      <c r="C850" t="s">
        <v>1420</v>
      </c>
      <c r="D850" t="s">
        <v>3425</v>
      </c>
    </row>
    <row r="851" spans="1:4">
      <c r="A851">
        <v>875</v>
      </c>
      <c r="B851" s="13">
        <v>45910</v>
      </c>
      <c r="C851" t="s">
        <v>1420</v>
      </c>
      <c r="D851" t="s">
        <v>3426</v>
      </c>
    </row>
    <row r="852" spans="1:4">
      <c r="A852">
        <v>876</v>
      </c>
      <c r="B852" s="13">
        <v>45910</v>
      </c>
      <c r="C852" t="s">
        <v>1748</v>
      </c>
      <c r="D852" t="s">
        <v>3427</v>
      </c>
    </row>
    <row r="853" spans="1:4">
      <c r="A853">
        <v>877</v>
      </c>
      <c r="B853" s="13">
        <v>45911</v>
      </c>
      <c r="C853" t="s">
        <v>1438</v>
      </c>
      <c r="D853" t="s">
        <v>3430</v>
      </c>
    </row>
    <row r="854" spans="1:4">
      <c r="A854">
        <v>878</v>
      </c>
      <c r="B854" s="13">
        <v>45911</v>
      </c>
      <c r="C854" t="s">
        <v>1074</v>
      </c>
      <c r="D854" t="s">
        <v>3431</v>
      </c>
    </row>
    <row r="855" spans="1:4">
      <c r="A855">
        <v>879</v>
      </c>
      <c r="B855" s="13">
        <v>45911</v>
      </c>
      <c r="C855" t="s">
        <v>1074</v>
      </c>
      <c r="D855" t="s">
        <v>3432</v>
      </c>
    </row>
    <row r="856" spans="1:4">
      <c r="A856">
        <v>880</v>
      </c>
      <c r="B856" s="13">
        <v>45911</v>
      </c>
      <c r="C856" t="s">
        <v>1770</v>
      </c>
      <c r="D856" t="s">
        <v>3433</v>
      </c>
    </row>
    <row r="857" spans="1:4">
      <c r="A857">
        <v>881</v>
      </c>
      <c r="B857" s="13">
        <v>45911</v>
      </c>
      <c r="C857" t="s">
        <v>981</v>
      </c>
      <c r="D857" t="s">
        <v>3434</v>
      </c>
    </row>
    <row r="858" spans="1:4">
      <c r="A858">
        <v>882</v>
      </c>
      <c r="B858" s="13">
        <v>45911</v>
      </c>
      <c r="C858" t="s">
        <v>1420</v>
      </c>
      <c r="D858" t="s">
        <v>3437</v>
      </c>
    </row>
    <row r="859" spans="1:4">
      <c r="A859">
        <v>883</v>
      </c>
      <c r="B859" s="13">
        <v>45911</v>
      </c>
      <c r="C859" t="s">
        <v>1370</v>
      </c>
      <c r="D859" t="s">
        <v>3438</v>
      </c>
    </row>
    <row r="860" spans="1:4">
      <c r="A860">
        <v>884</v>
      </c>
      <c r="B860" s="13">
        <v>45911</v>
      </c>
      <c r="C860" t="s">
        <v>1370</v>
      </c>
      <c r="D860" t="s">
        <v>3439</v>
      </c>
    </row>
    <row r="861" spans="1:4">
      <c r="A861">
        <v>885</v>
      </c>
      <c r="B861" s="13">
        <v>45911</v>
      </c>
      <c r="C861" t="s">
        <v>1748</v>
      </c>
      <c r="D861" t="s">
        <v>3440</v>
      </c>
    </row>
    <row r="862" spans="1:4">
      <c r="A862">
        <v>886</v>
      </c>
      <c r="B862" s="13">
        <v>45911</v>
      </c>
      <c r="C862" t="s">
        <v>3040</v>
      </c>
      <c r="D862" t="s">
        <v>3441</v>
      </c>
    </row>
    <row r="863" spans="1:4">
      <c r="A863">
        <v>887</v>
      </c>
      <c r="B863" s="13">
        <v>45912</v>
      </c>
      <c r="C863" t="s">
        <v>1444</v>
      </c>
      <c r="D863" t="s">
        <v>3443</v>
      </c>
    </row>
    <row r="864" spans="1:4">
      <c r="A864">
        <v>888</v>
      </c>
      <c r="B864" s="13">
        <v>45912</v>
      </c>
      <c r="C864" t="s">
        <v>1633</v>
      </c>
      <c r="D864" t="s">
        <v>3444</v>
      </c>
    </row>
    <row r="865" spans="1:4">
      <c r="A865">
        <v>889</v>
      </c>
      <c r="B865" s="13">
        <v>45912</v>
      </c>
      <c r="C865" t="s">
        <v>1681</v>
      </c>
      <c r="D865" t="s">
        <v>3445</v>
      </c>
    </row>
    <row r="866" spans="1:4">
      <c r="A866">
        <v>890</v>
      </c>
      <c r="B866" s="13">
        <v>45912</v>
      </c>
      <c r="C866" t="s">
        <v>2846</v>
      </c>
      <c r="D866" t="s">
        <v>3446</v>
      </c>
    </row>
    <row r="867" spans="1:4">
      <c r="A867">
        <v>891</v>
      </c>
      <c r="B867" s="13">
        <v>45912</v>
      </c>
      <c r="C867" t="s">
        <v>1681</v>
      </c>
      <c r="D867" t="s">
        <v>3448</v>
      </c>
    </row>
    <row r="868" spans="1:4">
      <c r="A868">
        <v>892</v>
      </c>
      <c r="B868" s="13">
        <v>45912</v>
      </c>
      <c r="C868" t="s">
        <v>1440</v>
      </c>
      <c r="D868" t="s">
        <v>3449</v>
      </c>
    </row>
    <row r="869" spans="1:4">
      <c r="A869">
        <v>893</v>
      </c>
      <c r="B869" s="13">
        <v>45912</v>
      </c>
      <c r="C869" t="s">
        <v>3450</v>
      </c>
      <c r="D869" t="s">
        <v>3451</v>
      </c>
    </row>
    <row r="870" spans="1:4">
      <c r="A870">
        <v>894</v>
      </c>
      <c r="B870" s="13">
        <v>45913</v>
      </c>
      <c r="C870" t="s">
        <v>1681</v>
      </c>
      <c r="D870" t="s">
        <v>3452</v>
      </c>
    </row>
    <row r="871" spans="1:4">
      <c r="A871">
        <v>895</v>
      </c>
      <c r="B871" s="13">
        <v>45915</v>
      </c>
      <c r="C871" t="s">
        <v>1420</v>
      </c>
      <c r="D871" t="s">
        <v>3455</v>
      </c>
    </row>
    <row r="872" spans="1:4">
      <c r="A872">
        <v>896</v>
      </c>
      <c r="B872" s="13">
        <v>45915</v>
      </c>
      <c r="C872" t="s">
        <v>1934</v>
      </c>
      <c r="D872" t="s">
        <v>3456</v>
      </c>
    </row>
    <row r="873" spans="1:4">
      <c r="A873">
        <v>897</v>
      </c>
      <c r="B873" s="13">
        <v>45915</v>
      </c>
      <c r="C873" t="s">
        <v>1045</v>
      </c>
      <c r="D873" t="s">
        <v>3457</v>
      </c>
    </row>
    <row r="874" spans="1:4">
      <c r="A874">
        <v>898</v>
      </c>
      <c r="B874" s="13">
        <v>45915</v>
      </c>
      <c r="C874" t="s">
        <v>1817</v>
      </c>
      <c r="D874" t="s">
        <v>3458</v>
      </c>
    </row>
    <row r="875" spans="1:4">
      <c r="A875">
        <v>899</v>
      </c>
      <c r="B875" s="13">
        <v>45915</v>
      </c>
      <c r="C875" t="s">
        <v>1370</v>
      </c>
      <c r="D875" t="s">
        <v>3459</v>
      </c>
    </row>
    <row r="876" spans="1:4">
      <c r="A876">
        <v>900</v>
      </c>
      <c r="B876" s="13">
        <v>45915</v>
      </c>
      <c r="C876" t="s">
        <v>1131</v>
      </c>
      <c r="D876" t="s">
        <v>3460</v>
      </c>
    </row>
    <row r="877" spans="1:4">
      <c r="A877">
        <v>901</v>
      </c>
      <c r="B877" s="13">
        <v>45915</v>
      </c>
      <c r="C877" t="s">
        <v>1415</v>
      </c>
      <c r="D877" t="s">
        <v>3462</v>
      </c>
    </row>
    <row r="878" spans="1:4">
      <c r="A878">
        <v>902</v>
      </c>
      <c r="B878" s="13">
        <v>45916</v>
      </c>
      <c r="C878" t="s">
        <v>1551</v>
      </c>
      <c r="D878" t="s">
        <v>3464</v>
      </c>
    </row>
    <row r="879" spans="1:4">
      <c r="A879">
        <v>903</v>
      </c>
      <c r="B879" s="13">
        <v>45916</v>
      </c>
      <c r="C879" t="s">
        <v>2239</v>
      </c>
      <c r="D879" t="s">
        <v>3465</v>
      </c>
    </row>
    <row r="880" spans="1:4">
      <c r="A880">
        <v>904</v>
      </c>
      <c r="B880" s="13">
        <v>45916</v>
      </c>
      <c r="C880" t="s">
        <v>1934</v>
      </c>
      <c r="D880" t="s">
        <v>3467</v>
      </c>
    </row>
    <row r="881" spans="1:4">
      <c r="A881">
        <v>905</v>
      </c>
      <c r="B881" s="13">
        <v>45916</v>
      </c>
      <c r="C881" t="s">
        <v>1415</v>
      </c>
      <c r="D881" t="s">
        <v>3468</v>
      </c>
    </row>
    <row r="882" spans="1:4">
      <c r="A882">
        <v>906</v>
      </c>
      <c r="B882" s="13">
        <v>45916</v>
      </c>
      <c r="C882" t="s">
        <v>1425</v>
      </c>
      <c r="D882" t="s">
        <v>3469</v>
      </c>
    </row>
    <row r="883" spans="1:4">
      <c r="A883">
        <v>907</v>
      </c>
      <c r="B883" s="13">
        <v>45916</v>
      </c>
      <c r="C883" t="s">
        <v>1007</v>
      </c>
      <c r="D883" t="s">
        <v>3470</v>
      </c>
    </row>
    <row r="884" spans="1:4">
      <c r="A884">
        <v>908</v>
      </c>
      <c r="B884" s="13">
        <v>45916</v>
      </c>
      <c r="C884" t="s">
        <v>1681</v>
      </c>
      <c r="D884" t="s">
        <v>3471</v>
      </c>
    </row>
    <row r="885" spans="1:4">
      <c r="A885">
        <v>909</v>
      </c>
      <c r="B885" s="13">
        <v>45916</v>
      </c>
      <c r="C885" t="s">
        <v>981</v>
      </c>
      <c r="D885" t="s">
        <v>3472</v>
      </c>
    </row>
    <row r="886" spans="1:4">
      <c r="A886">
        <v>910</v>
      </c>
      <c r="B886" s="13">
        <v>45916</v>
      </c>
      <c r="C886" t="s">
        <v>1465</v>
      </c>
      <c r="D886" t="s">
        <v>3473</v>
      </c>
    </row>
    <row r="887" spans="1:4">
      <c r="A887">
        <v>911</v>
      </c>
      <c r="B887" s="13">
        <v>45917</v>
      </c>
      <c r="C887" t="s">
        <v>3476</v>
      </c>
      <c r="D887" t="s">
        <v>3483</v>
      </c>
    </row>
    <row r="888" spans="1:4">
      <c r="A888">
        <v>912</v>
      </c>
      <c r="B888" s="13">
        <v>45917</v>
      </c>
      <c r="C888" t="s">
        <v>1763</v>
      </c>
      <c r="D888" t="s">
        <v>3484</v>
      </c>
    </row>
    <row r="889" spans="1:4">
      <c r="A889">
        <v>913</v>
      </c>
      <c r="B889" s="13">
        <v>45917</v>
      </c>
      <c r="C889" t="s">
        <v>1706</v>
      </c>
      <c r="D889" t="s">
        <v>3485</v>
      </c>
    </row>
    <row r="890" spans="1:4">
      <c r="A890">
        <v>914</v>
      </c>
      <c r="B890" s="13">
        <v>45917</v>
      </c>
      <c r="C890" t="s">
        <v>1681</v>
      </c>
      <c r="D890" t="s">
        <v>3487</v>
      </c>
    </row>
    <row r="891" spans="1:4">
      <c r="A891">
        <v>915</v>
      </c>
      <c r="B891" s="13">
        <v>45917</v>
      </c>
      <c r="C891" t="s">
        <v>2096</v>
      </c>
      <c r="D891" t="s">
        <v>3488</v>
      </c>
    </row>
    <row r="892" spans="1:4">
      <c r="A892">
        <v>916</v>
      </c>
      <c r="B892" s="13">
        <v>45917</v>
      </c>
      <c r="C892" t="s">
        <v>2099</v>
      </c>
      <c r="D892" t="s">
        <v>3489</v>
      </c>
    </row>
    <row r="893" spans="1:4">
      <c r="A893">
        <v>917</v>
      </c>
      <c r="B893" s="13">
        <v>45917</v>
      </c>
      <c r="C893" t="s">
        <v>1633</v>
      </c>
      <c r="D893" t="s">
        <v>3490</v>
      </c>
    </row>
    <row r="894" spans="1:4">
      <c r="A894">
        <v>918</v>
      </c>
      <c r="B894" s="13">
        <v>45918</v>
      </c>
      <c r="C894" t="s">
        <v>1370</v>
      </c>
      <c r="D894" t="s">
        <v>3501</v>
      </c>
    </row>
    <row r="895" spans="1:4">
      <c r="A895">
        <v>919</v>
      </c>
      <c r="B895" s="13">
        <v>45918</v>
      </c>
      <c r="C895" t="s">
        <v>1018</v>
      </c>
      <c r="D895" t="s">
        <v>3502</v>
      </c>
    </row>
    <row r="896" spans="1:4">
      <c r="A896">
        <v>920</v>
      </c>
      <c r="B896" s="13">
        <v>45918</v>
      </c>
      <c r="C896" t="s">
        <v>1438</v>
      </c>
      <c r="D896" t="s">
        <v>3503</v>
      </c>
    </row>
    <row r="897" spans="1:4">
      <c r="A897">
        <v>921</v>
      </c>
      <c r="B897" s="13">
        <v>45918</v>
      </c>
      <c r="C897" t="s">
        <v>1444</v>
      </c>
      <c r="D897" t="s">
        <v>3504</v>
      </c>
    </row>
    <row r="898" spans="1:4">
      <c r="A898">
        <v>922</v>
      </c>
      <c r="B898" s="13">
        <v>45918</v>
      </c>
      <c r="C898" t="s">
        <v>3045</v>
      </c>
      <c r="D898" t="s">
        <v>3506</v>
      </c>
    </row>
    <row r="899" spans="1:4">
      <c r="A899">
        <v>923</v>
      </c>
      <c r="B899" s="13">
        <v>45918</v>
      </c>
      <c r="C899" t="s">
        <v>1885</v>
      </c>
      <c r="D899" t="s">
        <v>3507</v>
      </c>
    </row>
    <row r="900" spans="1:4">
      <c r="A900">
        <v>924</v>
      </c>
      <c r="B900" s="13">
        <v>45918</v>
      </c>
      <c r="C900" t="s">
        <v>3367</v>
      </c>
      <c r="D900" t="s">
        <v>3508</v>
      </c>
    </row>
    <row r="901" spans="1:4">
      <c r="A901">
        <v>925</v>
      </c>
      <c r="B901" s="13">
        <v>45918</v>
      </c>
      <c r="C901" t="s">
        <v>1415</v>
      </c>
      <c r="D901" t="s">
        <v>3509</v>
      </c>
    </row>
    <row r="902" spans="1:4">
      <c r="A902">
        <v>926</v>
      </c>
      <c r="B902" s="13">
        <v>45918</v>
      </c>
      <c r="C902" t="s">
        <v>1706</v>
      </c>
      <c r="D902" t="s">
        <v>3510</v>
      </c>
    </row>
    <row r="903" spans="1:4">
      <c r="A903">
        <v>927</v>
      </c>
      <c r="B903" s="13">
        <v>45918</v>
      </c>
      <c r="C903" t="s">
        <v>2742</v>
      </c>
      <c r="D903" t="s">
        <v>3511</v>
      </c>
    </row>
    <row r="904" spans="1:4">
      <c r="A904">
        <v>928</v>
      </c>
      <c r="B904" s="13">
        <v>45918</v>
      </c>
      <c r="C904" t="s">
        <v>3040</v>
      </c>
      <c r="D904" t="s">
        <v>3512</v>
      </c>
    </row>
    <row r="905" spans="1:4">
      <c r="A905">
        <v>929</v>
      </c>
      <c r="B905" s="13">
        <v>45918</v>
      </c>
      <c r="C905" t="s">
        <v>2640</v>
      </c>
      <c r="D905" t="s">
        <v>3513</v>
      </c>
    </row>
    <row r="906" spans="1:4">
      <c r="A906">
        <v>930</v>
      </c>
      <c r="B906" s="13">
        <v>45918</v>
      </c>
      <c r="C906" t="s">
        <v>2265</v>
      </c>
      <c r="D906" t="s">
        <v>3514</v>
      </c>
    </row>
    <row r="907" spans="1:4">
      <c r="A907">
        <v>931</v>
      </c>
      <c r="B907" s="13">
        <v>45919</v>
      </c>
      <c r="C907" t="s">
        <v>1074</v>
      </c>
      <c r="D907" t="s">
        <v>3517</v>
      </c>
    </row>
    <row r="908" spans="1:4">
      <c r="A908">
        <v>932</v>
      </c>
      <c r="B908" s="13">
        <v>45919</v>
      </c>
      <c r="C908" t="s">
        <v>1370</v>
      </c>
      <c r="D908" t="s">
        <v>3518</v>
      </c>
    </row>
    <row r="909" spans="1:4">
      <c r="A909">
        <v>933</v>
      </c>
      <c r="B909" s="13">
        <v>45919</v>
      </c>
      <c r="C909" t="s">
        <v>1010</v>
      </c>
      <c r="D909" t="s">
        <v>3519</v>
      </c>
    </row>
    <row r="910" spans="1:4">
      <c r="A910">
        <v>934</v>
      </c>
      <c r="B910" s="13">
        <v>45919</v>
      </c>
      <c r="C910" t="s">
        <v>2678</v>
      </c>
      <c r="D910" t="s">
        <v>3521</v>
      </c>
    </row>
    <row r="911" spans="1:4">
      <c r="A911">
        <v>935</v>
      </c>
      <c r="B911" s="13">
        <v>45920</v>
      </c>
      <c r="C911" t="s">
        <v>1767</v>
      </c>
      <c r="D911" t="s">
        <v>3525</v>
      </c>
    </row>
    <row r="912" spans="1:4">
      <c r="A912">
        <v>936</v>
      </c>
      <c r="B912" s="13">
        <v>45922</v>
      </c>
      <c r="C912" t="s">
        <v>1408</v>
      </c>
      <c r="D912" t="s">
        <v>3530</v>
      </c>
    </row>
    <row r="913" spans="1:4">
      <c r="A913">
        <v>937</v>
      </c>
      <c r="B913" s="13">
        <v>45922</v>
      </c>
      <c r="C913" t="s">
        <v>1931</v>
      </c>
      <c r="D913" t="s">
        <v>3531</v>
      </c>
    </row>
    <row r="914" spans="1:4">
      <c r="A914">
        <v>938</v>
      </c>
      <c r="B914" s="13">
        <v>45922</v>
      </c>
      <c r="C914" t="s">
        <v>1551</v>
      </c>
      <c r="D914" t="s">
        <v>3532</v>
      </c>
    </row>
    <row r="915" spans="1:4">
      <c r="A915">
        <v>939</v>
      </c>
      <c r="B915" s="13">
        <v>45922</v>
      </c>
      <c r="C915" t="s">
        <v>1438</v>
      </c>
      <c r="D915" t="s">
        <v>3533</v>
      </c>
    </row>
    <row r="916" spans="1:4">
      <c r="A916">
        <v>940</v>
      </c>
      <c r="B916" s="13">
        <v>45922</v>
      </c>
      <c r="C916" t="s">
        <v>1413</v>
      </c>
      <c r="D916" t="s">
        <v>3534</v>
      </c>
    </row>
    <row r="917" spans="1:4">
      <c r="A917">
        <v>941</v>
      </c>
      <c r="B917" s="13">
        <v>45922</v>
      </c>
      <c r="C917" t="s">
        <v>2351</v>
      </c>
      <c r="D917" t="s">
        <v>3535</v>
      </c>
    </row>
    <row r="918" spans="1:4">
      <c r="A918">
        <v>942</v>
      </c>
      <c r="B918" s="13">
        <v>45922</v>
      </c>
      <c r="C918" t="s">
        <v>1018</v>
      </c>
      <c r="D918" t="s">
        <v>3536</v>
      </c>
    </row>
    <row r="919" spans="1:4">
      <c r="A919">
        <v>943</v>
      </c>
      <c r="B919" s="13">
        <v>45923</v>
      </c>
      <c r="C919" t="s">
        <v>1045</v>
      </c>
      <c r="D919" t="s">
        <v>3541</v>
      </c>
    </row>
    <row r="920" spans="1:4">
      <c r="A920">
        <v>944</v>
      </c>
      <c r="B920" s="13">
        <v>45923</v>
      </c>
      <c r="C920" t="s">
        <v>1010</v>
      </c>
      <c r="D920" t="s">
        <v>3543</v>
      </c>
    </row>
    <row r="921" spans="1:4">
      <c r="A921">
        <v>945</v>
      </c>
      <c r="B921" s="13">
        <v>45923</v>
      </c>
      <c r="C921" t="s">
        <v>999</v>
      </c>
      <c r="D921" t="s">
        <v>3544</v>
      </c>
    </row>
    <row r="922" spans="1:4">
      <c r="A922">
        <v>946</v>
      </c>
      <c r="B922" s="13">
        <v>45923</v>
      </c>
      <c r="C922" t="s">
        <v>1817</v>
      </c>
      <c r="D922" t="s">
        <v>3545</v>
      </c>
    </row>
    <row r="923" spans="1:4">
      <c r="A923">
        <v>947</v>
      </c>
      <c r="B923" s="13">
        <v>45923</v>
      </c>
      <c r="C923" t="s">
        <v>1423</v>
      </c>
      <c r="D923" t="s">
        <v>3546</v>
      </c>
    </row>
    <row r="924" spans="1:4">
      <c r="A924">
        <v>948</v>
      </c>
      <c r="B924" s="13">
        <v>45923</v>
      </c>
      <c r="C924" t="s">
        <v>1620</v>
      </c>
      <c r="D924" t="s">
        <v>3547</v>
      </c>
    </row>
    <row r="925" spans="1:4">
      <c r="A925">
        <v>949</v>
      </c>
      <c r="B925" s="13">
        <v>45923</v>
      </c>
      <c r="C925" t="s">
        <v>1007</v>
      </c>
      <c r="D925" t="s">
        <v>3548</v>
      </c>
    </row>
    <row r="926" spans="1:4">
      <c r="A926">
        <v>950</v>
      </c>
      <c r="B926" s="13">
        <v>45923</v>
      </c>
      <c r="C926" t="s">
        <v>1045</v>
      </c>
      <c r="D926" t="s">
        <v>3550</v>
      </c>
    </row>
    <row r="927" spans="1:4">
      <c r="A927">
        <v>951</v>
      </c>
      <c r="B927" s="13">
        <v>45923</v>
      </c>
      <c r="C927" t="s">
        <v>1512</v>
      </c>
      <c r="D927" t="s">
        <v>3552</v>
      </c>
    </row>
    <row r="928" spans="1:4">
      <c r="A928">
        <v>952</v>
      </c>
      <c r="B928" s="13">
        <v>45924</v>
      </c>
      <c r="C928" t="s">
        <v>1362</v>
      </c>
      <c r="D928" t="s">
        <v>3556</v>
      </c>
    </row>
    <row r="929" spans="1:4">
      <c r="A929">
        <v>953</v>
      </c>
      <c r="B929" s="13">
        <v>45924</v>
      </c>
      <c r="C929" t="s">
        <v>981</v>
      </c>
      <c r="D929" t="s">
        <v>3558</v>
      </c>
    </row>
    <row r="930" spans="1:4">
      <c r="A930">
        <v>954</v>
      </c>
      <c r="B930" s="13">
        <v>45924</v>
      </c>
      <c r="C930" t="s">
        <v>1370</v>
      </c>
      <c r="D930" t="s">
        <v>3559</v>
      </c>
    </row>
    <row r="931" spans="1:4">
      <c r="A931">
        <v>955</v>
      </c>
      <c r="B931" s="13">
        <v>45924</v>
      </c>
      <c r="C931" t="s">
        <v>2678</v>
      </c>
      <c r="D931" t="s">
        <v>3560</v>
      </c>
    </row>
    <row r="932" spans="1:4">
      <c r="A932">
        <v>956</v>
      </c>
      <c r="B932" s="13">
        <v>45924</v>
      </c>
      <c r="C932" t="s">
        <v>1420</v>
      </c>
      <c r="D932" t="s">
        <v>3561</v>
      </c>
    </row>
    <row r="933" spans="1:4">
      <c r="A933">
        <v>957</v>
      </c>
      <c r="B933" s="13">
        <v>45926</v>
      </c>
      <c r="C933" t="s">
        <v>1763</v>
      </c>
      <c r="D933" t="s">
        <v>3607</v>
      </c>
    </row>
    <row r="934" spans="1:4">
      <c r="A934">
        <v>958</v>
      </c>
      <c r="B934" s="13">
        <v>45926</v>
      </c>
      <c r="C934" t="s">
        <v>1154</v>
      </c>
      <c r="D934" t="s">
        <v>3608</v>
      </c>
    </row>
    <row r="935" spans="1:4">
      <c r="A935">
        <v>959</v>
      </c>
      <c r="B935" s="13">
        <v>45926</v>
      </c>
      <c r="C935" t="s">
        <v>1370</v>
      </c>
      <c r="D935" t="s">
        <v>3609</v>
      </c>
    </row>
    <row r="936" spans="1:4">
      <c r="A936">
        <v>960</v>
      </c>
      <c r="B936" s="13">
        <v>45926</v>
      </c>
      <c r="C936" t="s">
        <v>1512</v>
      </c>
      <c r="D936" t="s">
        <v>3610</v>
      </c>
    </row>
    <row r="937" spans="1:4">
      <c r="A937">
        <v>961</v>
      </c>
      <c r="B937" s="13">
        <v>45926</v>
      </c>
      <c r="C937" t="s">
        <v>3611</v>
      </c>
      <c r="D937" t="s">
        <v>3613</v>
      </c>
    </row>
    <row r="938" spans="1:4">
      <c r="A938">
        <v>962</v>
      </c>
      <c r="B938" s="13">
        <v>45927</v>
      </c>
      <c r="C938" t="s">
        <v>3614</v>
      </c>
      <c r="D938" t="s">
        <v>3618</v>
      </c>
    </row>
    <row r="939" spans="1:4">
      <c r="A939">
        <v>963</v>
      </c>
      <c r="B939" s="13">
        <v>45927</v>
      </c>
      <c r="C939" t="s">
        <v>1915</v>
      </c>
      <c r="D939" t="s">
        <v>3621</v>
      </c>
    </row>
    <row r="940" spans="1:4">
      <c r="A940">
        <v>964</v>
      </c>
      <c r="B940" s="13">
        <v>45929</v>
      </c>
      <c r="C940" t="s">
        <v>2206</v>
      </c>
      <c r="D940" t="s">
        <v>3626</v>
      </c>
    </row>
    <row r="941" spans="1:4">
      <c r="A941">
        <v>965</v>
      </c>
      <c r="B941" s="13">
        <v>45925</v>
      </c>
      <c r="C941" t="s">
        <v>1438</v>
      </c>
      <c r="D941" t="s">
        <v>3631</v>
      </c>
    </row>
    <row r="942" spans="1:4">
      <c r="A942">
        <v>966</v>
      </c>
      <c r="B942" s="13">
        <v>45929</v>
      </c>
      <c r="C942" t="s">
        <v>1438</v>
      </c>
      <c r="D942" t="s">
        <v>3633</v>
      </c>
    </row>
    <row r="943" spans="1:4">
      <c r="A943">
        <v>967</v>
      </c>
      <c r="B943" s="13">
        <v>45929</v>
      </c>
      <c r="C943" t="s">
        <v>1706</v>
      </c>
      <c r="D943" t="s">
        <v>3634</v>
      </c>
    </row>
    <row r="944" spans="1:4">
      <c r="A944">
        <v>968</v>
      </c>
      <c r="B944" s="13">
        <v>45929</v>
      </c>
      <c r="C944" t="s">
        <v>2791</v>
      </c>
      <c r="D944" t="s">
        <v>3635</v>
      </c>
    </row>
    <row r="945" spans="1:4">
      <c r="A945">
        <v>969</v>
      </c>
      <c r="B945" s="13">
        <v>45929</v>
      </c>
      <c r="C945" t="s">
        <v>1362</v>
      </c>
      <c r="D945" t="s">
        <v>3636</v>
      </c>
    </row>
    <row r="946" spans="1:4">
      <c r="A946">
        <v>970</v>
      </c>
      <c r="B946" s="13">
        <v>45929</v>
      </c>
      <c r="C946" t="s">
        <v>1915</v>
      </c>
      <c r="D946" t="s">
        <v>3638</v>
      </c>
    </row>
    <row r="947" spans="1:4">
      <c r="A947">
        <v>971</v>
      </c>
      <c r="B947" s="13">
        <v>45929</v>
      </c>
      <c r="C947" t="s">
        <v>3190</v>
      </c>
      <c r="D947" t="s">
        <v>3640</v>
      </c>
    </row>
    <row r="948" spans="1:4">
      <c r="A948">
        <v>972</v>
      </c>
      <c r="B948" s="13">
        <v>45929</v>
      </c>
      <c r="C948" t="s">
        <v>3377</v>
      </c>
      <c r="D948" t="s">
        <v>3642</v>
      </c>
    </row>
    <row r="949" spans="1:4">
      <c r="A949">
        <v>973</v>
      </c>
      <c r="B949" s="13">
        <v>45929</v>
      </c>
      <c r="C949" t="s">
        <v>1681</v>
      </c>
      <c r="D949" t="s">
        <v>3643</v>
      </c>
    </row>
    <row r="950" spans="1:4">
      <c r="A950">
        <v>974</v>
      </c>
      <c r="B950" s="13">
        <v>45925</v>
      </c>
      <c r="C950" t="s">
        <v>1370</v>
      </c>
      <c r="D950" t="s">
        <v>3644</v>
      </c>
    </row>
    <row r="951" spans="1:4">
      <c r="A951">
        <v>975</v>
      </c>
      <c r="B951" s="13">
        <v>45925</v>
      </c>
      <c r="C951" t="s">
        <v>1512</v>
      </c>
      <c r="D951" t="s">
        <v>3645</v>
      </c>
    </row>
    <row r="952" spans="1:4">
      <c r="A952">
        <v>976</v>
      </c>
      <c r="B952" s="13">
        <v>45925</v>
      </c>
      <c r="C952" t="s">
        <v>1349</v>
      </c>
      <c r="D952" t="s">
        <v>3646</v>
      </c>
    </row>
    <row r="953" spans="1:4">
      <c r="A953">
        <v>977</v>
      </c>
      <c r="B953" s="13">
        <v>45929</v>
      </c>
      <c r="C953" t="s">
        <v>1512</v>
      </c>
      <c r="D953" t="s">
        <v>3647</v>
      </c>
    </row>
    <row r="954" spans="1:4">
      <c r="A954">
        <v>978</v>
      </c>
      <c r="B954" s="13">
        <v>45930</v>
      </c>
      <c r="C954" t="s">
        <v>2099</v>
      </c>
      <c r="D954" t="s">
        <v>3657</v>
      </c>
    </row>
    <row r="955" spans="1:4">
      <c r="A955">
        <v>979</v>
      </c>
      <c r="B955" s="13">
        <v>45930</v>
      </c>
      <c r="C955" t="s">
        <v>1512</v>
      </c>
      <c r="D955" t="s">
        <v>3658</v>
      </c>
    </row>
    <row r="956" spans="1:4">
      <c r="A956">
        <v>980</v>
      </c>
      <c r="B956" s="13">
        <v>45930</v>
      </c>
      <c r="C956" t="s">
        <v>2560</v>
      </c>
      <c r="D956" t="s">
        <v>3660</v>
      </c>
    </row>
    <row r="957" spans="1:4">
      <c r="A957">
        <v>981</v>
      </c>
      <c r="B957" s="13">
        <v>45930</v>
      </c>
      <c r="C957" t="s">
        <v>1370</v>
      </c>
      <c r="D957" t="s">
        <v>3661</v>
      </c>
    </row>
    <row r="958" spans="1:4">
      <c r="A958">
        <v>982</v>
      </c>
      <c r="B958" s="13">
        <v>45930</v>
      </c>
      <c r="C958" t="s">
        <v>1438</v>
      </c>
      <c r="D958" t="s">
        <v>3662</v>
      </c>
    </row>
    <row r="959" spans="1:4">
      <c r="A959">
        <v>983</v>
      </c>
      <c r="B959" s="13">
        <v>45930</v>
      </c>
      <c r="C959" t="s">
        <v>1681</v>
      </c>
      <c r="D959" t="s">
        <v>3663</v>
      </c>
    </row>
    <row r="960" spans="1:4">
      <c r="A960">
        <v>984</v>
      </c>
      <c r="B960" s="13">
        <v>45930</v>
      </c>
      <c r="C960" t="s">
        <v>1706</v>
      </c>
      <c r="D960" t="s">
        <v>3664</v>
      </c>
    </row>
    <row r="961" spans="1:4">
      <c r="A961">
        <v>985</v>
      </c>
      <c r="B961" s="13">
        <v>45930</v>
      </c>
      <c r="C961" t="s">
        <v>3650</v>
      </c>
      <c r="D961" t="s">
        <v>3665</v>
      </c>
    </row>
    <row r="962" spans="1:4">
      <c r="A962">
        <v>986</v>
      </c>
      <c r="B962" s="13">
        <v>45931</v>
      </c>
      <c r="C962" t="s">
        <v>1803</v>
      </c>
      <c r="D962" t="s">
        <v>3693</v>
      </c>
    </row>
    <row r="963" spans="1:4">
      <c r="A963">
        <v>987</v>
      </c>
      <c r="B963" s="13">
        <v>45931</v>
      </c>
      <c r="C963" t="s">
        <v>1706</v>
      </c>
      <c r="D963" t="s">
        <v>3694</v>
      </c>
    </row>
    <row r="964" spans="1:4">
      <c r="A964">
        <v>988</v>
      </c>
      <c r="B964" s="13">
        <v>45931</v>
      </c>
      <c r="C964" t="s">
        <v>1846</v>
      </c>
      <c r="D964" t="s">
        <v>3695</v>
      </c>
    </row>
    <row r="965" spans="1:4">
      <c r="A965">
        <v>989</v>
      </c>
      <c r="B965" s="13">
        <v>45931</v>
      </c>
      <c r="C965" t="s">
        <v>1007</v>
      </c>
      <c r="D965" t="s">
        <v>3696</v>
      </c>
    </row>
    <row r="966" spans="1:4">
      <c r="A966">
        <v>990</v>
      </c>
      <c r="B966" s="13">
        <v>45931</v>
      </c>
      <c r="C966" t="s">
        <v>1826</v>
      </c>
      <c r="D966" t="s">
        <v>3698</v>
      </c>
    </row>
    <row r="967" spans="1:4">
      <c r="A967">
        <v>991</v>
      </c>
      <c r="B967" s="13">
        <v>45931</v>
      </c>
      <c r="C967" t="s">
        <v>3699</v>
      </c>
      <c r="D967" t="s">
        <v>3700</v>
      </c>
    </row>
    <row r="968" spans="1:4">
      <c r="A968">
        <v>992</v>
      </c>
      <c r="B968" s="13">
        <v>45932</v>
      </c>
      <c r="C968" t="s">
        <v>1681</v>
      </c>
      <c r="D968" t="s">
        <v>3705</v>
      </c>
    </row>
    <row r="969" spans="1:4">
      <c r="A969">
        <v>993</v>
      </c>
      <c r="B969" s="13">
        <v>45932</v>
      </c>
      <c r="C969" t="s">
        <v>1748</v>
      </c>
      <c r="D969" t="s">
        <v>3706</v>
      </c>
    </row>
    <row r="970" spans="1:4">
      <c r="A970">
        <v>994</v>
      </c>
      <c r="B970" s="13">
        <v>45932</v>
      </c>
      <c r="C970" t="s">
        <v>1370</v>
      </c>
      <c r="D970" t="s">
        <v>3711</v>
      </c>
    </row>
    <row r="971" spans="1:4">
      <c r="A971">
        <v>995</v>
      </c>
      <c r="B971" s="13">
        <v>45932</v>
      </c>
      <c r="C971" t="s">
        <v>3702</v>
      </c>
      <c r="D971" t="s">
        <v>3713</v>
      </c>
    </row>
    <row r="972" spans="1:4">
      <c r="A972">
        <v>996</v>
      </c>
      <c r="B972" s="13">
        <v>45932</v>
      </c>
      <c r="C972" t="s">
        <v>2096</v>
      </c>
      <c r="D972" t="s">
        <v>3714</v>
      </c>
    </row>
    <row r="973" spans="1:4">
      <c r="A973">
        <v>997</v>
      </c>
      <c r="B973" s="13">
        <v>45933</v>
      </c>
      <c r="C973" t="s">
        <v>2096</v>
      </c>
      <c r="D973" t="s">
        <v>3720</v>
      </c>
    </row>
    <row r="974" spans="1:4">
      <c r="A974">
        <v>998</v>
      </c>
      <c r="B974" s="13">
        <v>45933</v>
      </c>
      <c r="C974" t="s">
        <v>1885</v>
      </c>
      <c r="D974" t="s">
        <v>3723</v>
      </c>
    </row>
    <row r="975" spans="1:4">
      <c r="A975">
        <v>999</v>
      </c>
      <c r="B975" s="13">
        <v>45933</v>
      </c>
      <c r="C975" t="s">
        <v>1885</v>
      </c>
      <c r="D975" t="s">
        <v>3724</v>
      </c>
    </row>
    <row r="976" spans="1:4">
      <c r="A976">
        <v>1000</v>
      </c>
      <c r="B976" s="13">
        <v>45939</v>
      </c>
      <c r="C976" t="s">
        <v>1551</v>
      </c>
      <c r="D976" t="s">
        <v>3726</v>
      </c>
    </row>
    <row r="977" spans="1:4">
      <c r="A977">
        <v>1001</v>
      </c>
      <c r="B977" s="13">
        <v>45939</v>
      </c>
      <c r="C977" t="s">
        <v>1415</v>
      </c>
      <c r="D977" t="s">
        <v>3727</v>
      </c>
    </row>
    <row r="978" spans="1:4">
      <c r="A978">
        <v>1002</v>
      </c>
      <c r="B978" s="13">
        <v>45940</v>
      </c>
      <c r="C978" t="s">
        <v>1277</v>
      </c>
      <c r="D978" t="s">
        <v>3731</v>
      </c>
    </row>
    <row r="979" spans="1:4">
      <c r="A979">
        <v>1003</v>
      </c>
      <c r="B979" s="13">
        <v>45940</v>
      </c>
      <c r="C979" t="s">
        <v>1706</v>
      </c>
      <c r="D979" t="s">
        <v>3737</v>
      </c>
    </row>
    <row r="980" spans="1:4">
      <c r="A980">
        <v>1004</v>
      </c>
      <c r="B980" s="13">
        <v>45940</v>
      </c>
      <c r="C980" t="s">
        <v>1548</v>
      </c>
      <c r="D980" t="s">
        <v>3738</v>
      </c>
    </row>
    <row r="981" spans="1:4">
      <c r="A981">
        <v>1005</v>
      </c>
      <c r="B981" s="13">
        <v>45940</v>
      </c>
      <c r="C981" t="s">
        <v>1349</v>
      </c>
      <c r="D981" t="s">
        <v>3739</v>
      </c>
    </row>
    <row r="982" spans="1:4">
      <c r="A982">
        <v>1006</v>
      </c>
      <c r="B982" s="13">
        <v>45940</v>
      </c>
      <c r="C982" t="s">
        <v>1344</v>
      </c>
      <c r="D982" t="s">
        <v>3741</v>
      </c>
    </row>
    <row r="983" spans="1:4">
      <c r="A983">
        <v>1007</v>
      </c>
      <c r="B983" s="13">
        <v>45940</v>
      </c>
      <c r="C983" t="s">
        <v>1007</v>
      </c>
      <c r="D983" t="s">
        <v>3742</v>
      </c>
    </row>
    <row r="984" spans="1:4">
      <c r="A984">
        <v>1008</v>
      </c>
      <c r="B984" s="13">
        <v>45940</v>
      </c>
      <c r="C984" t="s">
        <v>3318</v>
      </c>
      <c r="D984" t="s">
        <v>3743</v>
      </c>
    </row>
    <row r="985" spans="1:4">
      <c r="A985">
        <v>1009</v>
      </c>
      <c r="B985" s="13">
        <v>45940</v>
      </c>
      <c r="C985" t="s">
        <v>1154</v>
      </c>
      <c r="D985" t="s">
        <v>3744</v>
      </c>
    </row>
    <row r="986" spans="1:4">
      <c r="A986">
        <v>1010</v>
      </c>
      <c r="B986" s="13">
        <v>45940</v>
      </c>
      <c r="C986" t="s">
        <v>2424</v>
      </c>
      <c r="D986" t="s">
        <v>3745</v>
      </c>
    </row>
    <row r="987" spans="1:4">
      <c r="A987">
        <v>1011</v>
      </c>
      <c r="B987" s="13">
        <v>45940</v>
      </c>
      <c r="C987" t="s">
        <v>3699</v>
      </c>
      <c r="D987" t="s">
        <v>3746</v>
      </c>
    </row>
    <row r="988" spans="1:4">
      <c r="A988">
        <v>1012</v>
      </c>
      <c r="B988" s="13">
        <v>45940</v>
      </c>
      <c r="C988" t="s">
        <v>1569</v>
      </c>
      <c r="D988" t="s">
        <v>3747</v>
      </c>
    </row>
    <row r="989" spans="1:4">
      <c r="A989">
        <v>1013</v>
      </c>
      <c r="B989" s="13">
        <v>45940</v>
      </c>
      <c r="C989" t="s">
        <v>1503</v>
      </c>
      <c r="D989" t="s">
        <v>3748</v>
      </c>
    </row>
    <row r="990" spans="1:4">
      <c r="A990">
        <v>1014</v>
      </c>
      <c r="B990" s="13">
        <v>45932</v>
      </c>
      <c r="C990" t="s">
        <v>1748</v>
      </c>
      <c r="D990" t="s">
        <v>3755</v>
      </c>
    </row>
    <row r="991" spans="1:4">
      <c r="A991">
        <v>1015</v>
      </c>
      <c r="B991" s="13">
        <v>45940</v>
      </c>
      <c r="C991" t="s">
        <v>2424</v>
      </c>
      <c r="D991" t="s">
        <v>3756</v>
      </c>
    </row>
    <row r="992" spans="1:4">
      <c r="A992">
        <v>1016</v>
      </c>
      <c r="B992" s="13">
        <v>45941</v>
      </c>
      <c r="C992" t="s">
        <v>2926</v>
      </c>
      <c r="D992" t="s">
        <v>3757</v>
      </c>
    </row>
    <row r="993" spans="1:4">
      <c r="A993">
        <v>1017</v>
      </c>
      <c r="B993" s="13">
        <v>45941</v>
      </c>
      <c r="C993" t="s">
        <v>1681</v>
      </c>
      <c r="D993" t="s">
        <v>3758</v>
      </c>
    </row>
    <row r="994" spans="1:4">
      <c r="A994">
        <v>1018</v>
      </c>
      <c r="B994" s="13">
        <v>45943</v>
      </c>
      <c r="C994" t="s">
        <v>1349</v>
      </c>
      <c r="D994" t="s">
        <v>3761</v>
      </c>
    </row>
    <row r="995" spans="1:4">
      <c r="A995">
        <v>1019</v>
      </c>
      <c r="B995" s="13">
        <v>45943</v>
      </c>
      <c r="C995" t="s">
        <v>1370</v>
      </c>
      <c r="D995" t="s">
        <v>3763</v>
      </c>
    </row>
    <row r="996" spans="1:4">
      <c r="A996">
        <v>1020</v>
      </c>
      <c r="B996" s="13">
        <v>45943</v>
      </c>
      <c r="C996" t="s">
        <v>1349</v>
      </c>
      <c r="D996" t="s">
        <v>3765</v>
      </c>
    </row>
    <row r="997" spans="1:4">
      <c r="A997">
        <v>1021</v>
      </c>
      <c r="B997" s="13">
        <v>45943</v>
      </c>
      <c r="C997" t="s">
        <v>3766</v>
      </c>
      <c r="D997" t="s">
        <v>3769</v>
      </c>
    </row>
    <row r="998" spans="1:4">
      <c r="A998">
        <v>1022</v>
      </c>
      <c r="B998" s="13">
        <v>45943</v>
      </c>
      <c r="C998" t="s">
        <v>1551</v>
      </c>
      <c r="D998" t="s">
        <v>3770</v>
      </c>
    </row>
    <row r="999" spans="1:4">
      <c r="A999">
        <v>1023</v>
      </c>
      <c r="B999" s="13">
        <v>45943</v>
      </c>
      <c r="C999" t="s">
        <v>2555</v>
      </c>
      <c r="D999" t="s">
        <v>3771</v>
      </c>
    </row>
    <row r="1000" spans="1:4">
      <c r="A1000">
        <v>1024</v>
      </c>
      <c r="B1000" s="13">
        <v>45943</v>
      </c>
      <c r="C1000" t="s">
        <v>3772</v>
      </c>
      <c r="D1000" t="s">
        <v>3773</v>
      </c>
    </row>
    <row r="1001" spans="1:4">
      <c r="A1001">
        <v>1025</v>
      </c>
      <c r="B1001" s="13">
        <v>45943</v>
      </c>
      <c r="C1001" t="s">
        <v>3190</v>
      </c>
      <c r="D1001" t="s">
        <v>3774</v>
      </c>
    </row>
    <row r="1002" spans="1:4">
      <c r="A1002">
        <v>1026</v>
      </c>
      <c r="B1002" s="13">
        <v>45943</v>
      </c>
      <c r="C1002" t="s">
        <v>1823</v>
      </c>
      <c r="D1002" t="s">
        <v>3784</v>
      </c>
    </row>
    <row r="1003" spans="1:4">
      <c r="A1003">
        <v>1027</v>
      </c>
      <c r="B1003" s="13">
        <v>45943</v>
      </c>
      <c r="C1003" t="s">
        <v>1525</v>
      </c>
      <c r="D1003" t="s">
        <v>3785</v>
      </c>
    </row>
    <row r="1004" spans="1:4">
      <c r="A1004">
        <v>1028</v>
      </c>
      <c r="B1004" s="13">
        <v>45972</v>
      </c>
      <c r="C1004" t="s">
        <v>1548</v>
      </c>
      <c r="D1004" t="s">
        <v>3800</v>
      </c>
    </row>
    <row r="1005" spans="1:4">
      <c r="A1005">
        <v>1029</v>
      </c>
      <c r="B1005" s="13">
        <v>45972</v>
      </c>
      <c r="C1005" t="s">
        <v>2696</v>
      </c>
      <c r="D1005" t="s">
        <v>3801</v>
      </c>
    </row>
    <row r="1006" spans="1:4">
      <c r="A1006">
        <v>1030</v>
      </c>
      <c r="B1006" s="13">
        <v>45972</v>
      </c>
      <c r="C1006" t="s">
        <v>1548</v>
      </c>
      <c r="D1006" t="s">
        <v>3802</v>
      </c>
    </row>
    <row r="1007" spans="1:4">
      <c r="A1007">
        <v>1031</v>
      </c>
      <c r="B1007" s="13">
        <v>45972</v>
      </c>
      <c r="C1007" t="s">
        <v>1548</v>
      </c>
      <c r="D1007" t="s">
        <v>3803</v>
      </c>
    </row>
    <row r="1008" spans="1:4">
      <c r="A1008">
        <v>1032</v>
      </c>
      <c r="B1008" s="13">
        <v>45972</v>
      </c>
      <c r="C1008" t="s">
        <v>1548</v>
      </c>
      <c r="D1008" t="s">
        <v>3804</v>
      </c>
    </row>
    <row r="1009" spans="1:4">
      <c r="A1009">
        <v>1033</v>
      </c>
      <c r="B1009" s="13">
        <v>45972</v>
      </c>
      <c r="C1009" t="s">
        <v>1408</v>
      </c>
      <c r="D1009" t="s">
        <v>3805</v>
      </c>
    </row>
    <row r="1010" spans="1:4">
      <c r="A1010">
        <v>1034</v>
      </c>
      <c r="B1010" s="13">
        <v>45972</v>
      </c>
      <c r="C1010" t="s">
        <v>2806</v>
      </c>
      <c r="D1010" t="s">
        <v>3806</v>
      </c>
    </row>
    <row r="1011" spans="1:4">
      <c r="A1011">
        <v>1035</v>
      </c>
      <c r="B1011" s="13">
        <v>45972</v>
      </c>
      <c r="C1011" t="s">
        <v>972</v>
      </c>
      <c r="D1011" t="s">
        <v>3807</v>
      </c>
    </row>
    <row r="1012" spans="1:4">
      <c r="A1012">
        <v>1036</v>
      </c>
      <c r="B1012" s="13">
        <v>45975</v>
      </c>
      <c r="C1012" t="s">
        <v>2313</v>
      </c>
      <c r="D1012" t="s">
        <v>3808</v>
      </c>
    </row>
    <row r="1013" spans="1:4">
      <c r="A1013">
        <v>1037</v>
      </c>
      <c r="B1013" s="13">
        <v>45975</v>
      </c>
      <c r="C1013" t="s">
        <v>2313</v>
      </c>
      <c r="D1013" t="s">
        <v>3809</v>
      </c>
    </row>
    <row r="1014" spans="1:4">
      <c r="A1014">
        <v>1038</v>
      </c>
      <c r="B1014" s="13">
        <v>45975</v>
      </c>
      <c r="C1014" t="s">
        <v>2806</v>
      </c>
      <c r="D1014" t="s">
        <v>3810</v>
      </c>
    </row>
    <row r="1015" spans="1:4">
      <c r="A1015">
        <v>1039</v>
      </c>
      <c r="B1015" s="13">
        <v>45975</v>
      </c>
      <c r="C1015" t="s">
        <v>1408</v>
      </c>
      <c r="D1015" t="s">
        <v>3811</v>
      </c>
    </row>
    <row r="1016" spans="1:4">
      <c r="A1016">
        <v>1040</v>
      </c>
      <c r="B1016" s="13">
        <v>45975</v>
      </c>
      <c r="C1016" t="s">
        <v>1408</v>
      </c>
      <c r="D1016" t="s">
        <v>3812</v>
      </c>
    </row>
    <row r="1017" spans="1:4">
      <c r="A1017">
        <v>1041</v>
      </c>
      <c r="B1017" s="13">
        <v>45975</v>
      </c>
      <c r="C1017" t="s">
        <v>1548</v>
      </c>
      <c r="D1017" t="s">
        <v>3813</v>
      </c>
    </row>
    <row r="1018" spans="1:4">
      <c r="A1018">
        <v>1042</v>
      </c>
      <c r="B1018" s="13">
        <v>45975</v>
      </c>
      <c r="C1018" t="s">
        <v>2313</v>
      </c>
      <c r="D1018" t="s">
        <v>3814</v>
      </c>
    </row>
    <row r="1019" spans="1:4">
      <c r="A1019">
        <v>1043</v>
      </c>
      <c r="B1019" s="13">
        <v>45975</v>
      </c>
      <c r="C1019" t="s">
        <v>1408</v>
      </c>
      <c r="D1019" t="s">
        <v>3815</v>
      </c>
    </row>
    <row r="1020" spans="1:4">
      <c r="A1020">
        <v>1044</v>
      </c>
      <c r="B1020" s="13">
        <v>45975</v>
      </c>
      <c r="C1020" t="s">
        <v>2806</v>
      </c>
      <c r="D1020" t="s">
        <v>3816</v>
      </c>
    </row>
    <row r="1021" spans="1:4">
      <c r="A1021">
        <v>1045</v>
      </c>
      <c r="B1021" s="13">
        <v>45976</v>
      </c>
      <c r="C1021" t="s">
        <v>1408</v>
      </c>
      <c r="D1021" t="s">
        <v>3818</v>
      </c>
    </row>
    <row r="1022" spans="1:4">
      <c r="A1022">
        <v>1046</v>
      </c>
      <c r="B1022" s="13">
        <v>45976</v>
      </c>
      <c r="C1022" t="s">
        <v>2696</v>
      </c>
      <c r="D1022" t="s">
        <v>3819</v>
      </c>
    </row>
    <row r="1023" spans="1:4">
      <c r="A1023">
        <v>1047</v>
      </c>
      <c r="B1023" s="13">
        <v>46013</v>
      </c>
      <c r="C1023" t="s">
        <v>1370</v>
      </c>
      <c r="D1023" t="s">
        <v>3820</v>
      </c>
    </row>
    <row r="1024" spans="1:4">
      <c r="A1024">
        <v>1048</v>
      </c>
      <c r="B1024" s="13">
        <v>46013</v>
      </c>
      <c r="C1024" t="s">
        <v>2328</v>
      </c>
      <c r="D1024" t="s">
        <v>3821</v>
      </c>
    </row>
    <row r="1025" spans="1:4">
      <c r="A1025">
        <v>1049</v>
      </c>
      <c r="B1025" s="13">
        <v>46013</v>
      </c>
      <c r="C1025" t="s">
        <v>2328</v>
      </c>
      <c r="D1025" t="s">
        <v>3822</v>
      </c>
    </row>
    <row r="1026" spans="1:4">
      <c r="A1026">
        <v>1050</v>
      </c>
      <c r="B1026" s="13">
        <v>46013</v>
      </c>
      <c r="C1026" t="s">
        <v>2806</v>
      </c>
      <c r="D1026" t="s">
        <v>3823</v>
      </c>
    </row>
    <row r="1027" spans="1:4">
      <c r="A1027">
        <v>1051</v>
      </c>
      <c r="B1027" s="13">
        <v>46030</v>
      </c>
      <c r="C1027" t="s">
        <v>2806</v>
      </c>
      <c r="D1027" t="s">
        <v>3825</v>
      </c>
    </row>
    <row r="1028" spans="1:4">
      <c r="A1028">
        <v>1052</v>
      </c>
      <c r="B1028" s="13">
        <v>46030</v>
      </c>
      <c r="C1028" t="s">
        <v>1408</v>
      </c>
      <c r="D1028" t="s">
        <v>3826</v>
      </c>
    </row>
    <row r="1029" spans="1:4">
      <c r="A1029">
        <v>1053</v>
      </c>
      <c r="B1029" s="13">
        <v>46030</v>
      </c>
      <c r="C1029" t="s">
        <v>2696</v>
      </c>
      <c r="D1029" t="s">
        <v>3827</v>
      </c>
    </row>
    <row r="1030" spans="1:4">
      <c r="A1030">
        <v>1054</v>
      </c>
      <c r="B1030" s="13">
        <v>46041</v>
      </c>
      <c r="C1030" t="s">
        <v>2313</v>
      </c>
      <c r="D1030" t="s">
        <v>3829</v>
      </c>
    </row>
    <row r="1031" spans="1:4">
      <c r="A1031">
        <v>1055</v>
      </c>
      <c r="B1031" s="13">
        <v>46041</v>
      </c>
      <c r="C1031" t="s">
        <v>1548</v>
      </c>
      <c r="D1031" t="s">
        <v>3831</v>
      </c>
    </row>
    <row r="1032" spans="1:4">
      <c r="A1032">
        <v>1056</v>
      </c>
      <c r="B1032" s="13">
        <v>46041</v>
      </c>
      <c r="C1032" t="s">
        <v>2328</v>
      </c>
      <c r="D1032" t="s">
        <v>3833</v>
      </c>
    </row>
    <row r="1033" spans="1:4">
      <c r="A1033">
        <v>1057</v>
      </c>
      <c r="B1033" s="13">
        <v>46041</v>
      </c>
      <c r="C1033" t="s">
        <v>1548</v>
      </c>
      <c r="D1033" t="s">
        <v>3834</v>
      </c>
    </row>
    <row r="1034" spans="1:4">
      <c r="A1034">
        <v>1058</v>
      </c>
      <c r="B1034" s="13">
        <v>46041</v>
      </c>
      <c r="C1034" t="s">
        <v>2313</v>
      </c>
      <c r="D1034" t="s">
        <v>3836</v>
      </c>
    </row>
    <row r="1035" spans="1:4">
      <c r="A1035">
        <v>1059</v>
      </c>
      <c r="B1035" s="13">
        <v>46041</v>
      </c>
      <c r="C1035" t="s">
        <v>1408</v>
      </c>
      <c r="D1035" t="s">
        <v>3837</v>
      </c>
    </row>
    <row r="1036" spans="1:4">
      <c r="A1036">
        <v>1060</v>
      </c>
      <c r="B1036" s="13">
        <v>46041</v>
      </c>
      <c r="C1036" t="s">
        <v>1492</v>
      </c>
      <c r="D1036" t="s">
        <v>3839</v>
      </c>
    </row>
    <row r="1037" spans="1:4">
      <c r="A1037">
        <v>1061</v>
      </c>
      <c r="B1037" s="13">
        <v>46042</v>
      </c>
      <c r="C1037" t="s">
        <v>1408</v>
      </c>
      <c r="D1037" t="s">
        <v>3840</v>
      </c>
    </row>
    <row r="1038" spans="1:4">
      <c r="A1038">
        <v>1062</v>
      </c>
      <c r="B1038" s="13">
        <v>46042</v>
      </c>
      <c r="C1038" t="s">
        <v>2806</v>
      </c>
      <c r="D1038" t="s">
        <v>3842</v>
      </c>
    </row>
    <row r="1039" spans="1:4">
      <c r="A1039">
        <v>1063</v>
      </c>
      <c r="B1039" s="13">
        <v>46042</v>
      </c>
      <c r="C1039" t="s">
        <v>2313</v>
      </c>
      <c r="D1039" t="s">
        <v>3844</v>
      </c>
    </row>
    <row r="1040" spans="1:4">
      <c r="A1040">
        <v>1064</v>
      </c>
      <c r="B1040" s="13">
        <v>46042</v>
      </c>
      <c r="C1040" t="s">
        <v>2806</v>
      </c>
      <c r="D1040" t="s">
        <v>4132</v>
      </c>
    </row>
    <row r="1041" spans="1:4">
      <c r="A1041">
        <v>1065</v>
      </c>
      <c r="B1041" s="13">
        <v>46042</v>
      </c>
      <c r="C1041" t="s">
        <v>2806</v>
      </c>
      <c r="D1041" t="s">
        <v>4135</v>
      </c>
    </row>
    <row r="1042" spans="1:4">
      <c r="A1042">
        <v>1066</v>
      </c>
      <c r="B1042" s="13">
        <v>46042</v>
      </c>
      <c r="C1042" t="s">
        <v>1492</v>
      </c>
      <c r="D1042" t="s">
        <v>4137</v>
      </c>
    </row>
    <row r="1043" spans="1:4">
      <c r="A1043">
        <v>1067</v>
      </c>
      <c r="B1043" s="13">
        <v>46042</v>
      </c>
      <c r="C1043" t="s">
        <v>1408</v>
      </c>
      <c r="D1043" t="s">
        <v>4140</v>
      </c>
    </row>
    <row r="1044" spans="1:4">
      <c r="A1044">
        <v>1068</v>
      </c>
      <c r="B1044" s="13">
        <v>46050</v>
      </c>
      <c r="C1044" t="s">
        <v>2540</v>
      </c>
      <c r="D1044" t="s">
        <v>4143</v>
      </c>
    </row>
    <row r="1045" spans="1:4">
      <c r="A1045">
        <v>1069</v>
      </c>
      <c r="B1045" s="13">
        <v>46050</v>
      </c>
      <c r="C1045" t="s">
        <v>1456</v>
      </c>
      <c r="D1045" t="s">
        <v>4146</v>
      </c>
    </row>
    <row r="1046" spans="1:4">
      <c r="A1046">
        <v>1070</v>
      </c>
      <c r="B1046" s="13">
        <v>46052</v>
      </c>
      <c r="C1046" t="s">
        <v>2678</v>
      </c>
      <c r="D1046" t="s">
        <v>4240</v>
      </c>
    </row>
    <row r="1047" spans="1:4">
      <c r="A1047">
        <v>1071</v>
      </c>
      <c r="B1047" s="13">
        <v>46084</v>
      </c>
      <c r="C1047" t="s">
        <v>2328</v>
      </c>
      <c r="D1047" t="s">
        <v>4473</v>
      </c>
    </row>
    <row r="1048" spans="1:4">
      <c r="A1048">
        <v>1072</v>
      </c>
      <c r="B1048" s="13">
        <v>46084</v>
      </c>
      <c r="C1048" t="s">
        <v>1370</v>
      </c>
      <c r="D1048" t="s">
        <v>4475</v>
      </c>
    </row>
    <row r="1049" spans="1:4">
      <c r="A1049">
        <v>1073</v>
      </c>
      <c r="B1049" s="13">
        <v>46080</v>
      </c>
      <c r="C1049" t="s">
        <v>1007</v>
      </c>
      <c r="D1049" t="s">
        <v>4478</v>
      </c>
    </row>
    <row r="1050" spans="1:4">
      <c r="A1050">
        <v>1074</v>
      </c>
      <c r="B1050" s="13">
        <v>46085</v>
      </c>
      <c r="C1050" t="s">
        <v>2926</v>
      </c>
      <c r="D1050" t="s">
        <v>4489</v>
      </c>
    </row>
    <row r="1051" spans="1:4">
      <c r="A1051">
        <v>1075</v>
      </c>
      <c r="B1051" s="13">
        <v>46090</v>
      </c>
      <c r="C1051" t="s">
        <v>2053</v>
      </c>
      <c r="D1051" t="s">
        <v>4516</v>
      </c>
    </row>
    <row r="1052" spans="1:4">
      <c r="A1052">
        <v>1076</v>
      </c>
      <c r="B1052" s="13">
        <v>46090</v>
      </c>
      <c r="C1052" t="s">
        <v>1548</v>
      </c>
      <c r="D1052" t="s">
        <v>4518</v>
      </c>
    </row>
    <row r="1053" spans="1:4">
      <c r="A1053">
        <v>1077</v>
      </c>
      <c r="B1053" s="13">
        <v>46092</v>
      </c>
      <c r="C1053" t="s">
        <v>2313</v>
      </c>
      <c r="D1053" t="s">
        <v>4523</v>
      </c>
    </row>
    <row r="1054" spans="1:4">
      <c r="A1054">
        <v>1078</v>
      </c>
      <c r="B1054" s="13">
        <v>46093</v>
      </c>
      <c r="C1054" t="s">
        <v>2328</v>
      </c>
      <c r="D1054" t="s">
        <v>4524</v>
      </c>
    </row>
    <row r="1055" spans="1:4">
      <c r="A1055">
        <v>1079</v>
      </c>
      <c r="B1055" s="13">
        <v>46093</v>
      </c>
      <c r="C1055" t="s">
        <v>1408</v>
      </c>
      <c r="D1055" t="s">
        <v>4525</v>
      </c>
    </row>
    <row r="1056" spans="1:4">
      <c r="A1056">
        <v>1080</v>
      </c>
      <c r="B1056" s="13">
        <v>46093</v>
      </c>
      <c r="C1056" t="s">
        <v>2806</v>
      </c>
      <c r="D1056" t="s">
        <v>4527</v>
      </c>
    </row>
    <row r="1057" spans="1:4">
      <c r="A1057">
        <v>1081</v>
      </c>
      <c r="B1057" s="13">
        <v>46097</v>
      </c>
      <c r="C1057" t="s">
        <v>1408</v>
      </c>
      <c r="D1057" t="s">
        <v>4545</v>
      </c>
    </row>
    <row r="1058" spans="1:4">
      <c r="A1058">
        <v>1082</v>
      </c>
      <c r="B1058" s="13">
        <v>46098</v>
      </c>
      <c r="C1058" t="s">
        <v>1492</v>
      </c>
      <c r="D1058" t="s">
        <v>4551</v>
      </c>
    </row>
    <row r="1059" spans="1:4">
      <c r="A1059">
        <v>1083</v>
      </c>
      <c r="B1059" s="13">
        <v>46098</v>
      </c>
      <c r="C1059" t="s">
        <v>1767</v>
      </c>
      <c r="D1059" t="s">
        <v>4553</v>
      </c>
    </row>
    <row r="1060" spans="1:4">
      <c r="A1060">
        <v>1084</v>
      </c>
      <c r="B1060" s="13">
        <v>46099</v>
      </c>
      <c r="C1060" t="s">
        <v>1767</v>
      </c>
      <c r="D1060" t="s">
        <v>4564</v>
      </c>
    </row>
    <row r="1061" spans="1:4">
      <c r="A1061">
        <v>1085</v>
      </c>
      <c r="B1061" s="13">
        <v>46101</v>
      </c>
      <c r="C1061" t="s">
        <v>1706</v>
      </c>
      <c r="D1061" t="s">
        <v>4571</v>
      </c>
    </row>
    <row r="1062" spans="1:4">
      <c r="A1062">
        <v>1086</v>
      </c>
      <c r="B1062" s="13">
        <v>46101</v>
      </c>
      <c r="C1062" t="s">
        <v>1706</v>
      </c>
      <c r="D1062" t="s">
        <v>4573</v>
      </c>
    </row>
    <row r="1063" spans="1:4">
      <c r="A1063">
        <v>1087</v>
      </c>
      <c r="B1063" s="13">
        <v>46101</v>
      </c>
      <c r="C1063" t="s">
        <v>2806</v>
      </c>
      <c r="D1063" t="s">
        <v>4574</v>
      </c>
    </row>
    <row r="1064" spans="1:4">
      <c r="A1064">
        <v>1088</v>
      </c>
      <c r="B1064" s="13">
        <v>46101</v>
      </c>
      <c r="C1064" t="s">
        <v>2328</v>
      </c>
      <c r="D1064" t="s">
        <v>4575</v>
      </c>
    </row>
    <row r="1065" spans="1:4">
      <c r="A1065">
        <v>1089</v>
      </c>
      <c r="B1065" s="13">
        <v>46101</v>
      </c>
      <c r="C1065" t="s">
        <v>2328</v>
      </c>
      <c r="D1065" t="s">
        <v>4576</v>
      </c>
    </row>
    <row r="1066" spans="1:4">
      <c r="A1066">
        <v>1090</v>
      </c>
      <c r="B1066" s="13">
        <v>46101</v>
      </c>
      <c r="C1066" t="s">
        <v>1440</v>
      </c>
      <c r="D1066" t="s">
        <v>4577</v>
      </c>
    </row>
    <row r="1067" spans="1:4">
      <c r="A1067">
        <v>1091</v>
      </c>
      <c r="B1067" s="13">
        <v>46101</v>
      </c>
      <c r="C1067" t="s">
        <v>1706</v>
      </c>
      <c r="D1067" t="s">
        <v>4579</v>
      </c>
    </row>
    <row r="1068" spans="1:4">
      <c r="A1068">
        <v>1092</v>
      </c>
      <c r="B1068" s="13">
        <v>46102</v>
      </c>
      <c r="C1068" t="s">
        <v>1557</v>
      </c>
      <c r="D1068" t="s">
        <v>4581</v>
      </c>
    </row>
    <row r="1069" spans="1:4">
      <c r="A1069">
        <v>1093</v>
      </c>
      <c r="B1069" s="13">
        <v>46102</v>
      </c>
      <c r="C1069" t="s">
        <v>1748</v>
      </c>
      <c r="D1069" t="s">
        <v>4584</v>
      </c>
    </row>
    <row r="1070" spans="1:4">
      <c r="A1070">
        <v>1094</v>
      </c>
      <c r="B1070" s="13">
        <v>46102</v>
      </c>
      <c r="C1070" t="s">
        <v>1512</v>
      </c>
      <c r="D1070" t="s">
        <v>4586</v>
      </c>
    </row>
    <row r="1071" spans="1:4">
      <c r="A1071">
        <v>1095</v>
      </c>
      <c r="B1071" s="13">
        <v>46102</v>
      </c>
      <c r="C1071" t="s">
        <v>1557</v>
      </c>
      <c r="D1071" t="s">
        <v>4587</v>
      </c>
    </row>
    <row r="1072" spans="1:4">
      <c r="A1072">
        <v>1096</v>
      </c>
      <c r="B1072" s="13">
        <v>46104</v>
      </c>
      <c r="C1072" t="s">
        <v>2351</v>
      </c>
      <c r="D1072" t="s">
        <v>4590</v>
      </c>
    </row>
    <row r="1073" spans="1:4">
      <c r="A1073">
        <v>1097</v>
      </c>
      <c r="B1073" s="13">
        <v>46104</v>
      </c>
      <c r="C1073" t="s">
        <v>2351</v>
      </c>
      <c r="D1073" t="s">
        <v>4594</v>
      </c>
    </row>
    <row r="1074" spans="1:4">
      <c r="A1074">
        <v>1098</v>
      </c>
      <c r="B1074" s="13">
        <v>46104</v>
      </c>
      <c r="C1074" t="s">
        <v>1370</v>
      </c>
      <c r="D1074" t="s">
        <v>4595</v>
      </c>
    </row>
    <row r="1075" spans="1:4">
      <c r="A1075">
        <v>1099</v>
      </c>
      <c r="B1075" s="13">
        <v>46104</v>
      </c>
      <c r="C1075" t="s">
        <v>1010</v>
      </c>
      <c r="D1075" t="s">
        <v>4597</v>
      </c>
    </row>
    <row r="1076" spans="1:4">
      <c r="A1076">
        <v>1100</v>
      </c>
      <c r="B1076" s="13">
        <v>46104</v>
      </c>
      <c r="C1076" t="s">
        <v>1850</v>
      </c>
      <c r="D1076" t="s">
        <v>4599</v>
      </c>
    </row>
    <row r="1077" spans="1:4">
      <c r="A1077">
        <v>1101</v>
      </c>
      <c r="B1077" s="13">
        <v>46104</v>
      </c>
      <c r="C1077" t="s">
        <v>1154</v>
      </c>
      <c r="D1077" t="s">
        <v>4601</v>
      </c>
    </row>
    <row r="1078" spans="1:4">
      <c r="A1078">
        <v>1102</v>
      </c>
      <c r="B1078" s="13">
        <v>46104</v>
      </c>
      <c r="C1078" t="s">
        <v>1548</v>
      </c>
      <c r="D1078" t="s">
        <v>4603</v>
      </c>
    </row>
    <row r="1079" spans="1:4">
      <c r="A1079">
        <v>1103</v>
      </c>
      <c r="B1079" s="13">
        <v>46104</v>
      </c>
      <c r="C1079" t="s">
        <v>1525</v>
      </c>
      <c r="D1079" t="s">
        <v>4604</v>
      </c>
    </row>
    <row r="1080" spans="1:4">
      <c r="A1080">
        <v>1104</v>
      </c>
      <c r="B1080" s="13">
        <v>46104</v>
      </c>
      <c r="C1080" t="s">
        <v>1007</v>
      </c>
      <c r="D1080" t="s">
        <v>4606</v>
      </c>
    </row>
    <row r="1081" spans="1:4">
      <c r="A1081">
        <v>1105</v>
      </c>
      <c r="B1081" s="13">
        <v>46104</v>
      </c>
      <c r="C1081" t="s">
        <v>1763</v>
      </c>
      <c r="D1081" t="s">
        <v>4607</v>
      </c>
    </row>
    <row r="1082" spans="1:4">
      <c r="A1082">
        <v>1106</v>
      </c>
      <c r="B1082" s="13">
        <v>46104</v>
      </c>
      <c r="C1082" t="s">
        <v>1763</v>
      </c>
      <c r="D1082" t="s">
        <v>4609</v>
      </c>
    </row>
    <row r="1083" spans="1:4">
      <c r="A1083">
        <v>1107</v>
      </c>
      <c r="B1083" s="13">
        <v>46105</v>
      </c>
      <c r="C1083" t="s">
        <v>1444</v>
      </c>
      <c r="D1083" t="s">
        <v>4610</v>
      </c>
    </row>
    <row r="1084" spans="1:4">
      <c r="A1084">
        <v>1108</v>
      </c>
      <c r="B1084" s="13">
        <v>46105</v>
      </c>
      <c r="C1084" t="s">
        <v>2434</v>
      </c>
      <c r="D1084" t="s">
        <v>4613</v>
      </c>
    </row>
    <row r="1085" spans="1:4">
      <c r="A1085">
        <v>1109</v>
      </c>
      <c r="B1085" s="13">
        <v>46105</v>
      </c>
      <c r="C1085" t="s">
        <v>2742</v>
      </c>
      <c r="D1085" t="s">
        <v>4614</v>
      </c>
    </row>
    <row r="1086" spans="1:4">
      <c r="A1086">
        <v>1110</v>
      </c>
      <c r="B1086" s="13">
        <v>46105</v>
      </c>
      <c r="C1086" t="s">
        <v>1344</v>
      </c>
      <c r="D1086" t="s">
        <v>4615</v>
      </c>
    </row>
    <row r="1087" spans="1:4">
      <c r="A1087">
        <v>1111</v>
      </c>
      <c r="B1087" s="13">
        <v>46105</v>
      </c>
      <c r="C1087" t="s">
        <v>1569</v>
      </c>
      <c r="D1087" t="s">
        <v>4616</v>
      </c>
    </row>
    <row r="1088" spans="1:4">
      <c r="A1088">
        <v>1112</v>
      </c>
      <c r="B1088" s="13">
        <v>46105</v>
      </c>
      <c r="C1088" t="s">
        <v>2560</v>
      </c>
      <c r="D1088" t="s">
        <v>4620</v>
      </c>
    </row>
    <row r="1089" spans="1:4">
      <c r="A1089">
        <v>1113</v>
      </c>
      <c r="B1089" s="13">
        <v>46105</v>
      </c>
      <c r="C1089" t="s">
        <v>4621</v>
      </c>
      <c r="D1089" t="s">
        <v>4627</v>
      </c>
    </row>
    <row r="1090" spans="1:4">
      <c r="A1090">
        <v>1114</v>
      </c>
      <c r="B1090" s="13">
        <v>46105</v>
      </c>
      <c r="C1090" t="s">
        <v>1512</v>
      </c>
      <c r="D1090" t="s">
        <v>4631</v>
      </c>
    </row>
    <row r="1091" spans="1:4">
      <c r="A1091">
        <v>1115</v>
      </c>
      <c r="B1091" s="13">
        <v>46105</v>
      </c>
      <c r="C1091" t="s">
        <v>3772</v>
      </c>
      <c r="D1091" t="s">
        <v>4635</v>
      </c>
    </row>
    <row r="1092" spans="1:4">
      <c r="A1092">
        <v>1116</v>
      </c>
      <c r="B1092" s="13">
        <v>46105</v>
      </c>
      <c r="C1092" t="s">
        <v>1420</v>
      </c>
      <c r="D1092" t="s">
        <v>4637</v>
      </c>
    </row>
    <row r="1093" spans="1:4">
      <c r="A1093">
        <v>1117</v>
      </c>
      <c r="B1093" s="13">
        <v>46105</v>
      </c>
      <c r="C1093" t="s">
        <v>1277</v>
      </c>
      <c r="D1093" t="s">
        <v>4640</v>
      </c>
    </row>
    <row r="1094" spans="1:4">
      <c r="A1094">
        <v>1118</v>
      </c>
      <c r="B1094" s="13">
        <v>46105</v>
      </c>
      <c r="C1094" t="s">
        <v>1525</v>
      </c>
      <c r="D1094" t="s">
        <v>4642</v>
      </c>
    </row>
    <row r="1095" spans="1:4">
      <c r="A1095">
        <v>1119</v>
      </c>
      <c r="B1095" s="13">
        <v>46105</v>
      </c>
      <c r="C1095" t="s">
        <v>1557</v>
      </c>
      <c r="D1095" t="s">
        <v>4643</v>
      </c>
    </row>
    <row r="1096" spans="1:4">
      <c r="A1096">
        <v>1120</v>
      </c>
      <c r="B1096" s="13">
        <v>46105</v>
      </c>
      <c r="C1096" t="s">
        <v>2065</v>
      </c>
      <c r="D1096" t="s">
        <v>4646</v>
      </c>
    </row>
    <row r="1097" spans="1:4">
      <c r="A1097">
        <v>1121</v>
      </c>
      <c r="B1097" s="13">
        <v>46105</v>
      </c>
      <c r="C1097" t="s">
        <v>1826</v>
      </c>
      <c r="D1097" t="s">
        <v>4648</v>
      </c>
    </row>
    <row r="1098" spans="1:4">
      <c r="A1098">
        <v>1122</v>
      </c>
      <c r="B1098" s="13">
        <v>46106</v>
      </c>
      <c r="C1098" t="s">
        <v>1408</v>
      </c>
      <c r="D1098" t="s">
        <v>4650</v>
      </c>
    </row>
    <row r="1099" spans="1:4">
      <c r="A1099">
        <v>1123</v>
      </c>
      <c r="B1099" s="13">
        <v>46106</v>
      </c>
      <c r="C1099" t="s">
        <v>1420</v>
      </c>
      <c r="D1099" t="s">
        <v>4655</v>
      </c>
    </row>
    <row r="1100" spans="1:4">
      <c r="A1100">
        <v>1124</v>
      </c>
      <c r="B1100" s="13">
        <v>46106</v>
      </c>
      <c r="C1100" t="s">
        <v>1420</v>
      </c>
      <c r="D1100" t="s">
        <v>4656</v>
      </c>
    </row>
    <row r="1101" spans="1:4">
      <c r="A1101">
        <v>1125</v>
      </c>
      <c r="B1101" s="13">
        <v>46106</v>
      </c>
      <c r="C1101" t="s">
        <v>3772</v>
      </c>
      <c r="D1101" t="s">
        <v>4658</v>
      </c>
    </row>
    <row r="1102" spans="1:4">
      <c r="A1102">
        <v>1126</v>
      </c>
      <c r="B1102" s="13">
        <v>46106</v>
      </c>
      <c r="C1102" t="s">
        <v>2265</v>
      </c>
      <c r="D1102" t="s">
        <v>4661</v>
      </c>
    </row>
    <row r="1103" spans="1:4">
      <c r="A1103">
        <v>1127</v>
      </c>
      <c r="B1103" s="13">
        <v>46106</v>
      </c>
      <c r="C1103" t="s">
        <v>981</v>
      </c>
      <c r="D1103" t="s">
        <v>4664</v>
      </c>
    </row>
    <row r="1104" spans="1:4">
      <c r="A1104">
        <v>1128</v>
      </c>
      <c r="B1104" s="13">
        <v>46106</v>
      </c>
      <c r="C1104" t="s">
        <v>4651</v>
      </c>
      <c r="D1104" t="s">
        <v>4666</v>
      </c>
    </row>
    <row r="1105" spans="1:4">
      <c r="A1105">
        <v>1129</v>
      </c>
      <c r="B1105" s="13">
        <v>46106</v>
      </c>
      <c r="C1105" t="s">
        <v>3864</v>
      </c>
      <c r="D1105" t="s">
        <v>4669</v>
      </c>
    </row>
    <row r="1106" spans="1:4">
      <c r="A1106">
        <v>1130</v>
      </c>
      <c r="B1106" s="13">
        <v>46106</v>
      </c>
      <c r="C1106" t="s">
        <v>1370</v>
      </c>
      <c r="D1106" t="s">
        <v>4671</v>
      </c>
    </row>
    <row r="1107" spans="1:4">
      <c r="A1107">
        <v>1131</v>
      </c>
      <c r="B1107" s="13">
        <v>46107</v>
      </c>
      <c r="C1107" t="s">
        <v>1010</v>
      </c>
      <c r="D1107" t="s">
        <v>4673</v>
      </c>
    </row>
    <row r="1108" spans="1:4">
      <c r="A1108">
        <v>1132</v>
      </c>
      <c r="B1108" s="13">
        <v>46107</v>
      </c>
      <c r="C1108" t="s">
        <v>4676</v>
      </c>
      <c r="D1108" t="s">
        <v>4679</v>
      </c>
    </row>
    <row r="1109" spans="1:4">
      <c r="A1109">
        <v>1133</v>
      </c>
      <c r="B1109" s="13">
        <v>46107</v>
      </c>
      <c r="C1109" t="s">
        <v>1370</v>
      </c>
      <c r="D1109" t="s">
        <v>4682</v>
      </c>
    </row>
    <row r="1110" spans="1:4">
      <c r="A1110">
        <v>1134</v>
      </c>
      <c r="B1110" s="13">
        <v>46107</v>
      </c>
      <c r="C1110" t="s">
        <v>2846</v>
      </c>
      <c r="D1110" t="s">
        <v>4684</v>
      </c>
    </row>
    <row r="1111" spans="1:4">
      <c r="A1111">
        <v>1135</v>
      </c>
      <c r="B1111" s="13">
        <v>46107</v>
      </c>
      <c r="C1111" t="s">
        <v>1415</v>
      </c>
      <c r="D1111" t="s">
        <v>4685</v>
      </c>
    </row>
    <row r="1112" spans="1:4">
      <c r="A1112">
        <v>1136</v>
      </c>
      <c r="B1112" s="13">
        <v>46107</v>
      </c>
      <c r="C1112" t="s">
        <v>1408</v>
      </c>
      <c r="D1112" t="s">
        <v>4688</v>
      </c>
    </row>
    <row r="1113" spans="1:4">
      <c r="A1113">
        <v>1137</v>
      </c>
      <c r="B1113" s="13">
        <v>46107</v>
      </c>
      <c r="C1113" t="s">
        <v>2926</v>
      </c>
      <c r="D1113" t="s">
        <v>4690</v>
      </c>
    </row>
    <row r="1114" spans="1:4">
      <c r="A1114">
        <v>1138</v>
      </c>
      <c r="B1114" s="13">
        <v>46107</v>
      </c>
      <c r="C1114" t="s">
        <v>1010</v>
      </c>
      <c r="D1114" t="s">
        <v>4691</v>
      </c>
    </row>
    <row r="1115" spans="1:4">
      <c r="A1115">
        <v>1139</v>
      </c>
      <c r="B1115" s="13">
        <v>46108</v>
      </c>
      <c r="C1115" t="s">
        <v>1512</v>
      </c>
      <c r="D1115" t="s">
        <v>4697</v>
      </c>
    </row>
    <row r="1116" spans="1:4">
      <c r="A1116">
        <v>1140</v>
      </c>
      <c r="B1116" s="13">
        <v>46108</v>
      </c>
      <c r="C1116" t="s">
        <v>1803</v>
      </c>
      <c r="D1116" t="s">
        <v>4699</v>
      </c>
    </row>
    <row r="1117" spans="1:4">
      <c r="A1117">
        <v>1141</v>
      </c>
      <c r="B1117" s="13">
        <v>46108</v>
      </c>
      <c r="C1117" t="s">
        <v>1370</v>
      </c>
      <c r="D1117" t="s">
        <v>4703</v>
      </c>
    </row>
    <row r="1118" spans="1:4">
      <c r="A1118">
        <v>1142</v>
      </c>
      <c r="B1118" s="13">
        <v>46108</v>
      </c>
      <c r="C1118" t="s">
        <v>999</v>
      </c>
      <c r="D1118" t="s">
        <v>4704</v>
      </c>
    </row>
    <row r="1119" spans="1:4">
      <c r="A1119">
        <v>1143</v>
      </c>
      <c r="B1119" s="13">
        <v>46108</v>
      </c>
      <c r="C1119" t="s">
        <v>2096</v>
      </c>
      <c r="D1119" t="s">
        <v>4706</v>
      </c>
    </row>
    <row r="1120" spans="1:4">
      <c r="A1120">
        <v>1144</v>
      </c>
      <c r="B1120" s="13">
        <v>46108</v>
      </c>
      <c r="C1120" t="s">
        <v>4707</v>
      </c>
      <c r="D1120" t="s">
        <v>4712</v>
      </c>
    </row>
    <row r="1121" spans="1:4">
      <c r="A1121">
        <v>1145</v>
      </c>
      <c r="B1121" s="13">
        <v>46108</v>
      </c>
      <c r="C1121" t="s">
        <v>1429</v>
      </c>
      <c r="D1121" t="s">
        <v>4713</v>
      </c>
    </row>
    <row r="1122" spans="1:4">
      <c r="A1122">
        <v>1146</v>
      </c>
      <c r="B1122" s="13">
        <v>46109</v>
      </c>
      <c r="C1122" t="s">
        <v>3772</v>
      </c>
      <c r="D1122" t="s">
        <v>4714</v>
      </c>
    </row>
    <row r="1123" spans="1:4">
      <c r="A1123">
        <v>1147</v>
      </c>
      <c r="B1123" s="13">
        <v>46111</v>
      </c>
      <c r="C1123" t="s">
        <v>1415</v>
      </c>
      <c r="D1123" t="s">
        <v>4719</v>
      </c>
    </row>
    <row r="1124" spans="1:4">
      <c r="A1124">
        <v>1148</v>
      </c>
      <c r="B1124" s="13">
        <v>46111</v>
      </c>
      <c r="C1124" t="s">
        <v>1450</v>
      </c>
      <c r="D1124" t="s">
        <v>4721</v>
      </c>
    </row>
    <row r="1125" spans="1:4">
      <c r="A1125">
        <v>1149</v>
      </c>
      <c r="B1125" s="13">
        <v>46111</v>
      </c>
      <c r="C1125" t="s">
        <v>1415</v>
      </c>
      <c r="D1125" t="s">
        <v>4722</v>
      </c>
    </row>
    <row r="1126" spans="1:4">
      <c r="A1126">
        <v>1150</v>
      </c>
      <c r="B1126" s="13">
        <v>46111</v>
      </c>
      <c r="C1126" t="s">
        <v>981</v>
      </c>
      <c r="D1126" t="s">
        <v>4723</v>
      </c>
    </row>
    <row r="1127" spans="1:4">
      <c r="A1127">
        <v>1151</v>
      </c>
      <c r="B1127" s="13">
        <v>46111</v>
      </c>
      <c r="C1127" t="s">
        <v>1548</v>
      </c>
      <c r="D1127" t="s">
        <v>4724</v>
      </c>
    </row>
    <row r="1128" spans="1:4">
      <c r="A1128">
        <v>1152</v>
      </c>
      <c r="B1128" s="13">
        <v>46111</v>
      </c>
      <c r="C1128" t="s">
        <v>1551</v>
      </c>
      <c r="D1128" t="s">
        <v>4725</v>
      </c>
    </row>
    <row r="1129" spans="1:4">
      <c r="A1129">
        <v>1153</v>
      </c>
      <c r="B1129" s="13">
        <v>46111</v>
      </c>
      <c r="C1129" t="s">
        <v>1007</v>
      </c>
      <c r="D1129" t="s">
        <v>4726</v>
      </c>
    </row>
    <row r="1130" spans="1:4">
      <c r="A1130">
        <v>1154</v>
      </c>
      <c r="B1130" s="13">
        <v>46112</v>
      </c>
      <c r="C1130" t="s">
        <v>1681</v>
      </c>
      <c r="D1130" t="s">
        <v>4733</v>
      </c>
    </row>
    <row r="1131" spans="1:4">
      <c r="A1131">
        <v>1155</v>
      </c>
      <c r="B1131" s="13">
        <v>46112</v>
      </c>
      <c r="C1131" t="s">
        <v>1748</v>
      </c>
      <c r="D1131" t="s">
        <v>4734</v>
      </c>
    </row>
    <row r="1132" spans="1:4">
      <c r="A1132">
        <v>1156</v>
      </c>
      <c r="B1132" s="13">
        <v>46112</v>
      </c>
      <c r="C1132" t="s">
        <v>1038</v>
      </c>
      <c r="D1132" t="s">
        <v>4737</v>
      </c>
    </row>
    <row r="1133" spans="1:4">
      <c r="A1133">
        <v>1157</v>
      </c>
      <c r="B1133" s="13">
        <v>46112</v>
      </c>
      <c r="C1133" t="s">
        <v>1007</v>
      </c>
      <c r="D1133" t="s">
        <v>4738</v>
      </c>
    </row>
    <row r="1134" spans="1:4">
      <c r="A1134">
        <v>1158</v>
      </c>
      <c r="B1134" s="13">
        <v>46113</v>
      </c>
      <c r="C1134" t="s">
        <v>4744</v>
      </c>
      <c r="D1134" t="s">
        <v>4748</v>
      </c>
    </row>
    <row r="1135" spans="1:4">
      <c r="A1135">
        <v>1159</v>
      </c>
      <c r="B1135" s="13">
        <v>46113</v>
      </c>
      <c r="C1135" t="s">
        <v>3772</v>
      </c>
      <c r="D1135" t="s">
        <v>4749</v>
      </c>
    </row>
    <row r="1136" spans="1:4">
      <c r="A1136">
        <v>1160</v>
      </c>
      <c r="B1136" s="13">
        <v>46113</v>
      </c>
      <c r="C1136" t="s">
        <v>3108</v>
      </c>
      <c r="D1136" t="s">
        <v>4750</v>
      </c>
    </row>
    <row r="1137" spans="1:4">
      <c r="A1137">
        <v>1161</v>
      </c>
      <c r="B1137" s="13">
        <v>46113</v>
      </c>
      <c r="C1137" t="s">
        <v>1131</v>
      </c>
      <c r="D1137" t="s">
        <v>4751</v>
      </c>
    </row>
    <row r="1138" spans="1:4">
      <c r="A1138">
        <v>1162</v>
      </c>
      <c r="B1138" s="13">
        <v>46113</v>
      </c>
      <c r="C1138" t="s">
        <v>1525</v>
      </c>
      <c r="D1138" t="s">
        <v>4752</v>
      </c>
    </row>
    <row r="1139" spans="1:4">
      <c r="A1139">
        <v>1163</v>
      </c>
      <c r="B1139" s="13">
        <v>46114</v>
      </c>
      <c r="C1139" t="s">
        <v>1444</v>
      </c>
      <c r="D1139" t="s">
        <v>4755</v>
      </c>
    </row>
    <row r="1140" spans="1:4">
      <c r="A1140">
        <v>1164</v>
      </c>
      <c r="B1140" s="13">
        <v>46114</v>
      </c>
      <c r="C1140" t="s">
        <v>1885</v>
      </c>
      <c r="D1140" t="s">
        <v>4756</v>
      </c>
    </row>
    <row r="1141" spans="1:4">
      <c r="A1141">
        <v>1165</v>
      </c>
      <c r="B1141" s="13">
        <v>46114</v>
      </c>
      <c r="C1141" t="s">
        <v>3377</v>
      </c>
      <c r="D1141" t="s">
        <v>4758</v>
      </c>
    </row>
    <row r="1142" spans="1:4">
      <c r="A1142">
        <v>1166</v>
      </c>
      <c r="B1142" s="13">
        <v>46114</v>
      </c>
      <c r="C1142" t="s">
        <v>2096</v>
      </c>
      <c r="D1142" t="s">
        <v>4759</v>
      </c>
    </row>
    <row r="1143" spans="1:4">
      <c r="A1143">
        <v>1167</v>
      </c>
      <c r="B1143" s="13">
        <v>46114</v>
      </c>
      <c r="C1143" t="s">
        <v>1415</v>
      </c>
      <c r="D1143" t="s">
        <v>4760</v>
      </c>
    </row>
    <row r="1144" spans="1:4">
      <c r="A1144">
        <v>1168</v>
      </c>
      <c r="B1144" s="13">
        <v>46114</v>
      </c>
      <c r="C1144" t="s">
        <v>2496</v>
      </c>
      <c r="D1144" t="s">
        <v>4761</v>
      </c>
    </row>
    <row r="1145" spans="1:4">
      <c r="A1145">
        <v>1169</v>
      </c>
      <c r="B1145" s="13">
        <v>46115</v>
      </c>
      <c r="C1145" t="s">
        <v>4765</v>
      </c>
      <c r="D1145" t="s">
        <v>4768</v>
      </c>
    </row>
    <row r="1146" spans="1:4">
      <c r="A1146">
        <v>1170</v>
      </c>
      <c r="B1146" s="13">
        <v>46115</v>
      </c>
      <c r="C1146" t="s">
        <v>1551</v>
      </c>
      <c r="D1146" t="s">
        <v>4771</v>
      </c>
    </row>
    <row r="1147" spans="1:4">
      <c r="A1147">
        <v>1171</v>
      </c>
      <c r="B1147" s="13">
        <v>46115</v>
      </c>
      <c r="C1147" t="s">
        <v>1569</v>
      </c>
      <c r="D1147" t="s">
        <v>4772</v>
      </c>
    </row>
    <row r="1148" spans="1:4">
      <c r="A1148">
        <v>1172</v>
      </c>
      <c r="B1148" s="13">
        <v>46115</v>
      </c>
      <c r="C1148" t="s">
        <v>1681</v>
      </c>
      <c r="D1148" t="s">
        <v>4773</v>
      </c>
    </row>
    <row r="1149" spans="1:4">
      <c r="A1149">
        <v>1173</v>
      </c>
      <c r="B1149" s="13">
        <v>46115</v>
      </c>
      <c r="C1149" t="s">
        <v>1551</v>
      </c>
      <c r="D1149" t="s">
        <v>4774</v>
      </c>
    </row>
    <row r="1150" spans="1:4">
      <c r="A1150">
        <v>1174</v>
      </c>
      <c r="B1150" s="13">
        <v>46115</v>
      </c>
      <c r="C1150" t="s">
        <v>1803</v>
      </c>
      <c r="D1150" t="s">
        <v>4776</v>
      </c>
    </row>
    <row r="1151" spans="1:4">
      <c r="A1151">
        <v>1175</v>
      </c>
      <c r="B1151" s="13">
        <v>46115</v>
      </c>
      <c r="C1151" t="s">
        <v>1706</v>
      </c>
      <c r="D1151" t="s">
        <v>4777</v>
      </c>
    </row>
    <row r="1152" spans="1:4">
      <c r="A1152">
        <v>1176</v>
      </c>
      <c r="B1152" s="13">
        <v>46115</v>
      </c>
      <c r="C1152" t="s">
        <v>1370</v>
      </c>
      <c r="D1152" t="s">
        <v>4779</v>
      </c>
    </row>
    <row r="1153" spans="1:4">
      <c r="A1153">
        <v>1177</v>
      </c>
      <c r="B1153" s="13">
        <v>46115</v>
      </c>
      <c r="C1153" t="s">
        <v>3374</v>
      </c>
      <c r="D1153" t="s">
        <v>4780</v>
      </c>
    </row>
    <row r="1154" spans="1:4">
      <c r="A1154">
        <v>1178</v>
      </c>
      <c r="B1154" s="13">
        <v>46116</v>
      </c>
      <c r="C1154" t="s">
        <v>1045</v>
      </c>
      <c r="D1154" t="s">
        <v>4781</v>
      </c>
    </row>
    <row r="1155" spans="1:4">
      <c r="A1155">
        <v>1179</v>
      </c>
      <c r="B1155" s="13">
        <v>46118</v>
      </c>
      <c r="C1155" t="s">
        <v>2351</v>
      </c>
      <c r="D1155" t="s">
        <v>4784</v>
      </c>
    </row>
    <row r="1156" spans="1:4">
      <c r="A1156">
        <v>1180</v>
      </c>
      <c r="B1156" s="13">
        <v>46118</v>
      </c>
      <c r="C1156" t="s">
        <v>3873</v>
      </c>
      <c r="D1156" t="s">
        <v>4785</v>
      </c>
    </row>
    <row r="1157" spans="1:4">
      <c r="A1157">
        <v>1181</v>
      </c>
      <c r="B1157" s="13">
        <v>46118</v>
      </c>
      <c r="C1157" t="s">
        <v>1931</v>
      </c>
      <c r="D1157" t="s">
        <v>4788</v>
      </c>
    </row>
    <row r="1158" spans="1:4">
      <c r="A1158">
        <v>1182</v>
      </c>
      <c r="B1158" s="13">
        <v>46118</v>
      </c>
      <c r="C1158" t="s">
        <v>1763</v>
      </c>
      <c r="D1158" t="s">
        <v>4791</v>
      </c>
    </row>
    <row r="1159" spans="1:4">
      <c r="A1159">
        <v>1183</v>
      </c>
      <c r="B1159" s="13">
        <v>46118</v>
      </c>
      <c r="C1159" t="s">
        <v>1370</v>
      </c>
      <c r="D1159" t="s">
        <v>4792</v>
      </c>
    </row>
    <row r="1160" spans="1:4">
      <c r="A1160">
        <v>1184</v>
      </c>
      <c r="B1160" s="13">
        <v>46118</v>
      </c>
      <c r="C1160" t="s">
        <v>1548</v>
      </c>
      <c r="D1160" t="s">
        <v>4795</v>
      </c>
    </row>
    <row r="1161" spans="1:4">
      <c r="A1161">
        <v>1185</v>
      </c>
      <c r="B1161" s="13">
        <v>46118</v>
      </c>
      <c r="C1161" t="s">
        <v>1018</v>
      </c>
      <c r="D1161" t="s">
        <v>4796</v>
      </c>
    </row>
    <row r="1162" spans="1:4">
      <c r="A1162">
        <v>1186</v>
      </c>
      <c r="B1162" s="13">
        <v>46118</v>
      </c>
      <c r="C1162" t="s">
        <v>1931</v>
      </c>
      <c r="D1162" t="s">
        <v>4797</v>
      </c>
    </row>
    <row r="1163" spans="1:4">
      <c r="A1163">
        <v>1187</v>
      </c>
      <c r="B1163" s="13">
        <v>46119</v>
      </c>
      <c r="C1163" t="s">
        <v>1706</v>
      </c>
      <c r="D1163" t="s">
        <v>4801</v>
      </c>
    </row>
    <row r="1164" spans="1:4">
      <c r="A1164">
        <v>1188</v>
      </c>
      <c r="B1164" s="13">
        <v>46119</v>
      </c>
      <c r="C1164" t="s">
        <v>1548</v>
      </c>
      <c r="D1164" t="s">
        <v>4808</v>
      </c>
    </row>
    <row r="1165" spans="1:4">
      <c r="A1165">
        <v>1189</v>
      </c>
      <c r="B1165" s="13">
        <v>46119</v>
      </c>
      <c r="C1165" t="s">
        <v>1512</v>
      </c>
      <c r="D1165" t="s">
        <v>4809</v>
      </c>
    </row>
    <row r="1166" spans="1:4">
      <c r="A1166">
        <v>1190</v>
      </c>
      <c r="B1166" s="13">
        <v>46119</v>
      </c>
      <c r="C1166" t="s">
        <v>2846</v>
      </c>
      <c r="D1166" t="s">
        <v>4812</v>
      </c>
    </row>
    <row r="1167" spans="1:4">
      <c r="A1167">
        <v>1191</v>
      </c>
      <c r="B1167" s="13">
        <v>46119</v>
      </c>
      <c r="C1167" t="s">
        <v>1681</v>
      </c>
      <c r="D1167" t="s">
        <v>4813</v>
      </c>
    </row>
    <row r="1168" spans="1:4">
      <c r="A1168">
        <v>1192</v>
      </c>
      <c r="B1168" s="13">
        <v>46119</v>
      </c>
      <c r="C1168" t="s">
        <v>1850</v>
      </c>
      <c r="D1168" t="s">
        <v>4815</v>
      </c>
    </row>
    <row r="1169" spans="1:4">
      <c r="A1169">
        <v>1193</v>
      </c>
      <c r="B1169" s="13">
        <v>46119</v>
      </c>
      <c r="C1169" t="s">
        <v>1415</v>
      </c>
      <c r="D1169" t="s">
        <v>4817</v>
      </c>
    </row>
    <row r="1170" spans="1:4">
      <c r="A1170">
        <v>1194</v>
      </c>
      <c r="B1170" s="13">
        <v>46119</v>
      </c>
      <c r="C1170" t="s">
        <v>1706</v>
      </c>
      <c r="D1170" t="s">
        <v>4818</v>
      </c>
    </row>
    <row r="1171" spans="1:4">
      <c r="A1171">
        <v>1195</v>
      </c>
      <c r="B1171" s="13">
        <v>46120</v>
      </c>
      <c r="C1171" t="s">
        <v>1763</v>
      </c>
      <c r="D1171" t="s">
        <v>4821</v>
      </c>
    </row>
    <row r="1172" spans="1:4">
      <c r="A1172">
        <v>1196</v>
      </c>
      <c r="B1172" s="13">
        <v>46120</v>
      </c>
      <c r="C1172" t="s">
        <v>2926</v>
      </c>
      <c r="D1172" t="s">
        <v>4824</v>
      </c>
    </row>
    <row r="1173" spans="1:4">
      <c r="A1173">
        <v>1197</v>
      </c>
      <c r="B1173" s="13">
        <v>46120</v>
      </c>
      <c r="C1173" t="s">
        <v>1978</v>
      </c>
      <c r="D1173" t="s">
        <v>4827</v>
      </c>
    </row>
    <row r="1174" spans="1:4">
      <c r="A1174">
        <v>1198</v>
      </c>
      <c r="B1174" s="13">
        <v>46120</v>
      </c>
      <c r="C1174" t="s">
        <v>1706</v>
      </c>
      <c r="D1174" t="s">
        <v>4828</v>
      </c>
    </row>
    <row r="1175" spans="1:4">
      <c r="A1175">
        <v>1199</v>
      </c>
      <c r="B1175" s="13">
        <v>46120</v>
      </c>
      <c r="C1175" t="s">
        <v>1010</v>
      </c>
      <c r="D1175" t="s">
        <v>4832</v>
      </c>
    </row>
    <row r="1176" spans="1:4">
      <c r="A1176">
        <v>1200</v>
      </c>
      <c r="B1176" s="13">
        <v>46120</v>
      </c>
      <c r="C1176" t="s">
        <v>1512</v>
      </c>
      <c r="D1176" t="s">
        <v>4834</v>
      </c>
    </row>
    <row r="1177" spans="1:4">
      <c r="A1177">
        <v>1201</v>
      </c>
      <c r="B1177" s="13">
        <v>46120</v>
      </c>
      <c r="C1177" t="s">
        <v>1277</v>
      </c>
      <c r="D1177" t="s">
        <v>4835</v>
      </c>
    </row>
    <row r="1178" spans="1:4">
      <c r="A1178">
        <v>1202</v>
      </c>
      <c r="B1178" s="13">
        <v>46120</v>
      </c>
      <c r="C1178" t="s">
        <v>1826</v>
      </c>
      <c r="D1178" t="s">
        <v>4836</v>
      </c>
    </row>
    <row r="1179" spans="1:4">
      <c r="A1179">
        <v>1203</v>
      </c>
      <c r="B1179" s="13">
        <v>46121</v>
      </c>
      <c r="C1179" t="s">
        <v>2822</v>
      </c>
      <c r="D1179" t="s">
        <v>4840</v>
      </c>
    </row>
    <row r="1180" spans="1:4">
      <c r="A1180">
        <v>1204</v>
      </c>
      <c r="B1180" s="13">
        <v>46121</v>
      </c>
      <c r="C1180" t="s">
        <v>1004</v>
      </c>
      <c r="D1180" t="s">
        <v>4843</v>
      </c>
    </row>
    <row r="1181" spans="1:4">
      <c r="A1181">
        <v>1205</v>
      </c>
      <c r="B1181" s="13">
        <v>46121</v>
      </c>
      <c r="C1181" t="s">
        <v>1803</v>
      </c>
      <c r="D1181" t="s">
        <v>4844</v>
      </c>
    </row>
    <row r="1182" spans="1:4">
      <c r="A1182">
        <v>1206</v>
      </c>
      <c r="B1182" s="13">
        <v>46121</v>
      </c>
      <c r="C1182" t="s">
        <v>1004</v>
      </c>
      <c r="D1182" t="s">
        <v>4845</v>
      </c>
    </row>
    <row r="1183" spans="1:4">
      <c r="A1183">
        <v>1207</v>
      </c>
      <c r="B1183" s="13">
        <v>46122</v>
      </c>
      <c r="C1183" t="s">
        <v>1620</v>
      </c>
      <c r="D1183" t="s">
        <v>4856</v>
      </c>
    </row>
    <row r="1184" spans="1:4">
      <c r="A1184">
        <v>1208</v>
      </c>
      <c r="B1184" s="13">
        <v>46122</v>
      </c>
      <c r="C1184" t="s">
        <v>4857</v>
      </c>
      <c r="D1184" t="s">
        <v>4861</v>
      </c>
    </row>
    <row r="1185" spans="1:4">
      <c r="A1185">
        <v>1209</v>
      </c>
      <c r="B1185" s="13">
        <v>46122</v>
      </c>
      <c r="C1185" t="s">
        <v>1007</v>
      </c>
      <c r="D1185" t="s">
        <v>4864</v>
      </c>
    </row>
    <row r="1186" spans="1:4">
      <c r="A1186">
        <v>1210</v>
      </c>
      <c r="B1186" s="13">
        <v>46122</v>
      </c>
      <c r="C1186" t="s">
        <v>1423</v>
      </c>
      <c r="D1186" t="s">
        <v>4866</v>
      </c>
    </row>
    <row r="1187" spans="1:4">
      <c r="A1187">
        <v>1211</v>
      </c>
      <c r="B1187" s="13">
        <v>46122</v>
      </c>
      <c r="C1187" t="s">
        <v>1450</v>
      </c>
      <c r="D1187" t="s">
        <v>4867</v>
      </c>
    </row>
    <row r="1188" spans="1:4">
      <c r="A1188">
        <v>1212</v>
      </c>
      <c r="B1188" s="13">
        <v>46122</v>
      </c>
      <c r="C1188" t="s">
        <v>1681</v>
      </c>
      <c r="D1188" t="s">
        <v>4871</v>
      </c>
    </row>
    <row r="1189" spans="1:4">
      <c r="A1189">
        <v>1213</v>
      </c>
      <c r="B1189" s="13">
        <v>46122</v>
      </c>
      <c r="C1189" t="s">
        <v>1850</v>
      </c>
      <c r="D1189" t="s">
        <v>4874</v>
      </c>
    </row>
    <row r="1190" spans="1:4">
      <c r="A1190">
        <v>1214</v>
      </c>
      <c r="B1190" s="13">
        <v>46122</v>
      </c>
      <c r="C1190" t="s">
        <v>1370</v>
      </c>
      <c r="D1190" t="s">
        <v>4878</v>
      </c>
    </row>
    <row r="1191" spans="1:4">
      <c r="A1191">
        <v>1215</v>
      </c>
      <c r="B1191" s="13">
        <v>46122</v>
      </c>
      <c r="C1191" t="s">
        <v>1850</v>
      </c>
      <c r="D1191" t="s">
        <v>4879</v>
      </c>
    </row>
    <row r="1192" spans="1:4">
      <c r="A1192">
        <v>1216</v>
      </c>
      <c r="B1192" s="13">
        <v>46123</v>
      </c>
      <c r="C1192" t="s">
        <v>1512</v>
      </c>
      <c r="D1192" t="s">
        <v>4880</v>
      </c>
    </row>
    <row r="1193" spans="1:4">
      <c r="A1193">
        <v>1217</v>
      </c>
      <c r="B1193" s="13">
        <v>46123</v>
      </c>
      <c r="C1193" t="s">
        <v>1512</v>
      </c>
      <c r="D1193" t="s">
        <v>4884</v>
      </c>
    </row>
    <row r="1194" spans="1:4">
      <c r="A1194">
        <v>1218</v>
      </c>
      <c r="B1194" s="13">
        <v>46123</v>
      </c>
      <c r="C1194" t="s">
        <v>1512</v>
      </c>
      <c r="D1194" t="s">
        <v>4885</v>
      </c>
    </row>
    <row r="1195" spans="1:4">
      <c r="A1195">
        <v>1219</v>
      </c>
      <c r="B1195" s="13">
        <v>46123</v>
      </c>
      <c r="C1195" t="s">
        <v>4261</v>
      </c>
      <c r="D1195" t="s">
        <v>4889</v>
      </c>
    </row>
    <row r="1196" spans="1:4">
      <c r="A1196">
        <v>1220</v>
      </c>
      <c r="B1196" s="13">
        <v>46123</v>
      </c>
      <c r="C1196" t="s">
        <v>3374</v>
      </c>
      <c r="D1196" t="s">
        <v>4890</v>
      </c>
    </row>
    <row r="1197" spans="1:4">
      <c r="A1197">
        <v>1221</v>
      </c>
      <c r="B1197" s="13">
        <v>46125</v>
      </c>
      <c r="C1197" t="s">
        <v>3865</v>
      </c>
      <c r="D1197" t="s">
        <v>4895</v>
      </c>
    </row>
    <row r="1198" spans="1:4">
      <c r="A1198">
        <v>1222</v>
      </c>
      <c r="B1198" s="13">
        <v>46125</v>
      </c>
      <c r="C1198" t="s">
        <v>1748</v>
      </c>
      <c r="D1198" t="s">
        <v>4897</v>
      </c>
    </row>
    <row r="1199" spans="1:4">
      <c r="A1199">
        <v>1223</v>
      </c>
      <c r="B1199" s="13">
        <v>46125</v>
      </c>
      <c r="C1199" t="s">
        <v>972</v>
      </c>
      <c r="D1199" t="s">
        <v>4898</v>
      </c>
    </row>
    <row r="1200" spans="1:4">
      <c r="A1200">
        <v>1224</v>
      </c>
      <c r="B1200" s="13">
        <v>46125</v>
      </c>
      <c r="C1200" t="s">
        <v>4765</v>
      </c>
      <c r="D1200" t="s">
        <v>4901</v>
      </c>
    </row>
    <row r="1201" spans="1:4">
      <c r="A1201">
        <v>1225</v>
      </c>
      <c r="B1201" s="13">
        <v>46125</v>
      </c>
      <c r="C1201" t="s">
        <v>2676</v>
      </c>
      <c r="D1201" t="s">
        <v>4903</v>
      </c>
    </row>
    <row r="1202" spans="1:4">
      <c r="A1202">
        <v>1226</v>
      </c>
      <c r="B1202" s="13">
        <v>46125</v>
      </c>
      <c r="C1202" t="s">
        <v>1007</v>
      </c>
      <c r="D1202" t="s">
        <v>4906</v>
      </c>
    </row>
    <row r="1203" spans="1:4">
      <c r="A1203">
        <v>1227</v>
      </c>
      <c r="B1203" s="13">
        <v>46125</v>
      </c>
      <c r="C1203" t="s">
        <v>1525</v>
      </c>
      <c r="D1203" t="s">
        <v>4907</v>
      </c>
    </row>
    <row r="1204" spans="1:4">
      <c r="A1204">
        <v>1228</v>
      </c>
      <c r="B1204" s="13">
        <v>46125</v>
      </c>
      <c r="C1204" t="s">
        <v>2307</v>
      </c>
      <c r="D1204" t="s">
        <v>4908</v>
      </c>
    </row>
    <row r="1205" spans="1:4">
      <c r="A1205">
        <v>1229</v>
      </c>
      <c r="C1205" t="s">
        <v>4915</v>
      </c>
      <c r="D1205" t="s">
        <v>4919</v>
      </c>
    </row>
    <row r="1206" spans="1:4">
      <c r="A1206">
        <v>1230</v>
      </c>
      <c r="B1206" s="13">
        <v>46126</v>
      </c>
      <c r="C1206" t="s">
        <v>4915</v>
      </c>
      <c r="D1206" t="s">
        <v>4921</v>
      </c>
    </row>
    <row r="1207" spans="1:4">
      <c r="A1207">
        <v>1231</v>
      </c>
      <c r="B1207" s="13">
        <v>46126</v>
      </c>
      <c r="C1207" t="s">
        <v>1154</v>
      </c>
      <c r="D1207" t="s">
        <v>4922</v>
      </c>
    </row>
    <row r="1208" spans="1:4">
      <c r="A1208">
        <v>1232</v>
      </c>
      <c r="B1208" s="13">
        <v>46126</v>
      </c>
      <c r="C1208" t="s">
        <v>2678</v>
      </c>
      <c r="D1208" t="s">
        <v>4923</v>
      </c>
    </row>
    <row r="1209" spans="1:4">
      <c r="A1209">
        <v>1233</v>
      </c>
      <c r="B1209" s="13">
        <v>46126</v>
      </c>
      <c r="C1209" t="s">
        <v>4912</v>
      </c>
      <c r="D1209" t="s">
        <v>4925</v>
      </c>
    </row>
    <row r="1210" spans="1:4">
      <c r="A1210">
        <v>1234</v>
      </c>
      <c r="B1210" s="13">
        <v>46126</v>
      </c>
      <c r="C1210" t="s">
        <v>3123</v>
      </c>
      <c r="D1210" t="s">
        <v>4926</v>
      </c>
    </row>
    <row r="1211" spans="1:4">
      <c r="A1211">
        <v>1235</v>
      </c>
      <c r="B1211" s="13">
        <v>46126</v>
      </c>
      <c r="C1211" t="s">
        <v>1706</v>
      </c>
      <c r="D1211" t="s">
        <v>4927</v>
      </c>
    </row>
    <row r="1212" spans="1:4">
      <c r="A1212">
        <v>1236</v>
      </c>
      <c r="B1212" s="13">
        <v>46126</v>
      </c>
      <c r="C1212" t="s">
        <v>2267</v>
      </c>
      <c r="D1212" t="s">
        <v>4929</v>
      </c>
    </row>
    <row r="1213" spans="1:4">
      <c r="A1213">
        <v>1237</v>
      </c>
      <c r="B1213" s="13">
        <v>46126</v>
      </c>
      <c r="C1213" t="s">
        <v>1620</v>
      </c>
      <c r="D1213" t="s">
        <v>4931</v>
      </c>
    </row>
    <row r="1214" spans="1:4">
      <c r="A1214">
        <v>1238</v>
      </c>
      <c r="B1214" s="13">
        <v>46126</v>
      </c>
      <c r="C1214" t="s">
        <v>3123</v>
      </c>
      <c r="D1214" t="s">
        <v>4934</v>
      </c>
    </row>
    <row r="1215" spans="1:4">
      <c r="A1215">
        <v>1239</v>
      </c>
      <c r="B1215" s="13">
        <v>46127</v>
      </c>
      <c r="C1215" t="s">
        <v>1525</v>
      </c>
      <c r="D1215" t="s">
        <v>4936</v>
      </c>
    </row>
    <row r="1216" spans="1:4">
      <c r="A1216">
        <v>1240</v>
      </c>
      <c r="B1216" s="13">
        <v>46127</v>
      </c>
      <c r="C1216" t="s">
        <v>2822</v>
      </c>
      <c r="D1216" t="s">
        <v>4940</v>
      </c>
    </row>
    <row r="1217" spans="1:4">
      <c r="A1217">
        <v>1241</v>
      </c>
      <c r="B1217" s="13">
        <v>46127</v>
      </c>
      <c r="C1217" t="s">
        <v>3123</v>
      </c>
      <c r="D1217" t="s">
        <v>4941</v>
      </c>
    </row>
    <row r="1218" spans="1:4">
      <c r="A1218">
        <v>1242</v>
      </c>
      <c r="B1218" s="13">
        <v>46127</v>
      </c>
      <c r="C1218" t="s">
        <v>3123</v>
      </c>
      <c r="D1218" t="s">
        <v>4944</v>
      </c>
    </row>
    <row r="1219" spans="1:4">
      <c r="A1219">
        <v>1243</v>
      </c>
      <c r="B1219" s="13">
        <v>46127</v>
      </c>
      <c r="C1219" t="s">
        <v>1010</v>
      </c>
      <c r="D1219" t="s">
        <v>4947</v>
      </c>
    </row>
    <row r="1220" spans="1:4">
      <c r="A1220">
        <v>1244</v>
      </c>
      <c r="B1220" s="13">
        <v>46127</v>
      </c>
      <c r="C1220" t="s">
        <v>2206</v>
      </c>
      <c r="D1220" t="s">
        <v>4950</v>
      </c>
    </row>
    <row r="1221" spans="1:4">
      <c r="A1221">
        <v>1245</v>
      </c>
      <c r="B1221" s="13">
        <v>46127</v>
      </c>
      <c r="C1221" t="s">
        <v>2053</v>
      </c>
      <c r="D1221" t="s">
        <v>4953</v>
      </c>
    </row>
    <row r="1222" spans="1:4">
      <c r="A1222">
        <v>1246</v>
      </c>
      <c r="B1222" s="13">
        <v>46127</v>
      </c>
      <c r="C1222" t="s">
        <v>2406</v>
      </c>
      <c r="D1222" t="s">
        <v>4954</v>
      </c>
    </row>
    <row r="1223" spans="1:4">
      <c r="A1223">
        <v>1247</v>
      </c>
      <c r="B1223" s="13">
        <v>46128</v>
      </c>
      <c r="C1223" t="s">
        <v>1969</v>
      </c>
      <c r="D1223" t="s">
        <v>4969</v>
      </c>
    </row>
    <row r="1224" spans="1:4">
      <c r="A1224">
        <v>1248</v>
      </c>
      <c r="B1224" s="13">
        <v>46128</v>
      </c>
      <c r="C1224" t="s">
        <v>4765</v>
      </c>
      <c r="D1224" t="s">
        <v>4971</v>
      </c>
    </row>
    <row r="1225" spans="1:4">
      <c r="A1225">
        <v>1249</v>
      </c>
      <c r="B1225" s="13">
        <v>46128</v>
      </c>
      <c r="C1225" t="s">
        <v>4765</v>
      </c>
      <c r="D1225" t="s">
        <v>4972</v>
      </c>
    </row>
    <row r="1226" spans="1:4">
      <c r="A1226">
        <v>1250</v>
      </c>
      <c r="B1226" s="13">
        <v>46128</v>
      </c>
      <c r="C1226" t="s">
        <v>2926</v>
      </c>
      <c r="D1226" t="s">
        <v>4979</v>
      </c>
    </row>
    <row r="1227" spans="1:4">
      <c r="A1227">
        <v>1251</v>
      </c>
      <c r="B1227" s="13">
        <v>46128</v>
      </c>
      <c r="C1227" t="s">
        <v>999</v>
      </c>
      <c r="D1227" t="s">
        <v>4981</v>
      </c>
    </row>
    <row r="1228" spans="1:4">
      <c r="A1228">
        <v>1252</v>
      </c>
      <c r="B1228" s="13">
        <v>46129</v>
      </c>
      <c r="C1228" t="s">
        <v>3123</v>
      </c>
      <c r="D1228" t="s">
        <v>4984</v>
      </c>
    </row>
    <row r="1229" spans="1:4">
      <c r="A1229">
        <v>1253</v>
      </c>
      <c r="B1229" s="13">
        <v>46129</v>
      </c>
      <c r="C1229" t="s">
        <v>1803</v>
      </c>
      <c r="D1229" t="s">
        <v>4985</v>
      </c>
    </row>
    <row r="1230" spans="1:4">
      <c r="A1230">
        <v>1254</v>
      </c>
      <c r="B1230" s="13">
        <v>46129</v>
      </c>
      <c r="C1230" t="s">
        <v>1681</v>
      </c>
      <c r="D1230" t="s">
        <v>4988</v>
      </c>
    </row>
    <row r="1231" spans="1:4">
      <c r="A1231">
        <v>1255</v>
      </c>
      <c r="B1231" s="13">
        <v>46129</v>
      </c>
      <c r="C1231" t="s">
        <v>2791</v>
      </c>
      <c r="D1231" t="s">
        <v>4989</v>
      </c>
    </row>
    <row r="1232" spans="1:4">
      <c r="A1232">
        <v>1256</v>
      </c>
      <c r="B1232" s="13">
        <v>46130</v>
      </c>
      <c r="C1232" t="s">
        <v>1770</v>
      </c>
      <c r="D1232" t="s">
        <v>4991</v>
      </c>
    </row>
    <row r="1233" spans="1:4">
      <c r="A1233">
        <v>1257</v>
      </c>
      <c r="B1233" s="13">
        <v>46132</v>
      </c>
      <c r="C1233" t="s">
        <v>3866</v>
      </c>
      <c r="D1233" t="s">
        <v>4995</v>
      </c>
    </row>
    <row r="1234" spans="1:4">
      <c r="A1234">
        <v>1258</v>
      </c>
      <c r="B1234" s="13">
        <v>46132</v>
      </c>
      <c r="C1234" t="s">
        <v>1440</v>
      </c>
      <c r="D1234" t="s">
        <v>4996</v>
      </c>
    </row>
    <row r="1235" spans="1:4">
      <c r="A1235">
        <v>1259</v>
      </c>
      <c r="B1235" s="13">
        <v>46132</v>
      </c>
      <c r="C1235" t="s">
        <v>1969</v>
      </c>
      <c r="D1235" t="s">
        <v>4997</v>
      </c>
    </row>
    <row r="1236" spans="1:4">
      <c r="A1236">
        <v>1260</v>
      </c>
      <c r="B1236" s="13">
        <v>46132</v>
      </c>
      <c r="C1236" t="s">
        <v>1826</v>
      </c>
      <c r="D1236" t="s">
        <v>5000</v>
      </c>
    </row>
    <row r="1237" spans="1:4">
      <c r="A1237">
        <v>1261</v>
      </c>
      <c r="B1237" s="13">
        <v>46132</v>
      </c>
      <c r="C1237" t="s">
        <v>1349</v>
      </c>
      <c r="D1237" t="s">
        <v>5001</v>
      </c>
    </row>
    <row r="1238" spans="1:4">
      <c r="A1238">
        <v>1262</v>
      </c>
      <c r="B1238" s="13">
        <v>46132</v>
      </c>
      <c r="C1238" t="s">
        <v>1465</v>
      </c>
      <c r="D1238" t="s">
        <v>5002</v>
      </c>
    </row>
    <row r="1239" spans="1:4">
      <c r="A1239">
        <v>1263</v>
      </c>
      <c r="B1239" s="13">
        <v>46133</v>
      </c>
      <c r="C1239" t="s">
        <v>2846</v>
      </c>
      <c r="D1239" t="s">
        <v>5007</v>
      </c>
    </row>
    <row r="1240" spans="1:4">
      <c r="A1240">
        <v>1264</v>
      </c>
      <c r="B1240" s="13">
        <v>46133</v>
      </c>
      <c r="C1240" t="s">
        <v>3108</v>
      </c>
      <c r="D1240" t="s">
        <v>5008</v>
      </c>
    </row>
    <row r="1241" spans="1:4">
      <c r="A1241">
        <v>1265</v>
      </c>
      <c r="B1241" s="13">
        <v>46134</v>
      </c>
      <c r="C1241" t="s">
        <v>4744</v>
      </c>
      <c r="D1241" t="s">
        <v>5010</v>
      </c>
    </row>
    <row r="1242" spans="1:4">
      <c r="A1242">
        <v>1266</v>
      </c>
      <c r="B1242" s="13">
        <v>46134</v>
      </c>
      <c r="C1242" t="s">
        <v>1444</v>
      </c>
      <c r="D1242" t="s">
        <v>5011</v>
      </c>
    </row>
    <row r="1243" spans="1:4">
      <c r="A1243">
        <v>1267</v>
      </c>
      <c r="B1243" s="13">
        <v>46134</v>
      </c>
      <c r="C1243" t="s">
        <v>1010</v>
      </c>
      <c r="D1243" t="s">
        <v>5012</v>
      </c>
    </row>
    <row r="1244" spans="1:4">
      <c r="A1244">
        <v>1268</v>
      </c>
      <c r="B1244" s="13">
        <v>46134</v>
      </c>
      <c r="C1244" t="s">
        <v>1978</v>
      </c>
      <c r="D1244" t="s">
        <v>5013</v>
      </c>
    </row>
    <row r="1245" spans="1:4">
      <c r="A1245">
        <v>1269</v>
      </c>
      <c r="B1245" s="13">
        <v>46134</v>
      </c>
      <c r="C1245" t="s">
        <v>1450</v>
      </c>
      <c r="D1245" t="s">
        <v>5014</v>
      </c>
    </row>
    <row r="1246" spans="1:4">
      <c r="A1246">
        <v>1270</v>
      </c>
      <c r="B1246" s="13">
        <v>46134</v>
      </c>
      <c r="C1246" t="s">
        <v>1438</v>
      </c>
      <c r="D1246" t="s">
        <v>5015</v>
      </c>
    </row>
    <row r="1247" spans="1:4">
      <c r="A1247">
        <v>1271</v>
      </c>
      <c r="B1247" s="13">
        <v>46134</v>
      </c>
      <c r="C1247" t="s">
        <v>1438</v>
      </c>
      <c r="D1247" t="s">
        <v>5016</v>
      </c>
    </row>
    <row r="1248" spans="1:4">
      <c r="A1248">
        <v>1272</v>
      </c>
      <c r="B1248" s="13">
        <v>46135</v>
      </c>
      <c r="C1248" t="s">
        <v>1512</v>
      </c>
      <c r="D1248" t="s">
        <v>5022</v>
      </c>
    </row>
    <row r="1249" spans="1:4">
      <c r="A1249">
        <v>1273</v>
      </c>
      <c r="B1249" s="13">
        <v>46135</v>
      </c>
      <c r="C1249" t="s">
        <v>3873</v>
      </c>
      <c r="D1249" t="s">
        <v>5023</v>
      </c>
    </row>
    <row r="1250" spans="1:4">
      <c r="A1250">
        <v>1274</v>
      </c>
      <c r="B1250" s="13">
        <v>46135</v>
      </c>
      <c r="C1250" t="s">
        <v>1007</v>
      </c>
      <c r="D1250" t="s">
        <v>5026</v>
      </c>
    </row>
    <row r="1251" spans="1:4">
      <c r="A1251">
        <v>1275</v>
      </c>
      <c r="B1251" s="13">
        <v>46135</v>
      </c>
      <c r="C1251" t="s">
        <v>3847</v>
      </c>
      <c r="D1251" t="s">
        <v>5027</v>
      </c>
    </row>
    <row r="1252" spans="1:4">
      <c r="A1252">
        <v>1276</v>
      </c>
      <c r="B1252" s="13">
        <v>46136</v>
      </c>
      <c r="C1252" t="s">
        <v>999</v>
      </c>
      <c r="D1252" t="s">
        <v>5037</v>
      </c>
    </row>
    <row r="1253" spans="1:4">
      <c r="A1253">
        <v>1277</v>
      </c>
      <c r="B1253" s="13">
        <v>46136</v>
      </c>
      <c r="C1253" t="s">
        <v>1131</v>
      </c>
      <c r="D1253" t="s">
        <v>5039</v>
      </c>
    </row>
    <row r="1254" spans="1:4">
      <c r="A1254">
        <v>1278</v>
      </c>
      <c r="B1254" s="13">
        <v>46136</v>
      </c>
      <c r="C1254" t="s">
        <v>1010</v>
      </c>
      <c r="D1254" t="s">
        <v>5040</v>
      </c>
    </row>
    <row r="1255" spans="1:4">
      <c r="A1255">
        <v>1279</v>
      </c>
      <c r="B1255" s="13">
        <v>46136</v>
      </c>
      <c r="C1255" t="s">
        <v>1681</v>
      </c>
      <c r="D1255" t="s">
        <v>5042</v>
      </c>
    </row>
    <row r="1256" spans="1:4">
      <c r="A1256">
        <v>1280</v>
      </c>
      <c r="B1256" s="13">
        <v>46136</v>
      </c>
      <c r="C1256" t="s">
        <v>1803</v>
      </c>
      <c r="D1256" t="s">
        <v>5044</v>
      </c>
    </row>
    <row r="1257" spans="1:4">
      <c r="A1257">
        <v>1281</v>
      </c>
      <c r="B1257" s="13">
        <v>46136</v>
      </c>
      <c r="C1257" t="s">
        <v>5045</v>
      </c>
      <c r="D1257" t="s">
        <v>5048</v>
      </c>
    </row>
    <row r="1258" spans="1:4">
      <c r="A1258">
        <v>1282</v>
      </c>
      <c r="B1258" s="13">
        <v>46136</v>
      </c>
      <c r="C1258" t="s">
        <v>2926</v>
      </c>
      <c r="D1258" t="s">
        <v>5051</v>
      </c>
    </row>
    <row r="1259" spans="1:4">
      <c r="A1259">
        <v>1283</v>
      </c>
      <c r="B1259" s="13">
        <v>46136</v>
      </c>
      <c r="C1259" t="s">
        <v>2351</v>
      </c>
      <c r="D1259" t="s">
        <v>5054</v>
      </c>
    </row>
    <row r="1260" spans="1:4">
      <c r="A1260">
        <v>1284</v>
      </c>
      <c r="B1260" s="13">
        <v>46136</v>
      </c>
      <c r="C1260" t="s">
        <v>1770</v>
      </c>
      <c r="D1260" t="s">
        <v>5057</v>
      </c>
    </row>
    <row r="1261" spans="1:4">
      <c r="A1261">
        <v>1285</v>
      </c>
      <c r="B1261" s="13">
        <v>46136</v>
      </c>
      <c r="C1261" t="s">
        <v>1512</v>
      </c>
      <c r="D1261" t="s">
        <v>5059</v>
      </c>
    </row>
    <row r="1262" spans="1:4">
      <c r="A1262">
        <v>1286</v>
      </c>
      <c r="B1262" s="13">
        <v>46136</v>
      </c>
      <c r="C1262" t="s">
        <v>1763</v>
      </c>
      <c r="D1262" t="s">
        <v>5061</v>
      </c>
    </row>
    <row r="1263" spans="1:4">
      <c r="A1263">
        <v>1287</v>
      </c>
      <c r="B1263" s="13">
        <v>46128</v>
      </c>
      <c r="C1263" t="s">
        <v>1681</v>
      </c>
      <c r="D1263" t="s">
        <v>5062</v>
      </c>
    </row>
    <row r="1264" spans="1:4">
      <c r="A1264">
        <v>1288</v>
      </c>
      <c r="B1264" s="13">
        <v>46137</v>
      </c>
      <c r="C1264" t="s">
        <v>1277</v>
      </c>
      <c r="D1264" t="s">
        <v>5067</v>
      </c>
    </row>
    <row r="1265" spans="1:4">
      <c r="A1265">
        <v>1289</v>
      </c>
      <c r="B1265" s="13">
        <v>46139</v>
      </c>
      <c r="C1265" t="s">
        <v>1004</v>
      </c>
      <c r="D1265" t="s">
        <v>5074</v>
      </c>
    </row>
    <row r="1266" spans="1:4">
      <c r="A1266">
        <v>1290</v>
      </c>
      <c r="B1266" s="13">
        <v>46139</v>
      </c>
      <c r="C1266" t="s">
        <v>1525</v>
      </c>
      <c r="D1266" t="s">
        <v>5077</v>
      </c>
    </row>
    <row r="1267" spans="1:4">
      <c r="A1267">
        <v>1291</v>
      </c>
      <c r="B1267" s="13">
        <v>46139</v>
      </c>
      <c r="C1267" t="s">
        <v>1512</v>
      </c>
      <c r="D1267" t="s">
        <v>5081</v>
      </c>
    </row>
    <row r="1268" spans="1:4">
      <c r="A1268">
        <v>1292</v>
      </c>
      <c r="B1268" s="13">
        <v>46139</v>
      </c>
      <c r="C1268" t="s">
        <v>1370</v>
      </c>
      <c r="D1268" t="s">
        <v>5084</v>
      </c>
    </row>
    <row r="1269" spans="1:4">
      <c r="A1269">
        <v>1293</v>
      </c>
      <c r="B1269" s="13">
        <v>46139</v>
      </c>
      <c r="C1269" t="s">
        <v>1408</v>
      </c>
      <c r="D1269" t="s">
        <v>5085</v>
      </c>
    </row>
    <row r="1270" spans="1:4">
      <c r="A1270">
        <v>1294</v>
      </c>
      <c r="B1270" s="13">
        <v>46139</v>
      </c>
      <c r="C1270" t="s">
        <v>1512</v>
      </c>
      <c r="D1270" t="s">
        <v>5087</v>
      </c>
    </row>
    <row r="1271" spans="1:4">
      <c r="A1271">
        <v>1295</v>
      </c>
      <c r="B1271" s="13">
        <v>46140</v>
      </c>
      <c r="C1271" t="s">
        <v>3318</v>
      </c>
      <c r="D1271" t="s">
        <v>5098</v>
      </c>
    </row>
    <row r="1272" spans="1:4">
      <c r="A1272">
        <v>1296</v>
      </c>
      <c r="B1272" s="13">
        <v>46140</v>
      </c>
      <c r="C1272" t="s">
        <v>1007</v>
      </c>
      <c r="D1272" t="s">
        <v>5100</v>
      </c>
    </row>
    <row r="1273" spans="1:4">
      <c r="A1273">
        <v>1297</v>
      </c>
      <c r="B1273" s="13">
        <v>46140</v>
      </c>
      <c r="C1273" t="s">
        <v>1551</v>
      </c>
      <c r="D1273" t="s">
        <v>5103</v>
      </c>
    </row>
    <row r="1274" spans="1:4">
      <c r="A1274">
        <v>1298</v>
      </c>
      <c r="B1274" s="13">
        <v>46140</v>
      </c>
      <c r="C1274" t="s">
        <v>981</v>
      </c>
      <c r="D1274" t="s">
        <v>5104</v>
      </c>
    </row>
    <row r="1275" spans="1:4">
      <c r="A1275">
        <v>1299</v>
      </c>
      <c r="B1275" s="13">
        <v>46140</v>
      </c>
      <c r="C1275" t="s">
        <v>1007</v>
      </c>
      <c r="D1275" t="s">
        <v>5108</v>
      </c>
    </row>
    <row r="1276" spans="1:4">
      <c r="A1276">
        <v>1300</v>
      </c>
      <c r="B1276" s="13">
        <v>46141</v>
      </c>
      <c r="C1276" t="s">
        <v>1444</v>
      </c>
      <c r="D1276" t="s">
        <v>5114</v>
      </c>
    </row>
    <row r="1277" spans="1:4">
      <c r="A1277">
        <v>1301</v>
      </c>
      <c r="B1277" s="13">
        <v>46141</v>
      </c>
      <c r="C1277" t="s">
        <v>1681</v>
      </c>
      <c r="D1277" t="s">
        <v>5116</v>
      </c>
    </row>
    <row r="1278" spans="1:4">
      <c r="A1278">
        <v>1302</v>
      </c>
      <c r="B1278" s="13">
        <v>46141</v>
      </c>
      <c r="C1278" t="s">
        <v>981</v>
      </c>
      <c r="D1278" t="s">
        <v>5117</v>
      </c>
    </row>
    <row r="1279" spans="1:4">
      <c r="A1279">
        <v>1303</v>
      </c>
      <c r="B1279" s="13">
        <v>46141</v>
      </c>
      <c r="C1279" t="s">
        <v>1633</v>
      </c>
      <c r="D1279" t="s">
        <v>5119</v>
      </c>
    </row>
    <row r="1280" spans="1:4">
      <c r="A1280">
        <v>1304</v>
      </c>
      <c r="B1280" s="13">
        <v>46141</v>
      </c>
      <c r="C1280" t="s">
        <v>3699</v>
      </c>
      <c r="D1280" t="s">
        <v>5120</v>
      </c>
    </row>
    <row r="1281" spans="1:4">
      <c r="A1281">
        <v>1305</v>
      </c>
      <c r="B1281" s="13">
        <v>46141</v>
      </c>
      <c r="C1281" t="s">
        <v>1767</v>
      </c>
      <c r="D1281" t="s">
        <v>5121</v>
      </c>
    </row>
    <row r="1282" spans="1:4">
      <c r="A1282">
        <v>1306</v>
      </c>
      <c r="B1282" s="13">
        <v>46141</v>
      </c>
      <c r="C1282" t="s">
        <v>2678</v>
      </c>
      <c r="D1282" t="s">
        <v>5123</v>
      </c>
    </row>
    <row r="1283" spans="1:4">
      <c r="A1283">
        <v>1307</v>
      </c>
      <c r="B1283" s="13">
        <v>46141</v>
      </c>
      <c r="C1283" t="s">
        <v>1763</v>
      </c>
      <c r="D1283" t="s">
        <v>5138</v>
      </c>
    </row>
    <row r="1284" spans="1:4">
      <c r="A1284">
        <v>1308</v>
      </c>
      <c r="B1284" s="13">
        <v>46142</v>
      </c>
      <c r="C1284" t="s">
        <v>981</v>
      </c>
      <c r="D1284" t="s">
        <v>5143</v>
      </c>
    </row>
    <row r="1285" spans="1:4">
      <c r="A1285">
        <v>1309</v>
      </c>
      <c r="B1285" s="13">
        <v>46142</v>
      </c>
      <c r="C1285" t="s">
        <v>2676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3866</v>
      </c>
      <c r="D1287" t="s">
        <v>5151</v>
      </c>
    </row>
    <row r="1288" spans="1:4">
      <c r="A1288">
        <v>1312</v>
      </c>
      <c r="B1288" s="13">
        <v>46142</v>
      </c>
      <c r="C1288" t="s">
        <v>3123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5251</v>
      </c>
    </row>
    <row r="1291" spans="1:4">
      <c r="A1291">
        <v>1315</v>
      </c>
      <c r="B1291" s="13">
        <v>46146</v>
      </c>
      <c r="C1291" t="s">
        <v>1503</v>
      </c>
      <c r="D1291" t="s">
        <v>5254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2" sqref="D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548" t="s">
        <v>2</v>
      </c>
      <c r="B1" s="548" t="s">
        <v>48</v>
      </c>
      <c r="C1" s="548" t="s">
        <v>2312</v>
      </c>
      <c r="D1" s="548" t="s">
        <v>29</v>
      </c>
      <c r="E1" s="548" t="s">
        <v>10</v>
      </c>
      <c r="F1" s="548" t="s">
        <v>30</v>
      </c>
      <c r="G1" s="548" t="s">
        <v>31</v>
      </c>
      <c r="H1" s="549" t="s">
        <v>77</v>
      </c>
      <c r="I1" s="225">
        <v>234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550" t="s">
        <v>5167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5136</v>
      </c>
    </row>
    <row r="3" spans="1:11">
      <c r="A3" s="58">
        <v>2</v>
      </c>
      <c r="B3" s="261" t="s">
        <v>2530</v>
      </c>
      <c r="C3" s="261" t="s">
        <v>2531</v>
      </c>
      <c r="D3" s="545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3537</v>
      </c>
      <c r="D4" s="550" t="s">
        <v>5168</v>
      </c>
      <c r="E4" s="261" t="s">
        <v>3538</v>
      </c>
      <c r="F4" s="261" t="s">
        <v>960</v>
      </c>
      <c r="G4" s="261" t="s">
        <v>3539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5169</v>
      </c>
      <c r="E5" s="261" t="s">
        <v>1143</v>
      </c>
      <c r="F5" s="261" t="s">
        <v>34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550" t="s">
        <v>5170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4819</v>
      </c>
    </row>
    <row r="7" spans="1:11">
      <c r="A7" s="58">
        <v>6</v>
      </c>
      <c r="B7" s="261" t="s">
        <v>1248</v>
      </c>
      <c r="C7" s="261" t="s">
        <v>1057</v>
      </c>
      <c r="D7" s="546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4318</v>
      </c>
      <c r="D8" s="261" t="s">
        <v>5171</v>
      </c>
      <c r="E8" s="261" t="s">
        <v>4365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550" t="s">
        <v>5172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545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3190000</v>
      </c>
      <c r="I10" s="52" t="s">
        <v>5163</v>
      </c>
    </row>
    <row r="11" spans="1:11">
      <c r="A11" s="58">
        <v>10</v>
      </c>
      <c r="B11" s="261" t="s">
        <v>1252</v>
      </c>
      <c r="C11" s="261" t="s">
        <v>4319</v>
      </c>
      <c r="D11" s="550" t="s">
        <v>5173</v>
      </c>
      <c r="E11" s="261" t="s">
        <v>4366</v>
      </c>
      <c r="F11" s="261" t="s">
        <v>34</v>
      </c>
      <c r="G11" s="261" t="s">
        <v>4367</v>
      </c>
      <c r="H11" s="257">
        <f>SUMIF(주문_리스트!D:D,거래처!$B11,주문_리스트!M:M)+SUMIF(주문_리스트!D:D,거래처!B11,주문_리스트!N:N)+60000</f>
        <v>0</v>
      </c>
      <c r="I11" s="52" t="s">
        <v>4692</v>
      </c>
    </row>
    <row r="12" spans="1:11">
      <c r="A12" s="58">
        <v>11</v>
      </c>
      <c r="B12" s="261" t="s">
        <v>1253</v>
      </c>
      <c r="C12" s="261" t="s">
        <v>2083</v>
      </c>
      <c r="D12" s="545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550" t="s">
        <v>5174</v>
      </c>
      <c r="E13" s="261" t="s">
        <v>3248</v>
      </c>
      <c r="F13" s="261" t="s">
        <v>32</v>
      </c>
      <c r="G13" s="261" t="s">
        <v>3238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547"/>
      <c r="E14" s="261" t="s">
        <v>3680</v>
      </c>
      <c r="F14" s="261" t="s">
        <v>32</v>
      </c>
      <c r="G14" s="261" t="s">
        <v>3681</v>
      </c>
      <c r="H14" s="257">
        <f>SUMIF(주문_리스트!D:D,거래처!$B14,주문_리스트!M:M)+SUMIF(주문_리스트!D:D,거래처!B14,주문_리스트!N:N)-1280000</f>
        <v>520000</v>
      </c>
      <c r="I14" s="52" t="s">
        <v>5163</v>
      </c>
    </row>
    <row r="15" spans="1:11">
      <c r="A15" s="58">
        <v>14</v>
      </c>
      <c r="B15" s="261" t="s">
        <v>1256</v>
      </c>
      <c r="C15" s="261" t="s">
        <v>4320</v>
      </c>
      <c r="D15" s="545"/>
      <c r="E15" s="261" t="s">
        <v>4368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545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3775</v>
      </c>
    </row>
    <row r="17" spans="1:13">
      <c r="A17" s="58">
        <v>16</v>
      </c>
      <c r="B17" s="261" t="s">
        <v>1258</v>
      </c>
      <c r="C17" s="261" t="s">
        <v>1013</v>
      </c>
      <c r="D17" s="550" t="s">
        <v>5175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14767500.200000003</v>
      </c>
      <c r="I17" s="52" t="s">
        <v>5163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5176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1400000</v>
      </c>
      <c r="I18" s="52" t="s">
        <v>5163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545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6730000</v>
      </c>
      <c r="I19" s="52" t="s">
        <v>5163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5177</v>
      </c>
      <c r="E20" s="261" t="s">
        <v>4369</v>
      </c>
      <c r="F20" s="261" t="s">
        <v>32</v>
      </c>
      <c r="G20" s="261" t="s">
        <v>4370</v>
      </c>
      <c r="H20" s="257">
        <f>SUMIF(주문_리스트!D:D,거래처!$B20,주문_리스트!M:M)+SUMIF(주문_리스트!D:D,거래처!B20,주문_리스트!N:N)-10000</f>
        <v>2299999.6999999993</v>
      </c>
      <c r="I20" s="52" t="s">
        <v>5163</v>
      </c>
    </row>
    <row r="21" spans="1:13">
      <c r="A21" s="58">
        <v>20</v>
      </c>
      <c r="B21" s="261" t="s">
        <v>1206</v>
      </c>
      <c r="C21" s="261" t="s">
        <v>1207</v>
      </c>
      <c r="D21" s="545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450000</v>
      </c>
      <c r="I21" s="52" t="s">
        <v>5163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5178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5179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3428</v>
      </c>
    </row>
    <row r="24" spans="1:13">
      <c r="A24" s="58">
        <v>23</v>
      </c>
      <c r="B24" s="261" t="s">
        <v>1265</v>
      </c>
      <c r="C24" s="261" t="s">
        <v>3310</v>
      </c>
      <c r="D24" s="261" t="s">
        <v>5180</v>
      </c>
      <c r="E24" s="261" t="s">
        <v>3311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5181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545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4956</v>
      </c>
    </row>
    <row r="27" spans="1:13">
      <c r="A27" s="58">
        <v>26</v>
      </c>
      <c r="B27" s="261" t="s">
        <v>1268</v>
      </c>
      <c r="C27" s="261" t="s">
        <v>4321</v>
      </c>
      <c r="D27" s="547"/>
      <c r="E27" s="261" t="s">
        <v>4371</v>
      </c>
      <c r="F27" s="261" t="s">
        <v>960</v>
      </c>
      <c r="G27" s="261" t="s">
        <v>3372</v>
      </c>
      <c r="H27" s="257">
        <f>SUMIF(주문_리스트!D:D,거래처!$B27,주문_리스트!M:M)+SUMIF(주문_리스트!D:D,거래처!B27,주문_리스트!N:N)</f>
        <v>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5182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5183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4910</v>
      </c>
    </row>
    <row r="30" spans="1:13">
      <c r="A30" s="58">
        <v>29</v>
      </c>
      <c r="B30" s="261" t="s">
        <v>1069</v>
      </c>
      <c r="C30" s="261" t="s">
        <v>1070</v>
      </c>
      <c r="D30" s="545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3775</v>
      </c>
    </row>
    <row r="31" spans="1:13">
      <c r="A31" s="58">
        <v>30</v>
      </c>
      <c r="B31" s="261" t="s">
        <v>1269</v>
      </c>
      <c r="C31" s="261" t="s">
        <v>1671</v>
      </c>
      <c r="D31" s="545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5184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4692</v>
      </c>
    </row>
    <row r="33" spans="1:9">
      <c r="A33" s="58">
        <v>32</v>
      </c>
      <c r="B33" s="261" t="s">
        <v>1270</v>
      </c>
      <c r="C33" s="261" t="s">
        <v>3249</v>
      </c>
      <c r="D33" s="545"/>
      <c r="E33" s="261" t="s">
        <v>3250</v>
      </c>
      <c r="F33" s="261" t="s">
        <v>3251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545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545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4956</v>
      </c>
    </row>
    <row r="36" spans="1:9">
      <c r="A36" s="58">
        <v>35</v>
      </c>
      <c r="B36" s="261" t="s">
        <v>1542</v>
      </c>
      <c r="C36" s="261" t="s">
        <v>1523</v>
      </c>
      <c r="D36" s="545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3775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5185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0</v>
      </c>
    </row>
    <row r="38" spans="1:9">
      <c r="A38" s="58">
        <v>37</v>
      </c>
      <c r="B38" s="261" t="s">
        <v>1027</v>
      </c>
      <c r="C38" s="261" t="s">
        <v>963</v>
      </c>
      <c r="D38" s="550" t="s">
        <v>5186</v>
      </c>
      <c r="E38" s="261" t="s">
        <v>3689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-40000.10000000149</v>
      </c>
      <c r="I38" s="52" t="s">
        <v>5136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5187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5188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5189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5190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5191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5192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545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547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545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5193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5194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545"/>
      <c r="E50" s="261" t="s">
        <v>1241</v>
      </c>
      <c r="H50" s="257">
        <f>SUMIF(주문_리스트!D:D,거래처!$B50,주문_리스트!M:M)+SUMIF(주문_리스트!D:D,거래처!B50,주문_리스트!N:N)-1500000</f>
        <v>2250000</v>
      </c>
    </row>
    <row r="51" spans="1:10">
      <c r="A51" s="58">
        <v>50</v>
      </c>
      <c r="B51" s="261" t="s">
        <v>1242</v>
      </c>
      <c r="C51" s="261" t="s">
        <v>1243</v>
      </c>
      <c r="D51" s="545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545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547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3649</v>
      </c>
    </row>
    <row r="54" spans="1:10">
      <c r="A54" s="58">
        <v>53</v>
      </c>
      <c r="B54" s="261" t="s">
        <v>1132</v>
      </c>
      <c r="C54" s="261" t="s">
        <v>1747</v>
      </c>
      <c r="D54" s="545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1320000</v>
      </c>
      <c r="I54" s="52" t="s">
        <v>5163</v>
      </c>
    </row>
    <row r="55" spans="1:10">
      <c r="A55" s="58">
        <v>54</v>
      </c>
      <c r="B55" s="261" t="s">
        <v>1077</v>
      </c>
      <c r="C55" s="261" t="s">
        <v>1078</v>
      </c>
      <c r="D55" s="547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5195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547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4753</v>
      </c>
    </row>
    <row r="58" spans="1:10">
      <c r="A58" s="58">
        <v>57</v>
      </c>
      <c r="B58" s="261" t="s">
        <v>1289</v>
      </c>
      <c r="C58" s="261" t="s">
        <v>1213</v>
      </c>
      <c r="D58" s="545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3194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5196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5197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547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547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545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5198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3777</v>
      </c>
    </row>
    <row r="65" spans="1:9">
      <c r="A65" s="58">
        <v>64</v>
      </c>
      <c r="B65" s="261" t="s">
        <v>1295</v>
      </c>
      <c r="C65" s="261" t="s">
        <v>2557</v>
      </c>
      <c r="D65" s="545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5199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545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3474</v>
      </c>
    </row>
    <row r="68" spans="1:9">
      <c r="A68" s="58">
        <v>67</v>
      </c>
      <c r="B68" s="261" t="s">
        <v>1297</v>
      </c>
      <c r="C68" s="261" t="s">
        <v>1019</v>
      </c>
      <c r="D68" s="545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545"/>
      <c r="E69" s="261" t="s">
        <v>1064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5200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5201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4753</v>
      </c>
    </row>
    <row r="72" spans="1:9">
      <c r="A72" s="58">
        <v>71</v>
      </c>
      <c r="B72" s="261" t="s">
        <v>1301</v>
      </c>
      <c r="C72" s="261" t="s">
        <v>1031</v>
      </c>
      <c r="D72" s="545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4692</v>
      </c>
    </row>
    <row r="73" spans="1:9">
      <c r="A73" s="58">
        <v>72</v>
      </c>
      <c r="B73" s="261" t="s">
        <v>1459</v>
      </c>
      <c r="C73" s="261" t="s">
        <v>1460</v>
      </c>
      <c r="D73" s="545"/>
      <c r="E73" s="261" t="s">
        <v>3676</v>
      </c>
      <c r="F73" s="261" t="s">
        <v>32</v>
      </c>
      <c r="G73" s="261" t="s">
        <v>3677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547"/>
      <c r="E74" s="261" t="s">
        <v>1347</v>
      </c>
      <c r="F74" s="261" t="s">
        <v>32</v>
      </c>
      <c r="G74" s="261" t="s">
        <v>3734</v>
      </c>
      <c r="H74" s="257">
        <f>SUMIF(주문_리스트!D:D,거래처!$B74,주문_리스트!M:M)+SUMIF(주문_리스트!D:D,거래처!B74,주문_리스트!N:N)-1500000</f>
        <v>0</v>
      </c>
      <c r="I74" s="52" t="s">
        <v>4692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5202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545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5163</v>
      </c>
    </row>
    <row r="77" spans="1:9">
      <c r="A77" s="58">
        <v>76</v>
      </c>
      <c r="B77" s="261" t="s">
        <v>1305</v>
      </c>
      <c r="C77" s="261" t="s">
        <v>1002</v>
      </c>
      <c r="D77" s="545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4649</v>
      </c>
    </row>
    <row r="78" spans="1:9">
      <c r="A78" s="58">
        <v>77</v>
      </c>
      <c r="B78" s="261" t="s">
        <v>1306</v>
      </c>
      <c r="C78" s="261" t="s">
        <v>3326</v>
      </c>
      <c r="D78" s="545"/>
      <c r="E78" s="261" t="s">
        <v>3327</v>
      </c>
      <c r="F78" s="261" t="s">
        <v>960</v>
      </c>
      <c r="G78" s="261" t="s">
        <v>3328</v>
      </c>
      <c r="H78" s="257">
        <f>SUMIF(주문_리스트!D:D,거래처!$B78,주문_리스트!M:M)+SUMIF(주문_리스트!D:D,거래처!B78,주문_리스트!N:N)</f>
        <v>0</v>
      </c>
      <c r="I78" s="52" t="s">
        <v>3775</v>
      </c>
    </row>
    <row r="79" spans="1:9">
      <c r="A79" s="58">
        <v>78</v>
      </c>
      <c r="B79" s="261" t="s">
        <v>1307</v>
      </c>
      <c r="C79" s="261" t="s">
        <v>55</v>
      </c>
      <c r="D79" s="545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6450000</v>
      </c>
      <c r="I79" s="52" t="s">
        <v>5163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5203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545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3321</v>
      </c>
    </row>
    <row r="82" spans="1:11">
      <c r="A82" s="58">
        <v>81</v>
      </c>
      <c r="B82" s="261" t="s">
        <v>1310</v>
      </c>
      <c r="C82" s="261" t="s">
        <v>3300</v>
      </c>
      <c r="D82" s="547"/>
      <c r="E82" s="261" t="s">
        <v>3301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545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5204</v>
      </c>
      <c r="E84" s="261" t="s">
        <v>3687</v>
      </c>
      <c r="F84" s="261" t="s">
        <v>32</v>
      </c>
      <c r="G84" s="261" t="s">
        <v>3688</v>
      </c>
      <c r="H84" s="257">
        <f>SUMIF(주문_리스트!D:D,거래처!$B84,주문_리스트!M:M)+SUMIF(주문_리스트!D:D,거래처!B84,주문_리스트!N:N)-1100000</f>
        <v>1950000</v>
      </c>
      <c r="I84" s="52" t="s">
        <v>5163</v>
      </c>
    </row>
    <row r="85" spans="1:11">
      <c r="A85" s="58">
        <v>84</v>
      </c>
      <c r="B85" s="261" t="s">
        <v>1313</v>
      </c>
      <c r="C85" s="261" t="s">
        <v>1021</v>
      </c>
      <c r="D85" s="547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5136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5205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5206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3649</v>
      </c>
    </row>
    <row r="88" spans="1:11">
      <c r="A88" s="58">
        <v>87</v>
      </c>
      <c r="B88" s="261" t="s">
        <v>1316</v>
      </c>
      <c r="C88" s="261" t="s">
        <v>1917</v>
      </c>
      <c r="D88" s="545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545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0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5207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2877</v>
      </c>
    </row>
    <row r="91" spans="1:11">
      <c r="A91" s="58">
        <v>90</v>
      </c>
      <c r="B91" s="261" t="s">
        <v>1319</v>
      </c>
      <c r="C91" s="261" t="s">
        <v>2332</v>
      </c>
      <c r="D91" s="547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5208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2310000.1000000015</v>
      </c>
      <c r="I92" s="52" t="s">
        <v>5163</v>
      </c>
    </row>
    <row r="93" spans="1:11">
      <c r="A93" s="58">
        <v>92</v>
      </c>
      <c r="B93" s="261" t="s">
        <v>1321</v>
      </c>
      <c r="C93" s="261" t="s">
        <v>1043</v>
      </c>
      <c r="D93" s="547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3775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5209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9078500</v>
      </c>
      <c r="I94" s="52" t="s">
        <v>5163</v>
      </c>
    </row>
    <row r="95" spans="1:11">
      <c r="A95" s="58">
        <v>94</v>
      </c>
      <c r="B95" s="261" t="s">
        <v>1322</v>
      </c>
      <c r="C95" s="261" t="s">
        <v>1771</v>
      </c>
      <c r="D95" s="550" t="s">
        <v>5210</v>
      </c>
      <c r="E95" s="261" t="s">
        <v>3682</v>
      </c>
      <c r="F95" s="261" t="s">
        <v>32</v>
      </c>
      <c r="G95" s="261" t="s">
        <v>3683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3498</v>
      </c>
      <c r="D96" s="261" t="s">
        <v>5211</v>
      </c>
      <c r="E96" s="261" t="s">
        <v>3499</v>
      </c>
      <c r="F96" s="261" t="s">
        <v>960</v>
      </c>
      <c r="G96" s="261" t="s">
        <v>3500</v>
      </c>
      <c r="H96" s="257">
        <f>SUMIF(주문_리스트!D:D,거래처!$B96,주문_리스트!M:M)+SUMIF(주문_리스트!D:D,거래처!B96,주문_리스트!N:N)</f>
        <v>0</v>
      </c>
      <c r="I96" s="52" t="s">
        <v>4847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5212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3299000</v>
      </c>
      <c r="I97" s="52" t="s">
        <v>5163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5213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3540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5214</v>
      </c>
      <c r="E99" s="261" t="s">
        <v>1052</v>
      </c>
      <c r="F99" s="261" t="s">
        <v>32</v>
      </c>
      <c r="G99" s="261" t="s">
        <v>3405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5215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5136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5216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4692</v>
      </c>
    </row>
    <row r="102" spans="1:10">
      <c r="A102" s="58">
        <v>101</v>
      </c>
      <c r="B102" s="261" t="s">
        <v>1326</v>
      </c>
      <c r="C102" s="261" t="s">
        <v>4322</v>
      </c>
      <c r="D102" s="261" t="s">
        <v>5217</v>
      </c>
      <c r="E102" s="261" t="s">
        <v>4372</v>
      </c>
      <c r="F102" s="261" t="s">
        <v>32</v>
      </c>
      <c r="G102" s="261" t="s">
        <v>4373</v>
      </c>
      <c r="H102" s="257">
        <f>SUMIF(주문_리스트!D:D,거래처!$B102,주문_리스트!M:M)+SUMIF(주문_리스트!D:D,거래처!B102,주문_리스트!N:N)</f>
        <v>0</v>
      </c>
      <c r="I102" s="52" t="s">
        <v>4753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5218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5219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5220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3752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5221</v>
      </c>
      <c r="E106" s="261" t="s">
        <v>1084</v>
      </c>
      <c r="F106" s="261" t="s">
        <v>960</v>
      </c>
      <c r="G106" s="261" t="s">
        <v>3730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3052</v>
      </c>
      <c r="D107" s="547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</row>
    <row r="108" spans="1:10">
      <c r="A108" s="58">
        <v>107</v>
      </c>
      <c r="B108" s="261" t="s">
        <v>1015</v>
      </c>
      <c r="C108" s="261" t="s">
        <v>1016</v>
      </c>
      <c r="D108" s="545"/>
      <c r="E108" s="261" t="s">
        <v>1017</v>
      </c>
      <c r="F108" s="261" t="s">
        <v>960</v>
      </c>
      <c r="G108" s="261" t="s">
        <v>4374</v>
      </c>
      <c r="H108" s="257">
        <f>SUMIF(주문_리스트!D:D,거래처!$B108,주문_리스트!M:M)+SUMIF(주문_리스트!D:D,거래처!B108,주문_리스트!N:N)</f>
        <v>0</v>
      </c>
      <c r="I108" s="52" t="s">
        <v>5136</v>
      </c>
    </row>
    <row r="109" spans="1:10">
      <c r="A109" s="58">
        <v>108</v>
      </c>
      <c r="B109" s="261" t="s">
        <v>1010</v>
      </c>
      <c r="C109" s="261" t="s">
        <v>1011</v>
      </c>
      <c r="D109" s="547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2355000</v>
      </c>
      <c r="I109" s="52" t="s">
        <v>5163</v>
      </c>
    </row>
    <row r="110" spans="1:10">
      <c r="A110" s="58">
        <v>109</v>
      </c>
      <c r="B110" s="261" t="s">
        <v>999</v>
      </c>
      <c r="C110" s="261" t="s">
        <v>1000</v>
      </c>
      <c r="D110" s="547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1600000</v>
      </c>
      <c r="I110" s="52" t="s">
        <v>5163</v>
      </c>
    </row>
    <row r="111" spans="1:10">
      <c r="A111" s="58">
        <v>110</v>
      </c>
      <c r="B111" s="261" t="s">
        <v>1329</v>
      </c>
      <c r="C111" s="261" t="s">
        <v>1075</v>
      </c>
      <c r="D111" s="545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545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</row>
    <row r="113" spans="1:10">
      <c r="A113" s="58">
        <v>112</v>
      </c>
      <c r="B113" s="261" t="s">
        <v>1743</v>
      </c>
      <c r="C113" s="261" t="s">
        <v>1744</v>
      </c>
      <c r="D113" s="547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4819</v>
      </c>
    </row>
    <row r="114" spans="1:10">
      <c r="A114" s="58">
        <v>113</v>
      </c>
      <c r="B114" s="261" t="s">
        <v>1330</v>
      </c>
      <c r="C114" s="261" t="s">
        <v>1135</v>
      </c>
      <c r="D114" s="545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4956</v>
      </c>
    </row>
    <row r="115" spans="1:10">
      <c r="A115" s="58">
        <v>114</v>
      </c>
      <c r="B115" s="261" t="s">
        <v>3852</v>
      </c>
      <c r="C115" s="261" t="s">
        <v>4323</v>
      </c>
      <c r="D115" s="545"/>
      <c r="E115" s="261" t="s">
        <v>4375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3781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5222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4956</v>
      </c>
    </row>
    <row r="117" spans="1:10">
      <c r="A117" s="58">
        <v>116</v>
      </c>
      <c r="B117" s="261" t="s">
        <v>1331</v>
      </c>
      <c r="C117" s="261" t="s">
        <v>1089</v>
      </c>
      <c r="D117" s="545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</row>
    <row r="118" spans="1:10">
      <c r="A118" s="58">
        <v>117</v>
      </c>
      <c r="B118" s="261" t="s">
        <v>1171</v>
      </c>
      <c r="C118" s="261" t="s">
        <v>1172</v>
      </c>
      <c r="D118" s="547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4324</v>
      </c>
      <c r="C119" s="261" t="s">
        <v>4325</v>
      </c>
      <c r="D119" s="261" t="s">
        <v>5223</v>
      </c>
      <c r="E119" s="261" t="s">
        <v>4376</v>
      </c>
      <c r="F119" s="261" t="s">
        <v>33</v>
      </c>
      <c r="G119" s="261" t="s">
        <v>4377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5224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</row>
    <row r="121" spans="1:10">
      <c r="A121" s="58">
        <v>120</v>
      </c>
      <c r="B121" s="261" t="s">
        <v>2429</v>
      </c>
      <c r="C121" s="261" t="s">
        <v>1493</v>
      </c>
      <c r="D121" s="545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545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545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547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4956</v>
      </c>
    </row>
    <row r="125" spans="1:10">
      <c r="A125" s="58">
        <v>124</v>
      </c>
      <c r="B125" s="261" t="s">
        <v>4804</v>
      </c>
      <c r="C125" s="261" t="s">
        <v>4805</v>
      </c>
      <c r="D125" s="550" t="s">
        <v>5225</v>
      </c>
      <c r="E125" s="261" t="s">
        <v>4806</v>
      </c>
      <c r="F125" s="261" t="s">
        <v>960</v>
      </c>
      <c r="G125" s="261" t="s">
        <v>4807</v>
      </c>
      <c r="H125" s="257">
        <f>SUMIF(주문_리스트!D:D,거래처!$B125,주문_리스트!M:M)+SUMIF(주문_리스트!D:D,거래처!B125,주문_리스트!N:N)-4755000</f>
        <v>2800000</v>
      </c>
      <c r="I125" s="52" t="s">
        <v>5163</v>
      </c>
    </row>
    <row r="126" spans="1:10">
      <c r="A126" s="58">
        <v>125</v>
      </c>
      <c r="B126" s="261" t="s">
        <v>1794</v>
      </c>
      <c r="C126" s="261" t="s">
        <v>3022</v>
      </c>
      <c r="D126" s="545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545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547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5136</v>
      </c>
    </row>
    <row r="129" spans="1:10">
      <c r="A129" s="58">
        <v>128</v>
      </c>
      <c r="B129" s="261" t="s">
        <v>2006</v>
      </c>
      <c r="C129" s="261" t="s">
        <v>2021</v>
      </c>
      <c r="D129" s="545"/>
      <c r="E129" s="261" t="s">
        <v>2022</v>
      </c>
      <c r="F129" s="261" t="s">
        <v>32</v>
      </c>
      <c r="G129" s="261" t="s">
        <v>4378</v>
      </c>
      <c r="H129" s="257">
        <f>SUMIF(주문_리스트!D:D,거래처!$B129,주문_리스트!M:M)+SUMIF(주문_리스트!D:D,거래처!B129,주문_리스트!N:N)</f>
        <v>0</v>
      </c>
      <c r="I129" s="52" t="s">
        <v>4847</v>
      </c>
    </row>
    <row r="130" spans="1:10">
      <c r="A130" s="58">
        <v>129</v>
      </c>
      <c r="B130" s="261" t="s">
        <v>1988</v>
      </c>
      <c r="C130" s="261" t="s">
        <v>1989</v>
      </c>
      <c r="D130" s="547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545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3428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5226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545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3227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5227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545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3516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545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3877</v>
      </c>
      <c r="C137" s="261" t="s">
        <v>2226</v>
      </c>
      <c r="D137" s="545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547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545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4326</v>
      </c>
      <c r="C140" s="261" t="s">
        <v>4327</v>
      </c>
      <c r="D140" s="545"/>
      <c r="E140" s="261" t="s">
        <v>4379</v>
      </c>
      <c r="F140" s="261" t="s">
        <v>32</v>
      </c>
      <c r="G140" s="261" t="s">
        <v>4380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547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545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545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5228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2878</v>
      </c>
      <c r="D145" s="261" t="s">
        <v>5229</v>
      </c>
      <c r="E145" s="261" t="s">
        <v>2879</v>
      </c>
      <c r="F145" s="261" t="s">
        <v>960</v>
      </c>
      <c r="G145" s="261" t="s">
        <v>2880</v>
      </c>
      <c r="H145" s="257">
        <f>SUMIF(주문_리스트!D:D,거래처!$B145,주문_리스트!M:M)+SUMIF(주문_리스트!D:D,거래처!B145,주문_리스트!N:N)</f>
        <v>0</v>
      </c>
      <c r="I145" s="52" t="s">
        <v>4692</v>
      </c>
    </row>
    <row r="146" spans="1:9">
      <c r="A146" s="58">
        <v>145</v>
      </c>
      <c r="B146" s="261" t="s">
        <v>2425</v>
      </c>
      <c r="C146" s="261" t="s">
        <v>2426</v>
      </c>
      <c r="D146" s="545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5230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545"/>
      <c r="E148" s="261" t="s">
        <v>3678</v>
      </c>
      <c r="F148" s="261" t="s">
        <v>32</v>
      </c>
      <c r="G148" s="261" t="s">
        <v>3679</v>
      </c>
      <c r="H148" s="257">
        <f>SUMIF(주문_리스트!D:D,거래처!$B148,주문_리스트!M:M)+SUMIF(주문_리스트!D:D,거래처!B148,주문_리스트!N:N)</f>
        <v>0</v>
      </c>
      <c r="I148" s="52" t="s">
        <v>4692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547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547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545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5136</v>
      </c>
    </row>
    <row r="153" spans="1:9">
      <c r="A153" s="58">
        <v>152</v>
      </c>
      <c r="B153" s="261" t="s">
        <v>2696</v>
      </c>
      <c r="C153" s="261" t="s">
        <v>2697</v>
      </c>
      <c r="D153" s="550" t="s">
        <v>5231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5232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9">
      <c r="A155" s="58">
        <v>154</v>
      </c>
      <c r="B155" s="261" t="s">
        <v>2722</v>
      </c>
      <c r="C155" s="261" t="s">
        <v>2723</v>
      </c>
      <c r="D155" s="545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5233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3649</v>
      </c>
    </row>
    <row r="157" spans="1:9">
      <c r="A157" s="58">
        <v>156</v>
      </c>
      <c r="B157" s="261" t="s">
        <v>2793</v>
      </c>
      <c r="C157" s="261" t="s">
        <v>2799</v>
      </c>
      <c r="D157" s="545"/>
      <c r="E157" s="261" t="s">
        <v>2800</v>
      </c>
      <c r="F157" s="261" t="s">
        <v>970</v>
      </c>
      <c r="G157" s="261" t="s">
        <v>3180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5234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545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545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4956</v>
      </c>
    </row>
    <row r="161" spans="1:11">
      <c r="A161" s="58">
        <v>160</v>
      </c>
      <c r="B161" s="261" t="s">
        <v>2828</v>
      </c>
      <c r="C161" s="261" t="s">
        <v>2829</v>
      </c>
      <c r="D161" s="261" t="s">
        <v>5235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11">
      <c r="A162" s="58">
        <v>161</v>
      </c>
      <c r="B162" s="261" t="s">
        <v>2846</v>
      </c>
      <c r="C162" s="261" t="s">
        <v>2847</v>
      </c>
      <c r="D162" s="545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11">
      <c r="A163" s="58">
        <v>162</v>
      </c>
      <c r="B163" s="261" t="s">
        <v>2860</v>
      </c>
      <c r="C163" s="261" t="s">
        <v>2861</v>
      </c>
      <c r="D163" s="545"/>
      <c r="E163" s="261" t="s">
        <v>2862</v>
      </c>
      <c r="F163" s="261" t="s">
        <v>970</v>
      </c>
      <c r="G163" s="261" t="s">
        <v>2863</v>
      </c>
      <c r="H163" s="257">
        <f>SUMIF(주문_리스트!D:D,거래처!$B163,주문_리스트!M:M)+SUMIF(주문_리스트!D:D,거래처!B163,주문_리스트!N:N)</f>
        <v>0</v>
      </c>
      <c r="I163" s="52" t="s">
        <v>2877</v>
      </c>
    </row>
    <row r="164" spans="1:11">
      <c r="A164" s="58">
        <v>163</v>
      </c>
      <c r="B164" s="261" t="s">
        <v>2865</v>
      </c>
      <c r="C164" s="261" t="s">
        <v>2866</v>
      </c>
      <c r="D164" s="545"/>
      <c r="E164" s="261" t="s">
        <v>2867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11">
      <c r="A165" s="58">
        <v>164</v>
      </c>
      <c r="B165" s="261" t="s">
        <v>2872</v>
      </c>
      <c r="C165" s="261" t="s">
        <v>2861</v>
      </c>
      <c r="D165" s="545"/>
      <c r="E165" s="261" t="s">
        <v>2862</v>
      </c>
      <c r="F165" s="261" t="s">
        <v>970</v>
      </c>
      <c r="G165" s="261" t="s">
        <v>2863</v>
      </c>
      <c r="H165" s="257">
        <f>SUMIF(주문_리스트!D:D,거래처!$B165,주문_리스트!M:M)+SUMIF(주문_리스트!D:D,거래처!B165,주문_리스트!N:N)</f>
        <v>0</v>
      </c>
    </row>
    <row r="166" spans="1:11">
      <c r="A166" s="58">
        <v>165</v>
      </c>
      <c r="B166" s="261" t="s">
        <v>2894</v>
      </c>
      <c r="C166" s="261" t="s">
        <v>2895</v>
      </c>
      <c r="D166" s="547"/>
      <c r="E166" s="261" t="s">
        <v>2896</v>
      </c>
      <c r="F166" s="261" t="s">
        <v>960</v>
      </c>
      <c r="G166" s="261" t="s">
        <v>2897</v>
      </c>
      <c r="H166" s="257">
        <f>SUMIF(주문_리스트!D:D,거래처!$B166,주문_리스트!M:M)+SUMIF(주문_리스트!D:D,거래처!B166,주문_리스트!N:N)</f>
        <v>0</v>
      </c>
    </row>
    <row r="167" spans="1:11">
      <c r="A167" s="58">
        <v>166</v>
      </c>
      <c r="B167" s="261" t="s">
        <v>2948</v>
      </c>
      <c r="C167" s="261" t="s">
        <v>2949</v>
      </c>
      <c r="D167" s="545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11">
      <c r="A168" s="58">
        <v>167</v>
      </c>
      <c r="B168" s="261" t="s">
        <v>2956</v>
      </c>
      <c r="C168" s="261" t="s">
        <v>2957</v>
      </c>
      <c r="D168" s="545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11">
      <c r="A169" s="58">
        <v>168</v>
      </c>
      <c r="B169" s="261" t="s">
        <v>3003</v>
      </c>
      <c r="C169" s="261" t="s">
        <v>3004</v>
      </c>
      <c r="D169" s="545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11">
      <c r="A170" s="58">
        <v>169</v>
      </c>
      <c r="B170" s="261" t="s">
        <v>3045</v>
      </c>
      <c r="C170" s="261" t="s">
        <v>3046</v>
      </c>
      <c r="D170" s="547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11">
      <c r="A171" s="58">
        <v>170</v>
      </c>
      <c r="B171" s="261" t="s">
        <v>3073</v>
      </c>
      <c r="C171" s="261" t="s">
        <v>3074</v>
      </c>
      <c r="D171" s="547"/>
      <c r="E171" s="261" t="s">
        <v>3075</v>
      </c>
      <c r="F171" s="261" t="s">
        <v>970</v>
      </c>
      <c r="G171" s="261" t="s">
        <v>3076</v>
      </c>
      <c r="H171" s="257">
        <f>SUMIF(주문_리스트!D:D,거래처!$B171,주문_리스트!M:M)+SUMIF(주문_리스트!D:D,거래처!B171,주문_리스트!N:N)</f>
        <v>0</v>
      </c>
    </row>
    <row r="172" spans="1:11">
      <c r="A172" s="58">
        <v>171</v>
      </c>
      <c r="B172" s="261" t="s">
        <v>3105</v>
      </c>
      <c r="C172" s="261" t="s">
        <v>3106</v>
      </c>
      <c r="D172" s="547"/>
      <c r="E172" s="261" t="s">
        <v>3107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11">
      <c r="A173" s="58">
        <v>172</v>
      </c>
      <c r="B173" s="261" t="s">
        <v>3109</v>
      </c>
      <c r="C173" s="261" t="s">
        <v>3110</v>
      </c>
      <c r="D173" s="545"/>
      <c r="E173" s="261" t="s">
        <v>3111</v>
      </c>
      <c r="F173" s="261" t="s">
        <v>32</v>
      </c>
      <c r="G173" s="261" t="s">
        <v>3116</v>
      </c>
      <c r="H173" s="257">
        <f>SUMIF(주문_리스트!D:D,거래처!$B173,주문_리스트!M:M)+SUMIF(주문_리스트!D:D,거래처!B173,주문_리스트!N:N)</f>
        <v>0</v>
      </c>
    </row>
    <row r="174" spans="1:11">
      <c r="A174" s="58">
        <v>173</v>
      </c>
      <c r="B174" s="261" t="s">
        <v>3131</v>
      </c>
      <c r="C174" s="261" t="s">
        <v>3132</v>
      </c>
      <c r="D174" s="261" t="s">
        <v>5236</v>
      </c>
      <c r="E174" s="261" t="s">
        <v>3133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11">
      <c r="A175" s="58">
        <v>174</v>
      </c>
      <c r="B175" s="261" t="s">
        <v>3184</v>
      </c>
      <c r="C175" s="261" t="s">
        <v>3185</v>
      </c>
      <c r="D175" s="545"/>
      <c r="E175" s="261" t="s">
        <v>3186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11">
      <c r="A176" s="58">
        <v>175</v>
      </c>
      <c r="B176" s="261" t="s">
        <v>3627</v>
      </c>
      <c r="C176" s="261" t="s">
        <v>3628</v>
      </c>
      <c r="D176" s="545"/>
      <c r="E176" s="261" t="s">
        <v>3629</v>
      </c>
      <c r="F176" s="261" t="s">
        <v>33</v>
      </c>
      <c r="G176" s="261" t="s">
        <v>3629</v>
      </c>
      <c r="H176" s="257">
        <f>SUMIF(주문_리스트!D:D,거래처!$B176,주문_리스트!M:M)+SUMIF(주문_리스트!D:D,거래처!B176,주문_리스트!N:N)</f>
        <v>0</v>
      </c>
      <c r="K176" t="s">
        <v>3321</v>
      </c>
    </row>
    <row r="177" spans="1:9">
      <c r="A177" s="58">
        <v>176</v>
      </c>
      <c r="B177" s="261" t="s">
        <v>3212</v>
      </c>
      <c r="C177" s="261" t="s">
        <v>3213</v>
      </c>
      <c r="D177" s="550" t="s">
        <v>5237</v>
      </c>
      <c r="E177" s="261" t="s">
        <v>3214</v>
      </c>
      <c r="F177" s="261" t="s">
        <v>970</v>
      </c>
      <c r="G177" s="261" t="s">
        <v>3215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3270</v>
      </c>
      <c r="C178" s="261" t="s">
        <v>3271</v>
      </c>
      <c r="D178" s="545"/>
      <c r="E178" s="261" t="s">
        <v>3272</v>
      </c>
      <c r="F178" s="261" t="s">
        <v>32</v>
      </c>
      <c r="G178" s="261" t="s">
        <v>3273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3322</v>
      </c>
      <c r="C179" s="261" t="s">
        <v>3323</v>
      </c>
      <c r="D179" s="545"/>
      <c r="E179" s="261" t="s">
        <v>3324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3368</v>
      </c>
      <c r="C180" s="261" t="s">
        <v>3369</v>
      </c>
      <c r="D180" s="547"/>
      <c r="E180" s="261" t="s">
        <v>3370</v>
      </c>
      <c r="F180" s="261" t="s">
        <v>32</v>
      </c>
      <c r="G180" s="261" t="s">
        <v>3371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3374</v>
      </c>
      <c r="C181" s="261" t="s">
        <v>3375</v>
      </c>
      <c r="D181" s="545"/>
      <c r="E181" s="261" t="s">
        <v>3376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4956</v>
      </c>
    </row>
    <row r="182" spans="1:9">
      <c r="A182" s="58">
        <v>181</v>
      </c>
      <c r="B182" s="261" t="s">
        <v>3378</v>
      </c>
      <c r="C182" s="261" t="s">
        <v>3379</v>
      </c>
      <c r="D182" s="547"/>
      <c r="E182" s="261" t="s">
        <v>3380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3651</v>
      </c>
      <c r="C183" s="261" t="s">
        <v>3652</v>
      </c>
      <c r="D183" s="261" t="s">
        <v>5238</v>
      </c>
      <c r="E183" s="261" t="s">
        <v>3653</v>
      </c>
      <c r="F183" s="261" t="s">
        <v>32</v>
      </c>
      <c r="G183" s="261" t="s">
        <v>3654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3414</v>
      </c>
      <c r="C184" s="261" t="s">
        <v>3415</v>
      </c>
      <c r="D184" s="545"/>
      <c r="E184" s="261" t="s">
        <v>3417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3477</v>
      </c>
      <c r="C185" s="261" t="s">
        <v>3478</v>
      </c>
      <c r="D185" s="545"/>
      <c r="E185" s="261" t="s">
        <v>3479</v>
      </c>
      <c r="F185" s="261" t="s">
        <v>960</v>
      </c>
      <c r="G185" s="261" t="s">
        <v>3480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3527</v>
      </c>
      <c r="C186" s="261" t="s">
        <v>3528</v>
      </c>
      <c r="D186" s="261" t="s">
        <v>5239</v>
      </c>
      <c r="E186" s="261" t="s">
        <v>3529</v>
      </c>
      <c r="F186" s="261" t="s">
        <v>1161</v>
      </c>
      <c r="G186" s="261" t="s">
        <v>3526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3614</v>
      </c>
      <c r="C187" s="261" t="s">
        <v>3615</v>
      </c>
      <c r="D187" s="545"/>
      <c r="E187" s="261" t="s">
        <v>3616</v>
      </c>
      <c r="F187" s="261" t="s">
        <v>1161</v>
      </c>
      <c r="G187" s="261" t="s">
        <v>3617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3702</v>
      </c>
      <c r="C188" s="261" t="s">
        <v>3703</v>
      </c>
      <c r="D188" s="261" t="s">
        <v>5240</v>
      </c>
      <c r="E188" s="261" t="s">
        <v>3704</v>
      </c>
      <c r="F188" s="261" t="s">
        <v>1161</v>
      </c>
      <c r="G188" s="261" t="s">
        <v>3704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3766</v>
      </c>
      <c r="C189" s="261" t="s">
        <v>3767</v>
      </c>
      <c r="D189" s="545"/>
      <c r="E189" s="261" t="s">
        <v>3768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3845</v>
      </c>
      <c r="C190" s="261" t="s">
        <v>4328</v>
      </c>
      <c r="D190" s="545"/>
      <c r="E190" s="261" t="s">
        <v>4381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3846</v>
      </c>
      <c r="C191" s="261" t="s">
        <v>4329</v>
      </c>
      <c r="D191" s="547"/>
      <c r="E191" s="261" t="s">
        <v>4382</v>
      </c>
      <c r="F191" s="261" t="s">
        <v>970</v>
      </c>
      <c r="G191" s="261" t="s">
        <v>4383</v>
      </c>
      <c r="H191" s="257">
        <f>SUMIF(주문_리스트!D:D,거래처!$B191,주문_리스트!M:M)+SUMIF(주문_리스트!D:D,거래처!B191,주문_리스트!N:N)</f>
        <v>0</v>
      </c>
      <c r="I191" s="52" t="s">
        <v>4956</v>
      </c>
    </row>
    <row r="192" spans="1:9">
      <c r="A192" s="58">
        <v>191</v>
      </c>
      <c r="B192" s="261" t="s">
        <v>3847</v>
      </c>
      <c r="C192" s="261" t="s">
        <v>4330</v>
      </c>
      <c r="D192" s="545"/>
      <c r="E192" s="261" t="s">
        <v>4384</v>
      </c>
      <c r="F192" s="261" t="s">
        <v>960</v>
      </c>
      <c r="G192" s="261" t="s">
        <v>4385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3848</v>
      </c>
      <c r="C193" s="261" t="s">
        <v>4331</v>
      </c>
      <c r="D193" s="545"/>
      <c r="E193" s="261" t="s">
        <v>4386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4332</v>
      </c>
      <c r="C194" s="261" t="s">
        <v>4333</v>
      </c>
      <c r="D194" s="545"/>
      <c r="E194" s="261" t="s">
        <v>4387</v>
      </c>
      <c r="F194" s="261" t="s">
        <v>34</v>
      </c>
      <c r="G194" s="261" t="s">
        <v>4388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3854</v>
      </c>
      <c r="C195" s="261" t="s">
        <v>4334</v>
      </c>
      <c r="D195" s="261" t="s">
        <v>5241</v>
      </c>
      <c r="E195" s="261" t="s">
        <v>4389</v>
      </c>
      <c r="F195" s="261" t="s">
        <v>960</v>
      </c>
      <c r="G195" s="261" t="s">
        <v>4390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3853</v>
      </c>
      <c r="C196" s="261" t="s">
        <v>4335</v>
      </c>
      <c r="D196" s="545"/>
      <c r="E196" s="261" t="s">
        <v>4391</v>
      </c>
      <c r="F196" s="261" t="s">
        <v>1161</v>
      </c>
      <c r="G196" s="261" t="s">
        <v>4392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3855</v>
      </c>
      <c r="C197" s="261" t="s">
        <v>4336</v>
      </c>
      <c r="D197" s="545"/>
      <c r="E197" s="261" t="s">
        <v>4393</v>
      </c>
      <c r="F197" s="261" t="s">
        <v>960</v>
      </c>
      <c r="G197" s="261" t="s">
        <v>4394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3856</v>
      </c>
      <c r="C198" s="261" t="s">
        <v>4337</v>
      </c>
      <c r="D198" s="545"/>
      <c r="E198" s="261" t="s">
        <v>4395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3858</v>
      </c>
      <c r="C199" s="261" t="s">
        <v>4338</v>
      </c>
      <c r="D199" s="545"/>
      <c r="E199" s="261" t="s">
        <v>4396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3862</v>
      </c>
      <c r="C200" s="261" t="s">
        <v>4339</v>
      </c>
      <c r="D200" s="261" t="s">
        <v>5242</v>
      </c>
      <c r="E200" s="261" t="s">
        <v>4397</v>
      </c>
      <c r="F200" s="261" t="s">
        <v>960</v>
      </c>
      <c r="G200" s="261" t="s">
        <v>4398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3865</v>
      </c>
      <c r="C201" s="261" t="s">
        <v>4340</v>
      </c>
      <c r="D201" s="261" t="s">
        <v>5243</v>
      </c>
      <c r="E201" s="261" t="s">
        <v>4399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4956</v>
      </c>
    </row>
    <row r="202" spans="1:9">
      <c r="A202" s="58">
        <v>202</v>
      </c>
      <c r="B202" s="261" t="s">
        <v>4341</v>
      </c>
      <c r="C202" s="261" t="s">
        <v>4342</v>
      </c>
      <c r="D202" s="261" t="s">
        <v>5244</v>
      </c>
      <c r="E202" s="261" t="s">
        <v>4400</v>
      </c>
      <c r="F202" s="261" t="s">
        <v>4668</v>
      </c>
      <c r="G202" s="261" t="s">
        <v>4667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3873</v>
      </c>
      <c r="C203" s="261" t="s">
        <v>4343</v>
      </c>
      <c r="D203" s="547"/>
      <c r="E203" s="261" t="s">
        <v>4401</v>
      </c>
      <c r="F203" s="261" t="s">
        <v>960</v>
      </c>
      <c r="G203" s="261" t="s">
        <v>4402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3450</v>
      </c>
      <c r="C204" s="261" t="s">
        <v>4344</v>
      </c>
      <c r="D204" s="545"/>
      <c r="E204" s="261" t="s">
        <v>4403</v>
      </c>
      <c r="F204" s="261" t="s">
        <v>960</v>
      </c>
      <c r="G204" s="261" t="s">
        <v>4404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3866</v>
      </c>
      <c r="C205" s="261" t="s">
        <v>5139</v>
      </c>
      <c r="D205" s="547"/>
      <c r="E205" s="261" t="s">
        <v>4405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5163</v>
      </c>
    </row>
    <row r="206" spans="1:9">
      <c r="A206" s="58">
        <v>206</v>
      </c>
      <c r="B206" s="261" t="s">
        <v>4345</v>
      </c>
      <c r="C206" s="261" t="s">
        <v>4346</v>
      </c>
      <c r="D206" s="545"/>
      <c r="E206" s="261" t="s">
        <v>4406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3867</v>
      </c>
      <c r="C207" s="261" t="s">
        <v>4347</v>
      </c>
      <c r="D207" s="545"/>
      <c r="E207" s="261" t="s">
        <v>4407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4348</v>
      </c>
      <c r="C208" s="261" t="s">
        <v>4349</v>
      </c>
      <c r="D208" s="547"/>
      <c r="E208" s="261" t="s">
        <v>4408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3869</v>
      </c>
      <c r="C209" s="261" t="s">
        <v>4350</v>
      </c>
      <c r="D209" s="547"/>
      <c r="E209" s="261" t="s">
        <v>4409</v>
      </c>
      <c r="F209" s="261" t="s">
        <v>960</v>
      </c>
      <c r="G209" s="261" t="s">
        <v>4410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3870</v>
      </c>
      <c r="C210" s="261" t="s">
        <v>4351</v>
      </c>
      <c r="D210" s="545"/>
      <c r="E210" s="261" t="s">
        <v>4411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3871</v>
      </c>
      <c r="C211" s="261" t="s">
        <v>4352</v>
      </c>
      <c r="D211" s="545"/>
      <c r="E211" s="261" t="s">
        <v>4412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3872</v>
      </c>
      <c r="C212" s="261" t="s">
        <v>4353</v>
      </c>
      <c r="D212" s="261" t="s">
        <v>5245</v>
      </c>
      <c r="E212" s="261" t="s">
        <v>4413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3874</v>
      </c>
      <c r="C213" s="261" t="s">
        <v>4354</v>
      </c>
      <c r="D213" s="547"/>
      <c r="E213" s="261" t="s">
        <v>4414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3875</v>
      </c>
      <c r="C214" s="261" t="s">
        <v>4355</v>
      </c>
      <c r="D214" s="547"/>
      <c r="E214" s="261" t="s">
        <v>4415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4356</v>
      </c>
      <c r="C215" s="261" t="s">
        <v>4357</v>
      </c>
      <c r="D215" s="547"/>
      <c r="E215" s="261" t="s">
        <v>4416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4358</v>
      </c>
      <c r="D216" s="547"/>
      <c r="E216" s="261" t="s">
        <v>4417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4359</v>
      </c>
      <c r="C217" s="261" t="s">
        <v>4360</v>
      </c>
      <c r="D217" s="547"/>
      <c r="E217" s="261" t="s">
        <v>4418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4149</v>
      </c>
      <c r="C218" s="261" t="s">
        <v>4361</v>
      </c>
      <c r="D218" s="261" t="s">
        <v>5246</v>
      </c>
      <c r="E218" s="261" t="s">
        <v>4419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4260</v>
      </c>
      <c r="C219" s="261" t="s">
        <v>4362</v>
      </c>
      <c r="D219" s="547"/>
      <c r="E219" s="261" t="s">
        <v>4420</v>
      </c>
      <c r="F219" s="261" t="s">
        <v>1161</v>
      </c>
      <c r="G219" s="261" t="s">
        <v>4420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4261</v>
      </c>
      <c r="C220" s="261" t="s">
        <v>4363</v>
      </c>
      <c r="D220" s="545"/>
      <c r="E220" s="261" t="s">
        <v>4421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4956</v>
      </c>
    </row>
    <row r="221" spans="1:9">
      <c r="A221" s="58">
        <v>221</v>
      </c>
      <c r="B221" s="261" t="s">
        <v>4262</v>
      </c>
      <c r="C221" s="261" t="s">
        <v>4364</v>
      </c>
      <c r="D221" s="545"/>
      <c r="E221" s="261" t="s">
        <v>4422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4490</v>
      </c>
      <c r="C222" s="261" t="s">
        <v>4491</v>
      </c>
      <c r="D222" s="545"/>
      <c r="E222" s="261" t="s">
        <v>4492</v>
      </c>
      <c r="F222" s="261" t="s">
        <v>960</v>
      </c>
      <c r="G222" s="261" t="s">
        <v>4493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4494</v>
      </c>
      <c r="C223" s="261" t="s">
        <v>4495</v>
      </c>
      <c r="D223" s="547"/>
      <c r="E223" s="261" t="s">
        <v>4496</v>
      </c>
      <c r="F223" s="261" t="s">
        <v>4519</v>
      </c>
      <c r="G223" s="261" t="s">
        <v>4520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4622</v>
      </c>
      <c r="C224" s="261" t="s">
        <v>4623</v>
      </c>
      <c r="D224" s="261" t="s">
        <v>5247</v>
      </c>
      <c r="E224" s="261" t="s">
        <v>4624</v>
      </c>
      <c r="F224" s="261" t="s">
        <v>4625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4651</v>
      </c>
      <c r="C225" s="261" t="s">
        <v>4652</v>
      </c>
      <c r="D225" s="545"/>
      <c r="E225" s="261" t="s">
        <v>4653</v>
      </c>
      <c r="F225" s="261" t="s">
        <v>1161</v>
      </c>
      <c r="G225" s="261" t="s">
        <v>4653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4676</v>
      </c>
      <c r="C226" s="261" t="s">
        <v>4677</v>
      </c>
      <c r="D226" s="261" t="s">
        <v>5248</v>
      </c>
      <c r="E226" s="261" t="s">
        <v>4678</v>
      </c>
      <c r="F226" s="261" t="s">
        <v>1161</v>
      </c>
      <c r="G226" s="261" t="s">
        <v>4678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4708</v>
      </c>
      <c r="C227" s="261" t="s">
        <v>4709</v>
      </c>
      <c r="D227" s="545"/>
      <c r="E227" s="261" t="s">
        <v>4710</v>
      </c>
      <c r="F227" s="261" t="s">
        <v>4711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4744</v>
      </c>
      <c r="C228" s="261" t="s">
        <v>4745</v>
      </c>
      <c r="D228" s="545"/>
      <c r="E228" s="261" t="s">
        <v>4746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4753</v>
      </c>
    </row>
    <row r="229" spans="1:9">
      <c r="A229" s="58">
        <v>229</v>
      </c>
      <c r="B229" s="261" t="s">
        <v>4765</v>
      </c>
      <c r="C229" s="261" t="s">
        <v>4320</v>
      </c>
      <c r="D229" s="261" t="s">
        <v>5249</v>
      </c>
      <c r="E229" s="261" t="s">
        <v>4766</v>
      </c>
      <c r="F229" s="261" t="s">
        <v>960</v>
      </c>
      <c r="G229" s="261" t="s">
        <v>4767</v>
      </c>
      <c r="H229" s="257">
        <f>SUMIF(주문_리스트!D:D,거래처!$B229,주문_리스트!M:M)+SUMIF(주문_리스트!D:D,거래처!B229,주문_리스트!N:N)</f>
        <v>0</v>
      </c>
      <c r="I229" s="52" t="s">
        <v>4956</v>
      </c>
    </row>
    <row r="230" spans="1:9">
      <c r="A230" s="58">
        <v>230</v>
      </c>
      <c r="B230" s="261" t="s">
        <v>5159</v>
      </c>
      <c r="C230" s="261" t="s">
        <v>4858</v>
      </c>
      <c r="D230" s="545"/>
      <c r="E230" s="261" t="s">
        <v>4859</v>
      </c>
      <c r="F230" s="261" t="s">
        <v>960</v>
      </c>
      <c r="G230" s="261" t="s">
        <v>4860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4912</v>
      </c>
      <c r="C231" s="261" t="s">
        <v>4913</v>
      </c>
      <c r="D231" s="545"/>
      <c r="E231" s="261" t="s">
        <v>4914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4915</v>
      </c>
      <c r="C232" s="261" t="s">
        <v>4916</v>
      </c>
      <c r="D232" s="547"/>
      <c r="E232" s="261" t="s">
        <v>4917</v>
      </c>
      <c r="F232" s="261" t="s">
        <v>960</v>
      </c>
      <c r="G232" s="261" t="s">
        <v>4918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5045</v>
      </c>
      <c r="C233" s="261" t="s">
        <v>5046</v>
      </c>
      <c r="D233" s="547"/>
      <c r="E233" s="261" t="s">
        <v>5047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H234" s="257">
        <f>SUMIF(주문_리스트!D:D,거래처!$B234,주문_리스트!M:M)+SUMIF(주문_리스트!D:D,거래처!B234,주문_리스트!N:N)</f>
        <v>0</v>
      </c>
    </row>
    <row r="235" spans="1:9">
      <c r="H235" s="257">
        <f>SUMIF(주문_리스트!D:D,거래처!$B235,주문_리스트!M:M)+SUMIF(주문_리스트!D:D,거래처!B235,주문_리스트!N:N)</f>
        <v>0</v>
      </c>
    </row>
    <row r="236" spans="1:9">
      <c r="H236" s="257">
        <f>SUMIF(주문_리스트!D:D,거래처!$B236,주문_리스트!M:M)+SUMIF(주문_리스트!D:D,거래처!B236,주문_리스트!N:N)</f>
        <v>0</v>
      </c>
    </row>
    <row r="237" spans="1:9">
      <c r="H237" s="257">
        <f>SUMIF(주문_리스트!D:D,거래처!$B237,주문_리스트!M:M)+SUMIF(주문_리스트!D:D,거래처!B237,주문_리스트!N:N)</f>
        <v>0</v>
      </c>
    </row>
    <row r="238" spans="1:9"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19"/>
  <sheetViews>
    <sheetView zoomScale="115" zoomScaleNormal="115" workbookViewId="0">
      <pane xSplit="1" ySplit="1" topLeftCell="B13" activePane="bottomRight" state="frozen"/>
      <selection activeCell="N26" sqref="N26"/>
      <selection pane="topRight" activeCell="N26" sqref="N26"/>
      <selection pane="bottomLeft" activeCell="N26" sqref="N26"/>
      <selection pane="bottomRight" activeCell="D27" sqref="D2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5.625" style="280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287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5088</v>
      </c>
      <c r="C3" s="280" t="s">
        <v>5088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5095</v>
      </c>
      <c r="C5" s="280" t="s">
        <v>1702</v>
      </c>
      <c r="D5" s="280" t="s">
        <v>5095</v>
      </c>
      <c r="E5" s="52">
        <v>650000</v>
      </c>
      <c r="G5"/>
      <c r="H5"/>
    </row>
    <row r="6" spans="1:10">
      <c r="A6">
        <v>8</v>
      </c>
      <c r="B6" s="280" t="s">
        <v>3728</v>
      </c>
      <c r="C6" s="280" t="s">
        <v>1125</v>
      </c>
      <c r="D6" s="280" t="s">
        <v>3728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2851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4091</v>
      </c>
      <c r="C12" s="280" t="s">
        <v>1616</v>
      </c>
      <c r="D12" s="280" t="s">
        <v>4091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5096</v>
      </c>
      <c r="C15" s="280" t="s">
        <v>5096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4423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4207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5165</v>
      </c>
      <c r="D25" s="280" t="s">
        <v>5164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5166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5090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4424</v>
      </c>
      <c r="C37" s="280" t="s">
        <v>4425</v>
      </c>
      <c r="D37" s="280" t="s">
        <v>4424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5092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4505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4426</v>
      </c>
      <c r="C75" s="280" t="s">
        <v>2673</v>
      </c>
      <c r="D75" s="280" t="s">
        <v>4426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5089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4427</v>
      </c>
      <c r="C78" s="280" t="s">
        <v>1682</v>
      </c>
      <c r="D78" s="280" t="s">
        <v>4427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4428</v>
      </c>
      <c r="C79" s="280" t="s">
        <v>1683</v>
      </c>
      <c r="D79" s="280" t="s">
        <v>4428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3884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3283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4429</v>
      </c>
      <c r="C87" s="280" t="s">
        <v>4430</v>
      </c>
      <c r="D87" s="280" t="s">
        <v>4429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5091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4431</v>
      </c>
      <c r="C110" s="280" t="s">
        <v>4432</v>
      </c>
      <c r="D110" s="280" t="s">
        <v>4431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4433</v>
      </c>
      <c r="C111" s="280" t="s">
        <v>4434</v>
      </c>
      <c r="D111" s="280" t="s">
        <v>4433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3729</v>
      </c>
      <c r="C128" s="280" t="s">
        <v>2622</v>
      </c>
      <c r="D128" s="280" t="s">
        <v>3729</v>
      </c>
      <c r="E128" s="52">
        <v>1200000</v>
      </c>
      <c r="G128"/>
    </row>
    <row r="129" spans="1:8">
      <c r="A129">
        <v>139</v>
      </c>
      <c r="B129" s="280" t="s">
        <v>3481</v>
      </c>
      <c r="C129" s="280" t="s">
        <v>2620</v>
      </c>
      <c r="D129" s="280" t="s">
        <v>3481</v>
      </c>
      <c r="E129" s="52">
        <v>1000000</v>
      </c>
      <c r="G129"/>
    </row>
    <row r="130" spans="1:8">
      <c r="A130">
        <v>140</v>
      </c>
      <c r="B130" s="280" t="s">
        <v>4031</v>
      </c>
      <c r="C130" s="280" t="s">
        <v>4030</v>
      </c>
      <c r="D130" s="280" t="s">
        <v>4031</v>
      </c>
      <c r="E130" s="280" t="s">
        <v>5068</v>
      </c>
      <c r="G130"/>
      <c r="H130" s="52" t="s">
        <v>5072</v>
      </c>
    </row>
    <row r="131" spans="1:8">
      <c r="A131">
        <v>141</v>
      </c>
      <c r="B131" s="280" t="s">
        <v>1866</v>
      </c>
      <c r="C131" s="280" t="s">
        <v>4435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4436</v>
      </c>
      <c r="C134" s="280" t="s">
        <v>2162</v>
      </c>
      <c r="D134" s="280" t="s">
        <v>4436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3655</v>
      </c>
      <c r="C137" s="280" t="s">
        <v>2620</v>
      </c>
      <c r="D137" s="280" t="s">
        <v>3655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3482</v>
      </c>
      <c r="C141" s="280" t="s">
        <v>2456</v>
      </c>
      <c r="D141" s="280" t="s">
        <v>3482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4437</v>
      </c>
      <c r="C151" s="280" t="s">
        <v>2220</v>
      </c>
      <c r="D151" s="280" t="s">
        <v>4437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2996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450000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2732</v>
      </c>
      <c r="D184" s="280" t="s">
        <v>5153</v>
      </c>
      <c r="E184" s="280" t="s">
        <v>5154</v>
      </c>
      <c r="F184" s="52">
        <v>150000</v>
      </c>
      <c r="H184" t="s">
        <v>5155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2852</v>
      </c>
      <c r="C188" s="280" t="s">
        <v>2853</v>
      </c>
      <c r="D188" s="280" t="s">
        <v>2852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4438</v>
      </c>
      <c r="C189" s="280" t="s">
        <v>4439</v>
      </c>
      <c r="D189" s="280" t="s">
        <v>4438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2854</v>
      </c>
      <c r="E192" s="52">
        <v>35000</v>
      </c>
      <c r="G192"/>
    </row>
    <row r="193" spans="1:8">
      <c r="A193">
        <v>204</v>
      </c>
      <c r="B193" s="280" t="s">
        <v>4440</v>
      </c>
      <c r="C193" s="280" t="s">
        <v>4441</v>
      </c>
      <c r="D193" s="280" t="s">
        <v>4440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3442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2884</v>
      </c>
      <c r="C195" s="280" t="s">
        <v>2885</v>
      </c>
      <c r="D195" s="280" t="s">
        <v>2884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2888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2915</v>
      </c>
      <c r="C197" s="280" t="s">
        <v>2916</v>
      </c>
      <c r="D197" s="280" t="s">
        <v>2915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2849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3088</v>
      </c>
      <c r="C203" s="280" t="s">
        <v>2326</v>
      </c>
      <c r="D203" s="280" t="s">
        <v>3088</v>
      </c>
      <c r="E203" s="52">
        <v>1550000</v>
      </c>
      <c r="G203"/>
    </row>
    <row r="204" spans="1:8">
      <c r="A204">
        <v>215</v>
      </c>
      <c r="B204" s="280" t="s">
        <v>3475</v>
      </c>
      <c r="C204" s="280" t="s">
        <v>4442</v>
      </c>
      <c r="D204" s="280" t="s">
        <v>3475</v>
      </c>
      <c r="E204" s="52">
        <v>1300000</v>
      </c>
      <c r="G204"/>
    </row>
    <row r="205" spans="1:8">
      <c r="A205">
        <v>216</v>
      </c>
      <c r="B205" s="280" t="s">
        <v>4849</v>
      </c>
      <c r="C205" s="280" t="s">
        <v>3137</v>
      </c>
      <c r="D205" s="280" t="s">
        <v>4849</v>
      </c>
      <c r="E205" s="280" t="s">
        <v>4850</v>
      </c>
      <c r="G205"/>
    </row>
    <row r="206" spans="1:8">
      <c r="A206">
        <v>217</v>
      </c>
      <c r="B206" s="280" t="s">
        <v>3198</v>
      </c>
      <c r="C206" s="280" t="s">
        <v>3138</v>
      </c>
      <c r="D206" s="280">
        <v>501223434</v>
      </c>
      <c r="G206"/>
    </row>
    <row r="207" spans="1:8">
      <c r="A207">
        <v>218</v>
      </c>
      <c r="B207" s="280" t="s">
        <v>3199</v>
      </c>
      <c r="C207" s="280" t="s">
        <v>3196</v>
      </c>
      <c r="D207" s="280">
        <v>501327105</v>
      </c>
      <c r="G207"/>
      <c r="H207" s="52" t="s">
        <v>3197</v>
      </c>
    </row>
    <row r="208" spans="1:8">
      <c r="A208">
        <v>219</v>
      </c>
      <c r="B208" s="280" t="s">
        <v>3205</v>
      </c>
      <c r="C208" s="280" t="s">
        <v>3206</v>
      </c>
      <c r="D208" s="280" t="s">
        <v>3205</v>
      </c>
      <c r="E208" s="52">
        <v>300000</v>
      </c>
      <c r="G208"/>
    </row>
    <row r="209" spans="1:8">
      <c r="A209">
        <v>220</v>
      </c>
      <c r="B209" s="280" t="s">
        <v>3234</v>
      </c>
      <c r="C209" s="280" t="s">
        <v>3235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3304</v>
      </c>
      <c r="C210" s="280" t="s">
        <v>3305</v>
      </c>
      <c r="D210" s="280" t="s">
        <v>3304</v>
      </c>
      <c r="G210"/>
      <c r="H210" s="52" t="s">
        <v>3306</v>
      </c>
    </row>
    <row r="211" spans="1:8">
      <c r="A211">
        <v>222</v>
      </c>
      <c r="B211" s="280" t="s">
        <v>3334</v>
      </c>
      <c r="C211" s="280" t="s">
        <v>3335</v>
      </c>
      <c r="D211" s="280" t="s">
        <v>3334</v>
      </c>
      <c r="E211" s="52">
        <v>1500000</v>
      </c>
      <c r="G211"/>
    </row>
    <row r="212" spans="1:8">
      <c r="A212">
        <v>223</v>
      </c>
      <c r="C212" s="280" t="s">
        <v>3359</v>
      </c>
      <c r="E212" s="52">
        <v>750000</v>
      </c>
      <c r="G212"/>
    </row>
    <row r="213" spans="1:8">
      <c r="A213">
        <v>224</v>
      </c>
      <c r="B213" s="280" t="s">
        <v>3393</v>
      </c>
      <c r="C213" s="280" t="s">
        <v>3394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3429</v>
      </c>
      <c r="C214" s="280" t="s">
        <v>3143</v>
      </c>
      <c r="D214" s="280" t="s">
        <v>3429</v>
      </c>
      <c r="E214" s="52">
        <v>1100000</v>
      </c>
      <c r="G214"/>
    </row>
    <row r="215" spans="1:8">
      <c r="A215">
        <v>226</v>
      </c>
      <c r="B215" s="280" t="s">
        <v>3453</v>
      </c>
      <c r="C215" s="280" t="s">
        <v>3454</v>
      </c>
      <c r="D215" s="280" t="s">
        <v>3453</v>
      </c>
      <c r="G215"/>
    </row>
    <row r="216" spans="1:8">
      <c r="A216">
        <v>227</v>
      </c>
      <c r="B216" s="280" t="s">
        <v>3461</v>
      </c>
      <c r="C216" s="280" t="s">
        <v>3461</v>
      </c>
      <c r="E216" s="52">
        <v>300000</v>
      </c>
      <c r="G216"/>
    </row>
    <row r="217" spans="1:8">
      <c r="A217">
        <v>228</v>
      </c>
      <c r="B217" s="280" t="s">
        <v>4443</v>
      </c>
      <c r="C217" s="280" t="s">
        <v>4444</v>
      </c>
      <c r="D217" s="280" t="s">
        <v>4443</v>
      </c>
      <c r="E217" s="52">
        <v>1300000</v>
      </c>
      <c r="G217"/>
    </row>
    <row r="218" spans="1:8">
      <c r="A218">
        <v>229</v>
      </c>
      <c r="C218" s="280" t="s">
        <v>3486</v>
      </c>
      <c r="E218" s="52">
        <v>2200000</v>
      </c>
      <c r="G218"/>
    </row>
    <row r="219" spans="1:8">
      <c r="A219">
        <v>230</v>
      </c>
      <c r="B219" s="280" t="s">
        <v>3491</v>
      </c>
      <c r="C219" s="280" t="s">
        <v>3492</v>
      </c>
      <c r="D219" s="280" t="s">
        <v>3491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3493</v>
      </c>
      <c r="C220" s="280" t="s">
        <v>3494</v>
      </c>
      <c r="D220" s="280" t="s">
        <v>3493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3495</v>
      </c>
      <c r="C221" s="280" t="s">
        <v>3486</v>
      </c>
      <c r="D221" s="280" t="s">
        <v>3495</v>
      </c>
      <c r="E221" s="52">
        <v>2200000</v>
      </c>
      <c r="G221"/>
    </row>
    <row r="222" spans="1:8">
      <c r="A222">
        <v>233</v>
      </c>
      <c r="B222" s="280" t="s">
        <v>3496</v>
      </c>
      <c r="C222" s="280" t="s">
        <v>3497</v>
      </c>
      <c r="D222" s="280" t="s">
        <v>3496</v>
      </c>
      <c r="E222" s="52">
        <v>300000</v>
      </c>
      <c r="G222"/>
    </row>
    <row r="223" spans="1:8">
      <c r="A223">
        <v>234</v>
      </c>
      <c r="B223" s="280" t="s">
        <v>3523</v>
      </c>
      <c r="C223" s="280" t="s">
        <v>3524</v>
      </c>
      <c r="D223" s="280" t="s">
        <v>3523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3709</v>
      </c>
      <c r="C224" s="280" t="s">
        <v>3710</v>
      </c>
      <c r="D224" s="280" t="s">
        <v>3709</v>
      </c>
      <c r="E224" s="52">
        <v>600000</v>
      </c>
      <c r="G224"/>
    </row>
    <row r="225" spans="1:9">
      <c r="A225">
        <v>236</v>
      </c>
      <c r="B225" s="280" t="s">
        <v>3721</v>
      </c>
      <c r="C225" s="280" t="s">
        <v>3721</v>
      </c>
      <c r="D225" s="280" t="s">
        <v>3722</v>
      </c>
      <c r="E225" s="52">
        <v>2500000</v>
      </c>
      <c r="G225"/>
    </row>
    <row r="226" spans="1:9">
      <c r="A226">
        <v>237</v>
      </c>
      <c r="C226" s="280" t="s">
        <v>3735</v>
      </c>
      <c r="D226" s="280" t="s">
        <v>3736</v>
      </c>
      <c r="E226" s="52">
        <v>10000</v>
      </c>
    </row>
    <row r="227" spans="1:9">
      <c r="A227">
        <v>238</v>
      </c>
      <c r="B227" s="280" t="s">
        <v>3759</v>
      </c>
      <c r="C227" s="280" t="s">
        <v>3760</v>
      </c>
      <c r="D227" s="280" t="s">
        <v>3759</v>
      </c>
    </row>
    <row r="228" spans="1:9">
      <c r="A228">
        <v>239</v>
      </c>
      <c r="B228" s="280" t="s">
        <v>3887</v>
      </c>
      <c r="C228" s="280" t="s">
        <v>3886</v>
      </c>
      <c r="D228" s="280" t="s">
        <v>3887</v>
      </c>
      <c r="E228" s="52">
        <v>1000000</v>
      </c>
    </row>
    <row r="229" spans="1:9">
      <c r="A229">
        <v>240</v>
      </c>
      <c r="C229" s="280" t="s">
        <v>3893</v>
      </c>
      <c r="E229" s="52">
        <v>1000000</v>
      </c>
      <c r="H229" s="52" t="s">
        <v>4228</v>
      </c>
    </row>
    <row r="230" spans="1:9">
      <c r="A230">
        <v>241</v>
      </c>
      <c r="C230" s="280" t="s">
        <v>3897</v>
      </c>
      <c r="E230" s="52">
        <v>200000</v>
      </c>
      <c r="H230" s="52" t="s">
        <v>4228</v>
      </c>
    </row>
    <row r="231" spans="1:9">
      <c r="A231">
        <v>242</v>
      </c>
      <c r="B231" s="280" t="s">
        <v>1186</v>
      </c>
      <c r="C231" s="280" t="s">
        <v>3898</v>
      </c>
      <c r="D231" s="280" t="s">
        <v>1186</v>
      </c>
      <c r="E231" s="52">
        <v>400000</v>
      </c>
      <c r="F231" s="52">
        <v>200000</v>
      </c>
      <c r="I231" t="s">
        <v>4236</v>
      </c>
    </row>
    <row r="232" spans="1:9">
      <c r="A232">
        <v>243</v>
      </c>
      <c r="C232" s="280" t="s">
        <v>3901</v>
      </c>
      <c r="E232" s="52">
        <v>700000</v>
      </c>
    </row>
    <row r="233" spans="1:9">
      <c r="A233">
        <v>244</v>
      </c>
      <c r="B233" s="280" t="s">
        <v>3904</v>
      </c>
      <c r="C233" s="280" t="s">
        <v>3903</v>
      </c>
      <c r="D233" s="280" t="s">
        <v>3904</v>
      </c>
      <c r="E233" s="52">
        <v>1800000</v>
      </c>
    </row>
    <row r="234" spans="1:9">
      <c r="A234">
        <v>245</v>
      </c>
      <c r="B234" s="280" t="s">
        <v>4445</v>
      </c>
      <c r="C234" s="280" t="s">
        <v>2849</v>
      </c>
      <c r="D234" s="280" t="s">
        <v>4445</v>
      </c>
      <c r="E234" s="52">
        <v>350000</v>
      </c>
    </row>
    <row r="235" spans="1:9">
      <c r="A235">
        <v>246</v>
      </c>
      <c r="B235" s="280" t="s">
        <v>3906</v>
      </c>
      <c r="C235" s="280" t="s">
        <v>3905</v>
      </c>
      <c r="D235" s="280" t="s">
        <v>3906</v>
      </c>
      <c r="E235" s="52">
        <v>1300000</v>
      </c>
    </row>
    <row r="236" spans="1:9">
      <c r="A236">
        <v>247</v>
      </c>
      <c r="B236" s="280" t="s">
        <v>4446</v>
      </c>
      <c r="C236" s="280" t="s">
        <v>3907</v>
      </c>
      <c r="D236" s="280" t="s">
        <v>4446</v>
      </c>
      <c r="E236" s="52">
        <v>1550000</v>
      </c>
    </row>
    <row r="237" spans="1:9">
      <c r="A237">
        <v>248</v>
      </c>
      <c r="B237" s="280" t="s">
        <v>1906</v>
      </c>
      <c r="C237" s="280" t="s">
        <v>4447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4448</v>
      </c>
      <c r="C238" s="280" t="s">
        <v>2849</v>
      </c>
      <c r="D238" s="280" t="s">
        <v>4448</v>
      </c>
      <c r="E238" s="52">
        <v>396000</v>
      </c>
    </row>
    <row r="239" spans="1:9">
      <c r="A239">
        <v>250</v>
      </c>
      <c r="B239" s="280" t="s">
        <v>4449</v>
      </c>
      <c r="C239" s="280" t="s">
        <v>3920</v>
      </c>
      <c r="D239" s="280" t="s">
        <v>4449</v>
      </c>
      <c r="E239" s="52">
        <v>800000</v>
      </c>
    </row>
    <row r="240" spans="1:9">
      <c r="A240">
        <v>251</v>
      </c>
      <c r="B240" s="280" t="s">
        <v>4450</v>
      </c>
      <c r="C240" s="280" t="s">
        <v>2326</v>
      </c>
      <c r="D240" s="280" t="s">
        <v>4450</v>
      </c>
    </row>
    <row r="241" spans="1:6">
      <c r="A241">
        <v>252</v>
      </c>
      <c r="B241" s="280" t="s">
        <v>4451</v>
      </c>
      <c r="C241" s="280" t="s">
        <v>3049</v>
      </c>
      <c r="D241" s="280" t="s">
        <v>4451</v>
      </c>
      <c r="E241" s="52">
        <v>1600000</v>
      </c>
    </row>
    <row r="242" spans="1:6">
      <c r="A242">
        <v>253</v>
      </c>
      <c r="B242" s="280" t="s">
        <v>4452</v>
      </c>
      <c r="C242" s="280" t="s">
        <v>3953</v>
      </c>
      <c r="D242" s="280" t="s">
        <v>4452</v>
      </c>
      <c r="E242" s="52">
        <v>374000</v>
      </c>
    </row>
    <row r="243" spans="1:6">
      <c r="A243">
        <v>254</v>
      </c>
      <c r="B243" s="280" t="s">
        <v>4064</v>
      </c>
      <c r="C243" s="280" t="s">
        <v>1184</v>
      </c>
      <c r="D243" s="280" t="s">
        <v>4064</v>
      </c>
      <c r="E243" s="52">
        <v>1200000</v>
      </c>
    </row>
    <row r="244" spans="1:6">
      <c r="A244">
        <v>255</v>
      </c>
      <c r="C244" s="280" t="s">
        <v>3967</v>
      </c>
      <c r="E244" s="52">
        <v>1090910</v>
      </c>
    </row>
    <row r="245" spans="1:6">
      <c r="A245">
        <v>256</v>
      </c>
      <c r="B245" s="280" t="s">
        <v>4453</v>
      </c>
      <c r="C245" s="280" t="s">
        <v>4454</v>
      </c>
      <c r="D245" s="280" t="s">
        <v>4453</v>
      </c>
    </row>
    <row r="246" spans="1:6">
      <c r="A246">
        <v>257</v>
      </c>
      <c r="B246" s="280" t="s">
        <v>4455</v>
      </c>
      <c r="C246" s="280" t="s">
        <v>4218</v>
      </c>
      <c r="D246" s="280" t="s">
        <v>4455</v>
      </c>
    </row>
    <row r="247" spans="1:6">
      <c r="A247">
        <v>258</v>
      </c>
      <c r="B247" s="280" t="s">
        <v>4456</v>
      </c>
      <c r="C247" s="280" t="s">
        <v>1182</v>
      </c>
      <c r="D247" s="280" t="s">
        <v>4456</v>
      </c>
      <c r="E247" s="52">
        <v>1600000</v>
      </c>
    </row>
    <row r="248" spans="1:6">
      <c r="A248">
        <v>259</v>
      </c>
      <c r="B248" s="280" t="s">
        <v>4739</v>
      </c>
      <c r="C248" s="280" t="s">
        <v>4740</v>
      </c>
      <c r="D248" s="280" t="s">
        <v>4741</v>
      </c>
    </row>
    <row r="249" spans="1:6">
      <c r="A249">
        <v>260</v>
      </c>
      <c r="C249" s="280" t="s">
        <v>4457</v>
      </c>
      <c r="E249" s="52">
        <v>450000</v>
      </c>
      <c r="F249" s="52">
        <v>180000</v>
      </c>
    </row>
    <row r="250" spans="1:6">
      <c r="A250">
        <v>261</v>
      </c>
      <c r="B250" s="280" t="s">
        <v>4016</v>
      </c>
      <c r="C250" s="280" t="s">
        <v>4015</v>
      </c>
      <c r="D250" s="280" t="s">
        <v>4016</v>
      </c>
      <c r="E250" s="52">
        <v>850000</v>
      </c>
    </row>
    <row r="251" spans="1:6">
      <c r="A251">
        <v>262</v>
      </c>
      <c r="B251" s="280" t="s">
        <v>4020</v>
      </c>
      <c r="C251" s="280" t="s">
        <v>4019</v>
      </c>
      <c r="D251" s="280" t="s">
        <v>4020</v>
      </c>
      <c r="E251" s="52">
        <v>300000</v>
      </c>
    </row>
    <row r="252" spans="1:6">
      <c r="A252">
        <v>263</v>
      </c>
      <c r="B252" s="280" t="s">
        <v>4458</v>
      </c>
      <c r="C252" s="280" t="s">
        <v>4021</v>
      </c>
      <c r="D252" s="280" t="s">
        <v>4458</v>
      </c>
      <c r="E252" s="52">
        <v>650000</v>
      </c>
    </row>
    <row r="253" spans="1:6">
      <c r="A253">
        <v>264</v>
      </c>
      <c r="C253" s="280" t="s">
        <v>4024</v>
      </c>
      <c r="E253" s="52">
        <v>850000</v>
      </c>
    </row>
    <row r="254" spans="1:6">
      <c r="A254">
        <v>265</v>
      </c>
      <c r="B254" s="280" t="s">
        <v>4459</v>
      </c>
      <c r="C254" s="280" t="s">
        <v>4028</v>
      </c>
      <c r="D254" s="280" t="s">
        <v>4459</v>
      </c>
      <c r="E254" s="52">
        <v>357000</v>
      </c>
    </row>
    <row r="255" spans="1:6">
      <c r="A255">
        <v>266</v>
      </c>
      <c r="B255" s="280" t="s">
        <v>3736</v>
      </c>
      <c r="C255" s="280" t="s">
        <v>4029</v>
      </c>
      <c r="D255" s="280" t="s">
        <v>3736</v>
      </c>
      <c r="E255" s="52">
        <v>8500</v>
      </c>
    </row>
    <row r="256" spans="1:6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4460</v>
      </c>
      <c r="C257" s="280" t="s">
        <v>3885</v>
      </c>
      <c r="D257" s="280" t="s">
        <v>4460</v>
      </c>
      <c r="E257" s="52">
        <v>70000</v>
      </c>
      <c r="F257" s="52">
        <v>40000</v>
      </c>
    </row>
    <row r="258" spans="1:6">
      <c r="A258">
        <v>269</v>
      </c>
      <c r="B258" s="280" t="s">
        <v>4039</v>
      </c>
      <c r="C258" s="280" t="s">
        <v>4038</v>
      </c>
      <c r="D258" s="280" t="s">
        <v>4039</v>
      </c>
      <c r="E258" s="52">
        <v>22000</v>
      </c>
    </row>
    <row r="259" spans="1:6">
      <c r="A259">
        <v>270</v>
      </c>
      <c r="B259" s="280" t="s">
        <v>4461</v>
      </c>
      <c r="C259" s="280" t="s">
        <v>4462</v>
      </c>
      <c r="D259" s="280" t="s">
        <v>4461</v>
      </c>
    </row>
    <row r="260" spans="1:6">
      <c r="A260">
        <v>271</v>
      </c>
      <c r="B260" s="280" t="s">
        <v>4043</v>
      </c>
      <c r="C260" s="280" t="s">
        <v>4042</v>
      </c>
      <c r="D260" s="280" t="s">
        <v>4043</v>
      </c>
    </row>
    <row r="261" spans="1:6">
      <c r="A261">
        <v>272</v>
      </c>
      <c r="B261" s="280" t="s">
        <v>1534</v>
      </c>
      <c r="C261" s="280" t="s">
        <v>4463</v>
      </c>
      <c r="D261" s="280" t="s">
        <v>1534</v>
      </c>
      <c r="E261" s="52">
        <v>1200000</v>
      </c>
    </row>
    <row r="262" spans="1:6">
      <c r="A262">
        <v>273</v>
      </c>
      <c r="B262" s="280" t="s">
        <v>4074</v>
      </c>
      <c r="C262" s="280" t="s">
        <v>4073</v>
      </c>
      <c r="D262" s="280" t="s">
        <v>4074</v>
      </c>
      <c r="E262" s="52">
        <v>1400000</v>
      </c>
    </row>
    <row r="263" spans="1:6">
      <c r="A263">
        <v>274</v>
      </c>
      <c r="B263" s="280" t="s">
        <v>4076</v>
      </c>
      <c r="C263" s="280" t="s">
        <v>3940</v>
      </c>
      <c r="D263" s="280" t="s">
        <v>4076</v>
      </c>
      <c r="E263" s="52">
        <v>1600000</v>
      </c>
    </row>
    <row r="264" spans="1:6">
      <c r="A264">
        <v>275</v>
      </c>
      <c r="B264" s="280" t="s">
        <v>4464</v>
      </c>
      <c r="C264" s="280" t="s">
        <v>4465</v>
      </c>
      <c r="D264" s="280" t="s">
        <v>4464</v>
      </c>
      <c r="E264" s="52">
        <v>150000</v>
      </c>
      <c r="F264" s="52">
        <v>110000</v>
      </c>
    </row>
    <row r="265" spans="1:6">
      <c r="A265">
        <v>276</v>
      </c>
      <c r="C265" s="280" t="s">
        <v>4081</v>
      </c>
      <c r="E265" s="52">
        <v>10000</v>
      </c>
    </row>
    <row r="266" spans="1:6">
      <c r="A266">
        <v>277</v>
      </c>
      <c r="B266" s="280" t="s">
        <v>4466</v>
      </c>
      <c r="C266" s="280" t="s">
        <v>4467</v>
      </c>
      <c r="D266" s="280" t="s">
        <v>4466</v>
      </c>
      <c r="E266" s="52">
        <v>1800000</v>
      </c>
    </row>
    <row r="267" spans="1:6">
      <c r="A267">
        <v>278</v>
      </c>
      <c r="B267" s="280" t="s">
        <v>4086</v>
      </c>
      <c r="C267" s="280" t="s">
        <v>4085</v>
      </c>
      <c r="D267" s="280" t="s">
        <v>4086</v>
      </c>
      <c r="E267" s="52">
        <v>1000000</v>
      </c>
    </row>
    <row r="268" spans="1:6">
      <c r="A268">
        <v>279</v>
      </c>
      <c r="B268" s="280" t="s">
        <v>4468</v>
      </c>
      <c r="C268" s="280" t="s">
        <v>4095</v>
      </c>
      <c r="D268" s="280" t="s">
        <v>4468</v>
      </c>
      <c r="E268" s="52">
        <v>1600000</v>
      </c>
    </row>
    <row r="269" spans="1:6">
      <c r="A269">
        <v>280</v>
      </c>
      <c r="B269" s="280" t="s">
        <v>4469</v>
      </c>
      <c r="C269" s="280" t="s">
        <v>4272</v>
      </c>
      <c r="D269" s="280" t="s">
        <v>4469</v>
      </c>
      <c r="E269" s="52">
        <v>2100000</v>
      </c>
    </row>
    <row r="270" spans="1:6">
      <c r="A270">
        <v>281</v>
      </c>
      <c r="B270" s="280" t="s">
        <v>2340</v>
      </c>
      <c r="C270" s="280" t="s">
        <v>4156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4157</v>
      </c>
      <c r="D271" s="280" t="s">
        <v>2375</v>
      </c>
      <c r="E271" s="52">
        <v>1200000</v>
      </c>
    </row>
    <row r="272" spans="1:6">
      <c r="A272">
        <v>283</v>
      </c>
      <c r="B272" s="280" t="s">
        <v>4470</v>
      </c>
      <c r="C272" s="280" t="s">
        <v>4163</v>
      </c>
      <c r="D272" s="280" t="s">
        <v>4470</v>
      </c>
      <c r="E272" s="52">
        <v>1700000</v>
      </c>
    </row>
    <row r="273" spans="1:8">
      <c r="A273">
        <v>284</v>
      </c>
      <c r="B273" s="280" t="s">
        <v>4255</v>
      </c>
      <c r="C273" s="280" t="s">
        <v>4256</v>
      </c>
      <c r="D273" s="280" t="s">
        <v>4255</v>
      </c>
      <c r="E273" s="52">
        <v>400000</v>
      </c>
    </row>
    <row r="274" spans="1:8">
      <c r="A274">
        <v>285</v>
      </c>
      <c r="B274" s="280" t="s">
        <v>4257</v>
      </c>
      <c r="C274" s="280" t="s">
        <v>4258</v>
      </c>
      <c r="D274" s="280" t="s">
        <v>4257</v>
      </c>
      <c r="E274" s="52">
        <v>400000</v>
      </c>
    </row>
    <row r="275" spans="1:8">
      <c r="A275">
        <v>286</v>
      </c>
      <c r="B275" s="280" t="s">
        <v>4273</v>
      </c>
      <c r="C275" s="280" t="s">
        <v>4272</v>
      </c>
      <c r="D275" s="280" t="s">
        <v>4273</v>
      </c>
      <c r="E275" s="52">
        <v>2100000</v>
      </c>
    </row>
    <row r="276" spans="1:8">
      <c r="A276">
        <v>287</v>
      </c>
      <c r="B276" s="280" t="s">
        <v>5093</v>
      </c>
      <c r="C276" s="280" t="s">
        <v>1806</v>
      </c>
      <c r="D276" s="280" t="s">
        <v>4471</v>
      </c>
      <c r="E276" s="52">
        <v>210000</v>
      </c>
    </row>
    <row r="277" spans="1:8">
      <c r="A277">
        <v>288</v>
      </c>
      <c r="B277" s="280" t="s">
        <v>4298</v>
      </c>
      <c r="C277" s="280" t="s">
        <v>4298</v>
      </c>
      <c r="E277" s="52">
        <v>350000</v>
      </c>
    </row>
    <row r="278" spans="1:8">
      <c r="A278">
        <v>289</v>
      </c>
      <c r="C278" s="280" t="s">
        <v>4497</v>
      </c>
      <c r="E278" s="52">
        <v>1500000</v>
      </c>
      <c r="H278" t="s">
        <v>4481</v>
      </c>
    </row>
    <row r="279" spans="1:8">
      <c r="A279">
        <v>290</v>
      </c>
      <c r="B279" s="280" t="s">
        <v>4506</v>
      </c>
      <c r="C279" s="280" t="s">
        <v>4507</v>
      </c>
      <c r="D279" s="280" t="s">
        <v>4506</v>
      </c>
      <c r="E279" s="52">
        <v>10000</v>
      </c>
      <c r="H279" t="s">
        <v>4484</v>
      </c>
    </row>
    <row r="280" spans="1:8">
      <c r="A280">
        <v>291</v>
      </c>
      <c r="B280" s="280" t="s">
        <v>4508</v>
      </c>
      <c r="C280" s="280" t="s">
        <v>5094</v>
      </c>
      <c r="D280" s="280" t="s">
        <v>4508</v>
      </c>
      <c r="E280" s="52">
        <v>100000</v>
      </c>
      <c r="F280" s="52">
        <v>25000</v>
      </c>
    </row>
    <row r="281" spans="1:8">
      <c r="A281">
        <v>292</v>
      </c>
      <c r="B281" s="280" t="s">
        <v>4509</v>
      </c>
      <c r="C281" s="280" t="s">
        <v>4272</v>
      </c>
      <c r="D281" s="280" t="s">
        <v>4509</v>
      </c>
      <c r="E281" s="52">
        <v>2100000</v>
      </c>
    </row>
    <row r="282" spans="1:8">
      <c r="A282">
        <v>293</v>
      </c>
      <c r="B282" s="280" t="s">
        <v>4510</v>
      </c>
      <c r="C282" s="280" t="s">
        <v>4511</v>
      </c>
      <c r="D282" s="280" t="s">
        <v>4510</v>
      </c>
      <c r="E282" s="52">
        <v>1000000</v>
      </c>
    </row>
    <row r="283" spans="1:8">
      <c r="A283">
        <v>294</v>
      </c>
      <c r="B283" s="280" t="s">
        <v>4512</v>
      </c>
      <c r="C283" s="280" t="s">
        <v>4511</v>
      </c>
      <c r="D283" s="280" t="s">
        <v>4512</v>
      </c>
      <c r="E283" s="52">
        <v>1000000</v>
      </c>
      <c r="H283" s="52" t="s">
        <v>4512</v>
      </c>
    </row>
    <row r="284" spans="1:8">
      <c r="A284">
        <v>295</v>
      </c>
      <c r="B284" s="280" t="s">
        <v>4548</v>
      </c>
      <c r="C284" s="280" t="s">
        <v>4547</v>
      </c>
      <c r="D284" s="280" t="s">
        <v>4548</v>
      </c>
      <c r="E284" s="52">
        <v>100000</v>
      </c>
      <c r="H284" s="52" t="s">
        <v>4549</v>
      </c>
    </row>
    <row r="285" spans="1:8">
      <c r="A285">
        <v>252</v>
      </c>
      <c r="B285" s="280" t="s">
        <v>4619</v>
      </c>
      <c r="C285" s="280" t="s">
        <v>4619</v>
      </c>
      <c r="E285" s="52">
        <v>300000</v>
      </c>
    </row>
    <row r="286" spans="1:8">
      <c r="A286">
        <v>253</v>
      </c>
      <c r="B286" s="280" t="s">
        <v>4641</v>
      </c>
      <c r="C286" s="280" t="s">
        <v>4641</v>
      </c>
      <c r="E286" s="52">
        <v>1000000</v>
      </c>
    </row>
    <row r="287" spans="1:8">
      <c r="A287">
        <v>254</v>
      </c>
      <c r="C287" s="280" t="s">
        <v>4644</v>
      </c>
      <c r="E287" s="52">
        <v>20000</v>
      </c>
    </row>
    <row r="288" spans="1:8">
      <c r="A288">
        <v>255</v>
      </c>
      <c r="C288" s="280" t="s">
        <v>4645</v>
      </c>
      <c r="E288" s="52">
        <v>30000</v>
      </c>
    </row>
    <row r="289" spans="1:8">
      <c r="A289">
        <v>256</v>
      </c>
      <c r="C289" s="280" t="s">
        <v>4665</v>
      </c>
      <c r="E289" s="52">
        <v>350000</v>
      </c>
    </row>
    <row r="290" spans="1:8">
      <c r="A290">
        <v>257</v>
      </c>
      <c r="C290" s="280" t="s">
        <v>4674</v>
      </c>
      <c r="D290" s="280" t="s">
        <v>4675</v>
      </c>
      <c r="E290" s="52">
        <v>1200000</v>
      </c>
    </row>
    <row r="291" spans="1:8">
      <c r="A291">
        <v>258</v>
      </c>
      <c r="C291" s="280" t="s">
        <v>4683</v>
      </c>
      <c r="E291" s="52">
        <v>100000</v>
      </c>
    </row>
    <row r="292" spans="1:8">
      <c r="A292">
        <v>259</v>
      </c>
      <c r="C292" s="280" t="s">
        <v>4731</v>
      </c>
      <c r="D292" s="280" t="s">
        <v>4732</v>
      </c>
      <c r="E292" s="52">
        <v>30000</v>
      </c>
    </row>
    <row r="293" spans="1:8">
      <c r="A293">
        <v>260</v>
      </c>
      <c r="C293" s="280" t="s">
        <v>4757</v>
      </c>
      <c r="E293" s="52">
        <v>300000</v>
      </c>
    </row>
    <row r="294" spans="1:8">
      <c r="A294">
        <v>261</v>
      </c>
      <c r="C294" s="280" t="s">
        <v>4763</v>
      </c>
      <c r="D294" s="280" t="s">
        <v>4764</v>
      </c>
      <c r="E294" s="52">
        <v>350000</v>
      </c>
    </row>
    <row r="295" spans="1:8">
      <c r="A295">
        <v>262</v>
      </c>
      <c r="C295" s="280" t="s">
        <v>4782</v>
      </c>
      <c r="D295" s="280" t="s">
        <v>3304</v>
      </c>
      <c r="E295" s="52">
        <v>2000000</v>
      </c>
    </row>
    <row r="296" spans="1:8">
      <c r="A296">
        <v>263</v>
      </c>
      <c r="C296" s="280" t="s">
        <v>4851</v>
      </c>
      <c r="D296" s="280" t="s">
        <v>4852</v>
      </c>
      <c r="E296" s="52">
        <v>1500000</v>
      </c>
      <c r="H296" s="52" t="s">
        <v>4853</v>
      </c>
    </row>
    <row r="297" spans="1:8">
      <c r="A297">
        <v>264</v>
      </c>
      <c r="C297" s="280" t="s">
        <v>4863</v>
      </c>
      <c r="E297" s="52">
        <v>160000</v>
      </c>
    </row>
    <row r="298" spans="1:8">
      <c r="A298">
        <v>265</v>
      </c>
      <c r="C298" s="280" t="s">
        <v>4892</v>
      </c>
      <c r="D298" s="280" t="s">
        <v>4893</v>
      </c>
      <c r="E298" s="52">
        <v>150000</v>
      </c>
    </row>
    <row r="299" spans="1:8">
      <c r="A299">
        <v>266</v>
      </c>
      <c r="C299" s="280" t="s">
        <v>4920</v>
      </c>
      <c r="E299" s="52">
        <v>50000</v>
      </c>
    </row>
    <row r="300" spans="1:8">
      <c r="A300">
        <v>267</v>
      </c>
      <c r="C300" s="280" t="s">
        <v>4920</v>
      </c>
      <c r="E300" s="52">
        <v>50000</v>
      </c>
    </row>
    <row r="301" spans="1:8">
      <c r="A301">
        <v>268</v>
      </c>
      <c r="C301" s="280" t="s">
        <v>4190</v>
      </c>
      <c r="D301" s="280" t="s">
        <v>4930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4959</v>
      </c>
      <c r="D303" s="280" t="s">
        <v>4960</v>
      </c>
      <c r="E303" s="52">
        <v>200000</v>
      </c>
    </row>
    <row r="304" spans="1:8">
      <c r="A304">
        <v>271</v>
      </c>
      <c r="C304" s="280" t="s">
        <v>4961</v>
      </c>
      <c r="D304" s="280" t="s">
        <v>4962</v>
      </c>
      <c r="E304" s="52">
        <v>500000</v>
      </c>
    </row>
    <row r="305" spans="1:8">
      <c r="A305">
        <v>272</v>
      </c>
      <c r="C305" s="280" t="s">
        <v>4963</v>
      </c>
      <c r="D305" s="280" t="s">
        <v>4964</v>
      </c>
      <c r="E305" s="52">
        <v>500000</v>
      </c>
      <c r="H305" s="52">
        <v>3.5</v>
      </c>
    </row>
    <row r="306" spans="1:8">
      <c r="A306">
        <v>273</v>
      </c>
      <c r="C306" s="280" t="s">
        <v>4482</v>
      </c>
      <c r="D306" s="280" t="s">
        <v>4967</v>
      </c>
      <c r="E306" s="52">
        <v>1200000</v>
      </c>
    </row>
    <row r="307" spans="1:8">
      <c r="A307">
        <v>274</v>
      </c>
      <c r="C307" s="280" t="s">
        <v>4993</v>
      </c>
      <c r="D307" s="280" t="s">
        <v>4994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5003</v>
      </c>
      <c r="D309" s="280" t="s">
        <v>5004</v>
      </c>
      <c r="E309" s="52">
        <v>1550000</v>
      </c>
    </row>
    <row r="310" spans="1:8">
      <c r="A310">
        <v>277</v>
      </c>
      <c r="C310" s="280" t="s">
        <v>5024</v>
      </c>
      <c r="D310" s="280" t="s">
        <v>5025</v>
      </c>
      <c r="E310" s="52">
        <v>30000</v>
      </c>
    </row>
    <row r="311" spans="1:8">
      <c r="A311">
        <v>278</v>
      </c>
      <c r="B311" s="280" t="s">
        <v>4902</v>
      </c>
      <c r="C311" s="280" t="s">
        <v>4902</v>
      </c>
      <c r="E311" s="52">
        <v>400000</v>
      </c>
    </row>
    <row r="312" spans="1:8">
      <c r="A312">
        <v>279</v>
      </c>
      <c r="C312" s="280" t="s">
        <v>5063</v>
      </c>
      <c r="E312" s="52">
        <v>120000</v>
      </c>
    </row>
    <row r="313" spans="1:8">
      <c r="A313">
        <v>280</v>
      </c>
      <c r="C313" s="280" t="s">
        <v>5064</v>
      </c>
      <c r="D313" s="280" t="s">
        <v>5065</v>
      </c>
      <c r="E313" s="52">
        <v>2000000</v>
      </c>
    </row>
    <row r="314" spans="1:8">
      <c r="A314">
        <v>281</v>
      </c>
      <c r="B314" s="280" t="s">
        <v>5070</v>
      </c>
      <c r="C314" s="280" t="s">
        <v>5069</v>
      </c>
      <c r="D314" s="280" t="s">
        <v>5073</v>
      </c>
      <c r="E314" s="52">
        <v>1000000</v>
      </c>
      <c r="H314" s="52" t="s">
        <v>5071</v>
      </c>
    </row>
    <row r="315" spans="1:8">
      <c r="A315">
        <v>282</v>
      </c>
      <c r="B315" s="280" t="s">
        <v>5075</v>
      </c>
      <c r="C315" s="280" t="s">
        <v>5075</v>
      </c>
      <c r="E315" s="52">
        <v>100000</v>
      </c>
    </row>
    <row r="316" spans="1:8">
      <c r="A316">
        <v>283</v>
      </c>
      <c r="C316" s="280" t="s">
        <v>5101</v>
      </c>
      <c r="E316" s="52">
        <v>2000000</v>
      </c>
    </row>
    <row r="317" spans="1:8">
      <c r="A317">
        <v>284</v>
      </c>
      <c r="C317" s="280" t="s">
        <v>5105</v>
      </c>
      <c r="E317" s="52">
        <v>1600000</v>
      </c>
    </row>
    <row r="318" spans="1:8">
      <c r="A318">
        <v>285</v>
      </c>
      <c r="C318" s="280" t="s">
        <v>5106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1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3796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3795</v>
      </c>
      <c r="I1" s="7" t="s">
        <v>47</v>
      </c>
      <c r="J1" s="7" t="s">
        <v>48</v>
      </c>
      <c r="K1">
        <v>210</v>
      </c>
    </row>
    <row r="2" spans="1:11">
      <c r="A2">
        <v>1</v>
      </c>
      <c r="B2" s="13">
        <v>46051</v>
      </c>
      <c r="C2" s="13"/>
      <c r="D2" s="280" t="s">
        <v>4174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4175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4176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3799</v>
      </c>
      <c r="D5" s="280" t="s">
        <v>4177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3797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3799</v>
      </c>
      <c r="D7" s="280" t="s">
        <v>4178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4179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2926</v>
      </c>
    </row>
    <row r="9" spans="1:11">
      <c r="A9">
        <v>8</v>
      </c>
      <c r="B9" s="13">
        <v>46051</v>
      </c>
      <c r="C9" s="13" t="s">
        <v>3799</v>
      </c>
      <c r="D9" s="280" t="s">
        <v>4180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3799</v>
      </c>
      <c r="D10" s="280" t="s">
        <v>4181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3799</v>
      </c>
      <c r="D11" s="280" t="s">
        <v>4182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3790</v>
      </c>
      <c r="D12" s="280" t="s">
        <v>4183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3790</v>
      </c>
      <c r="D13" s="280" t="s">
        <v>4184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3790</v>
      </c>
      <c r="D14" s="280" t="s">
        <v>4185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3799</v>
      </c>
      <c r="D15" s="280" t="s">
        <v>4186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4187</v>
      </c>
    </row>
    <row r="16" spans="1:11">
      <c r="A16">
        <v>15</v>
      </c>
      <c r="B16" s="13">
        <v>46051</v>
      </c>
      <c r="C16" s="13"/>
      <c r="D16" s="280" t="s">
        <v>4188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4187</v>
      </c>
    </row>
    <row r="17" spans="1:10">
      <c r="A17">
        <v>16</v>
      </c>
      <c r="B17" s="13">
        <v>46051</v>
      </c>
      <c r="C17" s="13" t="s">
        <v>3799</v>
      </c>
      <c r="D17" s="280" t="s">
        <v>4189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4187</v>
      </c>
    </row>
    <row r="18" spans="1:10">
      <c r="A18">
        <v>17</v>
      </c>
      <c r="B18" s="13">
        <v>46051</v>
      </c>
      <c r="C18" s="13"/>
      <c r="D18" s="280" t="s">
        <v>4191</v>
      </c>
      <c r="E18" s="189" t="s">
        <v>4192</v>
      </c>
      <c r="F18" s="189" t="s">
        <v>4193</v>
      </c>
      <c r="G18" s="52">
        <v>1</v>
      </c>
      <c r="H18" s="52">
        <v>1500000</v>
      </c>
      <c r="I18" t="s">
        <v>4194</v>
      </c>
    </row>
    <row r="19" spans="1:10">
      <c r="A19">
        <v>18</v>
      </c>
      <c r="B19" s="13">
        <v>46051</v>
      </c>
      <c r="C19" s="13"/>
      <c r="D19" s="280" t="s">
        <v>4195</v>
      </c>
      <c r="E19" s="189" t="s">
        <v>4192</v>
      </c>
      <c r="F19" s="189" t="s">
        <v>4193</v>
      </c>
      <c r="G19" s="52">
        <v>1</v>
      </c>
      <c r="H19" s="52">
        <v>1500000</v>
      </c>
      <c r="I19" t="s">
        <v>4196</v>
      </c>
    </row>
    <row r="20" spans="1:10">
      <c r="A20">
        <v>19</v>
      </c>
      <c r="B20" s="13">
        <v>46051</v>
      </c>
      <c r="C20" s="13"/>
      <c r="D20" s="280" t="s">
        <v>4197</v>
      </c>
      <c r="E20" s="189" t="s">
        <v>4192</v>
      </c>
      <c r="F20" s="189" t="s">
        <v>4193</v>
      </c>
      <c r="G20" s="52">
        <v>1</v>
      </c>
      <c r="H20" s="52">
        <v>1500000</v>
      </c>
      <c r="I20" t="s">
        <v>4198</v>
      </c>
    </row>
    <row r="21" spans="1:10">
      <c r="A21">
        <v>20</v>
      </c>
      <c r="B21" s="13">
        <v>46051</v>
      </c>
      <c r="C21" s="13"/>
      <c r="D21" s="280" t="s">
        <v>4200</v>
      </c>
      <c r="E21" s="189" t="s">
        <v>4192</v>
      </c>
      <c r="F21" s="189" t="s">
        <v>4193</v>
      </c>
      <c r="G21" s="52">
        <v>1</v>
      </c>
      <c r="H21" s="52">
        <v>1500000</v>
      </c>
      <c r="I21" t="s">
        <v>4198</v>
      </c>
    </row>
    <row r="22" spans="1:10">
      <c r="A22">
        <v>21</v>
      </c>
      <c r="B22" s="13">
        <v>46051</v>
      </c>
      <c r="C22" s="13"/>
      <c r="D22" s="280" t="s">
        <v>4199</v>
      </c>
      <c r="E22" s="189" t="s">
        <v>4192</v>
      </c>
      <c r="F22" s="189" t="s">
        <v>4193</v>
      </c>
      <c r="G22" s="52">
        <v>1</v>
      </c>
      <c r="H22" s="52">
        <v>1500000</v>
      </c>
      <c r="I22" t="s">
        <v>4198</v>
      </c>
    </row>
    <row r="23" spans="1:10">
      <c r="A23">
        <v>22</v>
      </c>
      <c r="B23" s="13">
        <v>46051</v>
      </c>
      <c r="C23" s="13"/>
      <c r="D23" s="280" t="s">
        <v>4201</v>
      </c>
      <c r="E23" s="189" t="s">
        <v>4192</v>
      </c>
      <c r="F23" s="189" t="s">
        <v>4193</v>
      </c>
      <c r="G23" s="52">
        <v>1</v>
      </c>
      <c r="H23" s="52">
        <v>1500000</v>
      </c>
      <c r="I23" t="s">
        <v>4198</v>
      </c>
    </row>
    <row r="24" spans="1:10">
      <c r="A24">
        <v>23</v>
      </c>
      <c r="B24" s="13">
        <v>46051</v>
      </c>
      <c r="C24" s="13"/>
      <c r="D24" s="280" t="s">
        <v>4202</v>
      </c>
      <c r="E24" s="189" t="s">
        <v>4192</v>
      </c>
      <c r="F24" s="189" t="s">
        <v>4193</v>
      </c>
      <c r="G24" s="52">
        <v>1</v>
      </c>
      <c r="H24" s="52">
        <v>1500000</v>
      </c>
      <c r="I24" t="s">
        <v>4196</v>
      </c>
    </row>
    <row r="25" spans="1:10">
      <c r="A25">
        <v>24</v>
      </c>
      <c r="B25" s="13">
        <v>46051</v>
      </c>
      <c r="C25" s="13"/>
      <c r="D25" s="280" t="s">
        <v>4203</v>
      </c>
      <c r="E25" s="189" t="s">
        <v>4190</v>
      </c>
      <c r="F25" s="189" t="s">
        <v>1948</v>
      </c>
      <c r="G25" s="52">
        <v>1</v>
      </c>
      <c r="H25" s="52">
        <v>1500000</v>
      </c>
      <c r="I25" t="s">
        <v>4204</v>
      </c>
    </row>
    <row r="26" spans="1:10">
      <c r="A26">
        <v>25</v>
      </c>
      <c r="B26" s="13">
        <v>46051</v>
      </c>
      <c r="C26" s="13"/>
      <c r="D26" s="280" t="s">
        <v>4205</v>
      </c>
      <c r="E26" s="189" t="s">
        <v>4190</v>
      </c>
      <c r="F26" s="189" t="s">
        <v>1948</v>
      </c>
      <c r="G26" s="52">
        <v>1</v>
      </c>
      <c r="H26" s="52">
        <v>1500000</v>
      </c>
      <c r="I26" t="s">
        <v>4198</v>
      </c>
    </row>
    <row r="27" spans="1:10">
      <c r="A27">
        <v>26</v>
      </c>
      <c r="B27" s="13">
        <v>46051</v>
      </c>
      <c r="C27" s="13"/>
      <c r="D27" s="280" t="s">
        <v>4206</v>
      </c>
      <c r="E27" s="189" t="s">
        <v>4190</v>
      </c>
      <c r="F27" s="189" t="s">
        <v>1948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4208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4207</v>
      </c>
    </row>
    <row r="29" spans="1:10">
      <c r="A29">
        <v>28</v>
      </c>
      <c r="B29" s="13">
        <v>46051</v>
      </c>
      <c r="C29" s="13"/>
      <c r="D29" s="280" t="s">
        <v>4209</v>
      </c>
      <c r="E29" s="189" t="s">
        <v>1182</v>
      </c>
      <c r="F29" s="189" t="s">
        <v>1332</v>
      </c>
      <c r="H29" s="52">
        <v>1400000</v>
      </c>
      <c r="I29" t="s">
        <v>4207</v>
      </c>
      <c r="J29" t="s">
        <v>2313</v>
      </c>
    </row>
    <row r="30" spans="1:10">
      <c r="A30">
        <v>29</v>
      </c>
      <c r="B30" s="13">
        <v>46051</v>
      </c>
      <c r="C30" s="13" t="s">
        <v>3799</v>
      </c>
      <c r="D30" s="280" t="s">
        <v>4210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4207</v>
      </c>
    </row>
    <row r="31" spans="1:10">
      <c r="A31">
        <v>30</v>
      </c>
      <c r="B31" s="13">
        <v>46051</v>
      </c>
      <c r="C31" s="13"/>
      <c r="D31" s="280" t="s">
        <v>4211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4207</v>
      </c>
    </row>
    <row r="32" spans="1:10">
      <c r="A32">
        <v>31</v>
      </c>
      <c r="B32" s="13">
        <v>46051</v>
      </c>
      <c r="C32" s="13"/>
      <c r="D32" s="280" t="s">
        <v>4212</v>
      </c>
      <c r="E32" s="189" t="s">
        <v>1182</v>
      </c>
      <c r="F32" s="189" t="s">
        <v>1332</v>
      </c>
      <c r="H32" s="52">
        <v>1400000</v>
      </c>
      <c r="I32" t="s">
        <v>4207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4213</v>
      </c>
      <c r="E33" s="189" t="s">
        <v>1182</v>
      </c>
      <c r="F33" s="189" t="s">
        <v>1332</v>
      </c>
      <c r="H33" s="52">
        <v>1400000</v>
      </c>
      <c r="I33" t="s">
        <v>4207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4214</v>
      </c>
      <c r="E34" s="189" t="s">
        <v>1182</v>
      </c>
      <c r="F34" s="189" t="s">
        <v>1332</v>
      </c>
      <c r="H34" s="52">
        <v>1400000</v>
      </c>
      <c r="I34" t="s">
        <v>4207</v>
      </c>
      <c r="J34" t="s">
        <v>4544</v>
      </c>
    </row>
    <row r="35" spans="1:10">
      <c r="A35">
        <v>34</v>
      </c>
      <c r="B35" s="13">
        <v>46051</v>
      </c>
      <c r="C35" s="13"/>
      <c r="D35" s="280" t="s">
        <v>4215</v>
      </c>
      <c r="E35" s="189" t="s">
        <v>1182</v>
      </c>
      <c r="F35" s="189" t="s">
        <v>1332</v>
      </c>
      <c r="H35" s="52">
        <v>1400000</v>
      </c>
      <c r="I35" t="s">
        <v>4207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4216</v>
      </c>
      <c r="E36" s="189" t="s">
        <v>1182</v>
      </c>
      <c r="F36" s="189" t="s">
        <v>1332</v>
      </c>
      <c r="H36" s="52">
        <v>1400000</v>
      </c>
      <c r="I36" t="s">
        <v>4207</v>
      </c>
      <c r="J36" t="s">
        <v>4526</v>
      </c>
    </row>
    <row r="37" spans="1:10">
      <c r="A37">
        <v>36</v>
      </c>
      <c r="B37" s="13">
        <v>46051</v>
      </c>
      <c r="C37" s="13"/>
      <c r="D37" s="280" t="s">
        <v>4217</v>
      </c>
      <c r="E37" s="189" t="s">
        <v>1182</v>
      </c>
      <c r="F37" s="189" t="s">
        <v>1332</v>
      </c>
      <c r="H37" s="52">
        <v>1400000</v>
      </c>
      <c r="I37" t="s">
        <v>4207</v>
      </c>
      <c r="J37" t="s">
        <v>4526</v>
      </c>
    </row>
    <row r="38" spans="1:10">
      <c r="A38">
        <v>37</v>
      </c>
      <c r="B38" s="13">
        <v>46051</v>
      </c>
      <c r="C38" s="13"/>
      <c r="D38" s="280" t="s">
        <v>3794</v>
      </c>
      <c r="E38" s="189" t="s">
        <v>4221</v>
      </c>
      <c r="F38" s="189" t="s">
        <v>4222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3799</v>
      </c>
      <c r="D39" s="280" t="s">
        <v>4219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4220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4223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4224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4225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4226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4229</v>
      </c>
      <c r="E45" s="189" t="s">
        <v>1532</v>
      </c>
      <c r="F45" s="189" t="s">
        <v>4230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4231</v>
      </c>
      <c r="E46" s="189" t="s">
        <v>1532</v>
      </c>
      <c r="F46" s="189" t="s">
        <v>4227</v>
      </c>
      <c r="G46" s="52">
        <v>1</v>
      </c>
      <c r="H46" s="52">
        <v>1400000</v>
      </c>
      <c r="I46" t="s">
        <v>4232</v>
      </c>
    </row>
    <row r="47" spans="1:10">
      <c r="A47">
        <v>46</v>
      </c>
      <c r="B47" s="13">
        <v>46051</v>
      </c>
      <c r="C47" s="13"/>
      <c r="D47" s="280" t="s">
        <v>4233</v>
      </c>
      <c r="E47" s="189" t="s">
        <v>1532</v>
      </c>
      <c r="F47" s="189" t="s">
        <v>4227</v>
      </c>
      <c r="G47" s="52">
        <v>1</v>
      </c>
      <c r="H47" s="52">
        <v>1400000</v>
      </c>
      <c r="I47" t="s">
        <v>4234</v>
      </c>
    </row>
    <row r="48" spans="1:10">
      <c r="A48">
        <v>47</v>
      </c>
      <c r="B48" s="13">
        <v>46052</v>
      </c>
      <c r="C48" s="13"/>
      <c r="D48" s="280" t="s">
        <v>4237</v>
      </c>
      <c r="E48" s="189" t="s">
        <v>2137</v>
      </c>
      <c r="F48" s="189" t="s">
        <v>4235</v>
      </c>
      <c r="G48" s="52">
        <v>0</v>
      </c>
      <c r="H48" s="52">
        <v>1400000</v>
      </c>
      <c r="I48" t="s">
        <v>4238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4241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3799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3799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3799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4242</v>
      </c>
      <c r="F54" s="189" t="s">
        <v>4243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3493</v>
      </c>
      <c r="E55" s="189" t="s">
        <v>4244</v>
      </c>
      <c r="F55" s="189" t="s">
        <v>3493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4245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4246</v>
      </c>
    </row>
    <row r="58" spans="1:9">
      <c r="A58">
        <v>57</v>
      </c>
      <c r="B58" s="13">
        <v>46052</v>
      </c>
      <c r="C58" s="13" t="s">
        <v>4881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3435</v>
      </c>
    </row>
    <row r="59" spans="1:9">
      <c r="A59">
        <v>58</v>
      </c>
      <c r="B59" s="13">
        <v>46052</v>
      </c>
      <c r="C59" s="13"/>
      <c r="D59" s="280" t="s">
        <v>4247</v>
      </c>
      <c r="E59" s="189" t="s">
        <v>4248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3790</v>
      </c>
      <c r="D60" s="280" t="s">
        <v>4249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4250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4251</v>
      </c>
      <c r="E62" s="189" t="s">
        <v>2971</v>
      </c>
      <c r="F62" s="189">
        <v>24137519344</v>
      </c>
      <c r="G62" s="52">
        <v>10</v>
      </c>
      <c r="I62" t="s">
        <v>4252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/>
      <c r="D65" s="280" t="s">
        <v>4253</v>
      </c>
      <c r="E65" s="189" t="s">
        <v>3889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3790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4254</v>
      </c>
    </row>
    <row r="67" spans="1:10">
      <c r="A67">
        <v>66</v>
      </c>
      <c r="B67" s="13">
        <v>46055</v>
      </c>
      <c r="C67" s="13" t="s">
        <v>3790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4472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4474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3624</v>
      </c>
      <c r="D70" s="280" t="s">
        <v>4476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4479</v>
      </c>
      <c r="F71" s="189" t="s">
        <v>4480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4485</v>
      </c>
      <c r="E72" s="189" t="s">
        <v>4482</v>
      </c>
      <c r="F72" s="189" t="s">
        <v>4483</v>
      </c>
      <c r="G72" s="52">
        <v>1</v>
      </c>
      <c r="H72" s="52">
        <v>100000</v>
      </c>
      <c r="I72" t="s">
        <v>4484</v>
      </c>
    </row>
    <row r="73" spans="1:10">
      <c r="A73">
        <v>72</v>
      </c>
      <c r="B73" s="13">
        <v>46085</v>
      </c>
      <c r="C73" s="13"/>
      <c r="D73" s="280" t="s">
        <v>4486</v>
      </c>
      <c r="E73" s="189" t="s">
        <v>4482</v>
      </c>
      <c r="F73" s="189" t="s">
        <v>4483</v>
      </c>
      <c r="G73" s="52">
        <v>1</v>
      </c>
      <c r="H73" s="52">
        <v>100000</v>
      </c>
      <c r="I73" t="s">
        <v>4484</v>
      </c>
    </row>
    <row r="74" spans="1:10">
      <c r="A74">
        <v>73</v>
      </c>
      <c r="B74" s="13">
        <v>46090</v>
      </c>
      <c r="C74" s="13"/>
      <c r="D74" s="280" t="s">
        <v>4513</v>
      </c>
      <c r="E74" s="189" t="s">
        <v>4511</v>
      </c>
      <c r="F74" s="189" t="s">
        <v>4512</v>
      </c>
      <c r="G74" s="52">
        <v>1</v>
      </c>
      <c r="H74" s="52">
        <v>1000000</v>
      </c>
      <c r="I74" t="s">
        <v>4512</v>
      </c>
    </row>
    <row r="75" spans="1:10">
      <c r="A75">
        <v>74</v>
      </c>
      <c r="B75" s="13">
        <v>46090</v>
      </c>
      <c r="C75" s="13"/>
      <c r="D75" s="280" t="s">
        <v>4514</v>
      </c>
      <c r="E75" s="189" t="s">
        <v>4511</v>
      </c>
      <c r="F75" s="189" t="s">
        <v>4512</v>
      </c>
      <c r="G75" s="52">
        <v>1</v>
      </c>
      <c r="H75" s="52">
        <v>1000000</v>
      </c>
      <c r="I75" t="s">
        <v>4512</v>
      </c>
    </row>
    <row r="76" spans="1:10">
      <c r="A76">
        <v>75</v>
      </c>
      <c r="B76" s="13">
        <v>46090</v>
      </c>
      <c r="C76" s="13" t="s">
        <v>3799</v>
      </c>
      <c r="D76" s="280" t="s">
        <v>4515</v>
      </c>
      <c r="E76" s="189" t="s">
        <v>1815</v>
      </c>
      <c r="F76" s="189" t="s">
        <v>4054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3799</v>
      </c>
      <c r="D77" s="280" t="s">
        <v>4517</v>
      </c>
      <c r="E77" s="189" t="s">
        <v>2849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4521</v>
      </c>
      <c r="E78" s="189" t="s">
        <v>4522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4550</v>
      </c>
      <c r="E81" s="189" t="s">
        <v>4547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4881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3790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3624</v>
      </c>
      <c r="D84" s="280" t="s">
        <v>4552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4554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4555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4556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3624</v>
      </c>
      <c r="D88" s="280" t="s">
        <v>4557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3624</v>
      </c>
      <c r="D89" s="280" t="s">
        <v>4562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4945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3790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3790</v>
      </c>
      <c r="D92" s="280" t="s">
        <v>4570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4572</v>
      </c>
    </row>
    <row r="93" spans="1:10">
      <c r="A93">
        <v>92</v>
      </c>
      <c r="B93" s="13">
        <v>46101</v>
      </c>
      <c r="C93" s="13" t="s">
        <v>3790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3790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5017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3799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3790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3799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3799</v>
      </c>
      <c r="E99" s="189" t="s">
        <v>4015</v>
      </c>
      <c r="F99" s="189" t="s">
        <v>4016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3799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3799</v>
      </c>
      <c r="E101" s="189" t="s">
        <v>2849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3505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3790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2849</v>
      </c>
      <c r="F104" s="189">
        <v>415090409</v>
      </c>
      <c r="G104" s="52">
        <v>1</v>
      </c>
      <c r="H104" s="52">
        <v>600000</v>
      </c>
      <c r="I104" t="s">
        <v>4608</v>
      </c>
    </row>
    <row r="105" spans="1:9">
      <c r="A105">
        <v>104</v>
      </c>
      <c r="B105" s="13">
        <v>46105</v>
      </c>
      <c r="C105" s="13" t="s">
        <v>3790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3790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4662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3799</v>
      </c>
      <c r="E108" s="189" t="s">
        <v>2849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4073</v>
      </c>
      <c r="F109" s="189" t="s">
        <v>4074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3799</v>
      </c>
      <c r="E110" s="189" t="s">
        <v>4619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4628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3549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4715</v>
      </c>
      <c r="D113" s="280" t="s">
        <v>4632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3799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5144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4641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3799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3790</v>
      </c>
      <c r="E118" s="189" t="s">
        <v>4447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4644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3799</v>
      </c>
      <c r="E120" s="189" t="s">
        <v>4645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3624</v>
      </c>
      <c r="D121" s="280" t="s">
        <v>4654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3624</v>
      </c>
      <c r="D122" s="280" t="s">
        <v>4657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3799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4663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3799</v>
      </c>
      <c r="E126" s="189" t="s">
        <v>4665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4517</v>
      </c>
      <c r="E127" s="189" t="s">
        <v>1695</v>
      </c>
      <c r="F127" s="189" t="s">
        <v>4429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3799</v>
      </c>
      <c r="E128" s="189" t="s">
        <v>4683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4272</v>
      </c>
      <c r="F129" s="189" t="s">
        <v>4273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3790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3790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3799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5041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3799</v>
      </c>
      <c r="E135" s="189" t="s">
        <v>2967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2849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3799</v>
      </c>
      <c r="E138" s="189" t="s">
        <v>3953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3799</v>
      </c>
      <c r="E139" s="189" t="s">
        <v>4731</v>
      </c>
      <c r="F139" s="189" t="s">
        <v>4732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3486</v>
      </c>
      <c r="F140" s="189" t="s">
        <v>3495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4769</v>
      </c>
      <c r="E141" s="189" t="s">
        <v>4095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3799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3799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3799</v>
      </c>
      <c r="E145" s="189" t="s">
        <v>4757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4054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3790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3799</v>
      </c>
      <c r="E148" s="189" t="s">
        <v>1457</v>
      </c>
      <c r="F148" s="189" t="s">
        <v>4424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3799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3081</v>
      </c>
      <c r="F151" s="189">
        <v>1087327175</v>
      </c>
      <c r="G151" s="52">
        <v>1</v>
      </c>
      <c r="H151" s="52">
        <v>90000</v>
      </c>
      <c r="I151" t="s">
        <v>4778</v>
      </c>
    </row>
    <row r="152" spans="1:9">
      <c r="A152">
        <v>151</v>
      </c>
      <c r="B152" s="13">
        <v>46115</v>
      </c>
      <c r="C152" s="13"/>
      <c r="E152" s="189" t="s">
        <v>2849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4782</v>
      </c>
      <c r="F153" s="189" t="s">
        <v>3304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3624</v>
      </c>
      <c r="D154" s="280" t="s">
        <v>4783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5041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3799</v>
      </c>
      <c r="D156" s="280" t="s">
        <v>3794</v>
      </c>
      <c r="E156" s="189" t="s">
        <v>4218</v>
      </c>
      <c r="F156" s="189" t="s">
        <v>4455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3799</v>
      </c>
      <c r="D157" s="280" t="s">
        <v>4789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3799</v>
      </c>
      <c r="E158" s="189" t="s">
        <v>1991</v>
      </c>
      <c r="F158" s="189" t="s">
        <v>3557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4556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3799</v>
      </c>
      <c r="E160" s="189" t="s">
        <v>4810</v>
      </c>
      <c r="F160" s="189" t="s">
        <v>4811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3790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3624</v>
      </c>
      <c r="D162" s="280" t="s">
        <v>4570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5041</v>
      </c>
      <c r="D163" s="280" t="s">
        <v>4822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3799</v>
      </c>
      <c r="E164" s="189" t="s">
        <v>4825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3799</v>
      </c>
      <c r="E165" s="189" t="s">
        <v>3497</v>
      </c>
      <c r="F165" s="189" t="s">
        <v>3496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3799</v>
      </c>
      <c r="D166" s="280" t="s">
        <v>4829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3799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3799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4851</v>
      </c>
      <c r="F169" s="189">
        <v>1112427046</v>
      </c>
      <c r="G169" s="52">
        <v>3</v>
      </c>
      <c r="H169" s="52">
        <v>1500000</v>
      </c>
      <c r="I169" t="s">
        <v>4853</v>
      </c>
    </row>
    <row r="170" spans="1:9">
      <c r="A170">
        <v>169</v>
      </c>
      <c r="B170" s="13">
        <v>46122</v>
      </c>
      <c r="C170" s="13" t="s">
        <v>3799</v>
      </c>
      <c r="D170" s="280" t="s">
        <v>4854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3799</v>
      </c>
      <c r="E171" s="189" t="s">
        <v>4863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3799</v>
      </c>
      <c r="D172" s="280" t="s">
        <v>4865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3799</v>
      </c>
      <c r="D173" s="280" t="s">
        <v>4868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4892</v>
      </c>
      <c r="F174" s="189" t="s">
        <v>4893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3799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3790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4896</v>
      </c>
    </row>
    <row r="177" spans="1:9">
      <c r="A177">
        <v>176</v>
      </c>
      <c r="B177" s="13">
        <v>46126</v>
      </c>
      <c r="C177" s="13"/>
      <c r="E177" s="189" t="s">
        <v>4920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3799</v>
      </c>
      <c r="D179" s="280" t="s">
        <v>4937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3799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4961</v>
      </c>
      <c r="F181" s="189" t="s">
        <v>4962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4961</v>
      </c>
      <c r="F182" s="189" t="s">
        <v>4962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4959</v>
      </c>
      <c r="F183" s="189" t="s">
        <v>4960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3799</v>
      </c>
      <c r="E184" s="189" t="s">
        <v>4963</v>
      </c>
      <c r="F184" s="189" t="s">
        <v>4964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4482</v>
      </c>
      <c r="F185" s="189" t="s">
        <v>4967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4968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3799</v>
      </c>
      <c r="D187" s="280" t="s">
        <v>4982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4986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3799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3799</v>
      </c>
      <c r="D190" s="280" t="s">
        <v>5005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3799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3799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3799</v>
      </c>
      <c r="E193" s="189" t="s">
        <v>3885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5024</v>
      </c>
      <c r="F194" s="189" t="s">
        <v>5025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3799</v>
      </c>
      <c r="E195" s="189" t="s">
        <v>4902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5063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5064</v>
      </c>
      <c r="F197" s="189" t="s">
        <v>5065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3799</v>
      </c>
      <c r="E198" s="189" t="s">
        <v>5075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5078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5101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5105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5106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3799</v>
      </c>
      <c r="E205" s="189" t="s">
        <v>5115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3799</v>
      </c>
      <c r="D206" s="280" t="s">
        <v>5118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E207" s="189" t="s">
        <v>4963</v>
      </c>
      <c r="F207" s="189" t="s">
        <v>4964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3799</v>
      </c>
      <c r="D208" s="280" t="s">
        <v>4868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8">
      <c r="A209">
        <v>208</v>
      </c>
      <c r="B209" s="13">
        <v>46142</v>
      </c>
      <c r="C209" t="s">
        <v>3624</v>
      </c>
      <c r="D209" s="280" t="s">
        <v>5137</v>
      </c>
      <c r="E209" s="189" t="s">
        <v>2137</v>
      </c>
      <c r="F209" s="189" t="s">
        <v>1179</v>
      </c>
      <c r="G209" s="52">
        <v>1</v>
      </c>
    </row>
    <row r="210" spans="1:8">
      <c r="A210">
        <v>209</v>
      </c>
      <c r="B210" s="13">
        <v>46142</v>
      </c>
      <c r="C210" t="s">
        <v>3799</v>
      </c>
      <c r="D210" s="280" t="s">
        <v>5147</v>
      </c>
      <c r="E210" s="189" t="s">
        <v>3143</v>
      </c>
      <c r="F210" s="189" t="s">
        <v>3429</v>
      </c>
      <c r="G210" s="52">
        <v>1</v>
      </c>
      <c r="H210" s="52">
        <v>1100000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3" t="s">
        <v>12</v>
      </c>
      <c r="C4" s="54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2130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2149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2977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3792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3791</v>
      </c>
      <c r="G8" s="294" t="s">
        <v>3788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3786</v>
      </c>
      <c r="G9" s="294" t="s">
        <v>3789</v>
      </c>
    </row>
    <row r="10" spans="1:9" ht="28.35" customHeight="1">
      <c r="F10" s="294" t="s">
        <v>3787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3793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3790</v>
      </c>
    </row>
    <row r="3" spans="1:1">
      <c r="A3" s="296" t="s">
        <v>3786</v>
      </c>
    </row>
    <row r="4" spans="1:1">
      <c r="A4" s="296" t="s">
        <v>3787</v>
      </c>
    </row>
    <row r="5" spans="1:1">
      <c r="A5" s="296" t="s">
        <v>3349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3798</v>
      </c>
    </row>
    <row r="2" spans="1:1">
      <c r="A2" t="s">
        <v>3788</v>
      </c>
    </row>
    <row r="3" spans="1:1">
      <c r="A3" t="s">
        <v>3789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>
      <selection sqref="A1:A1048576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2026-05-04T07:11:11Z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