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BA2DC27-22D3-47F3-81C4-F32E0B121FF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<sst xmlns="http://schemas.openxmlformats.org/spreadsheetml/2006/main" count="16246" uniqueCount="5218">
  <si>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</si>
  <si>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</si>
  <si>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</si>
  <si>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</si>
  <si>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</si>
  <si>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</si>
  <si>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</si>
  <si>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</si>
  <si>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</si>
  <si>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</si>
  <si>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</si>
  <si>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</si>
  <si>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</si>
  <si>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</si>
  <si>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</si>
  <si>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</si>
  <si>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</si>
  <si>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</si>
  <si>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</si>
  <si>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</si>
  <si>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</si>
  <si>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</si>
  <si>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</si>
  <si>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</si>
  <si>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</si>
  <si>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</si>
  <si>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</si>
  <si>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</si>
  <si>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</si>
  <si>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</si>
  <si>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</si>
  <si>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</si>
  <si>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</si>
  <si>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</si>
  <si>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</si>
  <si>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</si>
  <si>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</si>
  <si>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</si>
  <si>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</si>
  <si>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</si>
  <si>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</si>
  <si>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</si>
  <si>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</si>
  <si>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</si>
  <si>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</si>
  <si>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</si>
  <si>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</si>
  <si>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</si>
  <si>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</si>
  <si>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</si>
  <si>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</si>
  <si>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</si>
  <si>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</si>
  <si>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</si>
  <si>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</si>
  <si>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</si>
  <si>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</si>
  <si>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</si>
  <si>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</si>
  <si>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</si>
  <si>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</si>
  <si>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</si>
  <si>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</si>
  <si>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</si>
  <si>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</si>
  <si>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</si>
  <si>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</si>
  <si>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</si>
  <si>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</si>
  <si>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</si>
  <si>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</si>
  <si>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</si>
  <si>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</si>
  <si>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</si>
  <si>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</si>
  <si>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</si>
  <si>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</si>
  <si>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</si>
  <si>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</si>
  <si>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</si>
  <si>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</si>
  <si>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</si>
  <si>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</si>
  <si>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</si>
  <si>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</si>
  <si>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</si>
  <si>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</si>
  <si>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</si>
  <si>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</si>
  <si>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</si>
  <si>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</si>
  <si>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</si>
  <si>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</si>
  <si>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</si>
  <si>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</si>
  <si>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</si>
  <si>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</si>
  <si>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</si>
  <si>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</si>
  <si>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</si>
  <si>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</si>
  <si>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</si>
  <si>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</si>
  <si>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</si>
  <si>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</si>
  <si>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</si>
  <si>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</si>
  <si>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</si>
  <si>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</si>
  <si>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</si>
  <si>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</si>
  <si>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</si>
  <si>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</si>
  <si>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</si>
  <si>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</si>
  <si>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</si>
  <si>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</si>
  <si>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</si>
  <si>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</si>
  <si>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</si>
  <si>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</si>
  <si>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</si>
  <si>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</si>
  <si>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</si>
  <si>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</si>
  <si>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</si>
  <si>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</si>
  <si>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</si>
  <si>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</si>
  <si>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</si>
  <si>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</si>
  <si>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</si>
  <si>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</si>
  <si>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</si>
  <si>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</si>
  <si>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</si>
  <si>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</si>
  <si>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</si>
  <si>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</si>
  <si>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</si>
  <si>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</si>
  <si>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</si>
  <si>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</si>
  <si>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</si>
  <si>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</si>
  <si>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</si>
  <si>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</si>
  <si>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</si>
  <si>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</si>
  <si>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</si>
  <si>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</si>
  <si>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</si>
  <si>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</si>
  <si>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</si>
  <si>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</si>
  <si>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</si>
  <si>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</si>
  <si>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</si>
  <si>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</si>
  <si>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</si>
  <si>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</si>
  <si>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</si>
  <si>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</si>
  <si>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</si>
  <si>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</si>
  <si>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</si>
  <si>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</si>
  <si>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</si>
  <si>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</si>
  <si>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</si>
  <si>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</si>
  <si>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</si>
  <si>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</si>
  <si>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</si>
  <si>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</si>
  <si>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</si>
  <si>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</si>
  <si>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</si>
  <si>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</si>
  <si>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</si>
  <si>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</si>
  <si>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</si>
  <si>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</si>
  <si>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</si>
  <si>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</si>
  <si>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</si>
  <si>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</si>
  <si>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</si>
  <si>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</si>
  <si>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</si>
  <si>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</si>
  <si>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</si>
  <si>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</si>
  <si>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</si>
  <si>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</si>
  <si>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</si>
  <si>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</si>
  <si>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</si>
  <si>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</si>
  <si>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</si>
  <si>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</si>
  <si>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</si>
  <si>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</si>
  <si>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</si>
  <si>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</si>
  <si>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</si>
  <si>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</si>
  <si>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</si>
  <si>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</si>
  <si>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</si>
  <si>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</si>
  <si>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</si>
  <si>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</si>
  <si>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</si>
  <si>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</si>
  <si>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</si>
  <si>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</si>
  <si>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</si>
  <si>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</si>
  <si>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</si>
  <si>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</si>
  <si>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</si>
  <si>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</si>
  <si>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</si>
  <si>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</si>
  <si>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</si>
  <si>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</si>
  <si>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</si>
  <si>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</si>
  <si>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</si>
  <si>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</si>
  <si>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</si>
  <si>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</si>
  <si>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</si>
  <si>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</si>
  <si>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</si>
  <si>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</si>
  <si>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</si>
  <si>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</si>
  <si>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</si>
  <si>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</si>
  <si>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</si>
  <si>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</si>
  <si>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</si>
  <si>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</si>
  <si>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</si>
  <si>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</si>
  <si>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</si>
  <si>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</si>
  <si>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</si>
  <si>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</si>
  <si>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</si>
  <si>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</si>
  <si>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</si>
  <si>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</si>
  <si>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</si>
  <si>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</si>
  <si>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</si>
  <si>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</si>
  <si>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</si>
  <si>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</si>
  <si>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</si>
  <si>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</si>
  <si>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</si>
  <si>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</si>
  <si>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</si>
  <si>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</si>
  <si>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</si>
  <si>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</si>
  <si>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</si>
  <si>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</si>
  <si>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</si>
  <si>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</si>
  <si>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</si>
  <si>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</si>
  <si>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</si>
  <si>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</si>
  <si>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</si>
  <si>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</si>
  <si>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</si>
  <si>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</si>
  <si>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</si>
  <si>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</si>
  <si>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</si>
  <si>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</si>
  <si>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</si>
  <si>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</si>
  <si>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</si>
  <si>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</si>
  <si>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</si>
  <si>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</si>
  <si>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</si>
  <si>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</si>
  <si>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</si>
  <si>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</si>
  <si>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</si>
  <si>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</si>
  <si>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</si>
  <si>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</si>
  <si>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</si>
  <si>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</si>
  <si>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</si>
  <si>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</si>
  <si>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</si>
  <si>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</si>
  <si>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</si>
  <si>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</si>
  <si>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</si>
  <si>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</si>
  <si>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</si>
  <si>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</si>
  <si>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</si>
  <si>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</si>
  <si>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</si>
  <si>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</si>
  <si>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</si>
  <si>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</si>
  <si>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</si>
  <si>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</si>
  <si>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</si>
  <si>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</si>
  <si>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</si>
  <si>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</si>
  <si>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</si>
  <si>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</si>
  <si>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</si>
  <si>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</si>
  <si>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</si>
  <si>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</si>
  <si>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</si>
  <si>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</si>
  <si>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</si>
  <si>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</si>
  <si>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</si>
  <si>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</si>
  <si>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</si>
  <si>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</si>
  <si>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</si>
  <si>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</si>
  <si>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</si>
  <si>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</si>
  <si>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</si>
  <si>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</si>
  <si>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</si>
  <si>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</si>
  <si>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</si>
  <si>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</si>
  <si>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</si>
  <si>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</si>
  <si>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</si>
  <si>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</si>
  <si>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</si>
  <si>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</si>
  <si>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</si>
  <si>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</si>
  <si>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</si>
  <si>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</si>
  <si>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</si>
  <si>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</si>
  <si>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</si>
  <si>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</si>
  <si>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</si>
  <si>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</si>
  <si>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</si>
  <si>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</si>
  <si>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</si>
  <si>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</si>
  <si>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</si>
  <si>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</si>
  <si>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</si>
  <si>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</si>
  <si>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</si>
  <si>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</si>
  <si>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</si>
  <si>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</si>
  <si>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</si>
  <si>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</si>
  <si>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</si>
  <si>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</si>
  <si>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</si>
  <si>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</si>
  <si>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</si>
  <si>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</si>
  <si>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</si>
  <si>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</si>
  <si>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</si>
  <si>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</si>
  <si>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</si>
  <si>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</si>
  <si>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</si>
  <si>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</si>
  <si>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</si>
  <si>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</si>
  <si>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</si>
  <si>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</si>
  <si>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</si>
  <si>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</si>
  <si>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</si>
  <si>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</si>
  <si>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</si>
  <si>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</si>
  <si>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</si>
  <si>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</si>
  <si>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</si>
  <si>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</si>
  <si>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</si>
  <si>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</si>
  <si>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</si>
  <si>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</si>
  <si>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</si>
  <si>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</si>
  <si>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</si>
  <si>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</si>
  <si>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</si>
  <si>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</si>
  <si>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</si>
  <si>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</si>
  <si>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</si>
  <si>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</si>
  <si>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</si>
  <si>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</si>
  <si>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</si>
  <si>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</si>
  <si>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</si>
  <si>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</si>
  <si>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</si>
  <si>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</si>
  <si>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</si>
  <si>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</si>
  <si>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</si>
  <si>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</si>
  <si>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</si>
  <si>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</si>
  <si>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</si>
  <si>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</si>
  <si>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</si>
  <si>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</si>
  <si>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</si>
  <si>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</si>
  <si>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</si>
  <si>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</si>
  <si>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</si>
  <si>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</si>
  <si>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</si>
  <si>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</si>
  <si>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</si>
  <si>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</si>
  <si>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</si>
  <si>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</si>
  <si>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</si>
  <si>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</si>
  <si>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</si>
  <si>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</si>
  <si>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</si>
  <si>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</si>
  <si>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</si>
  <si>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</si>
  <si>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</si>
  <si>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</si>
  <si>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</si>
  <si>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</si>
  <si>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</si>
  <si>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</si>
  <si>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</si>
  <si>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</si>
  <si>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</si>
  <si>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</si>
  <si>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</si>
  <si>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</si>
  <si>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</si>
  <si>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</si>
  <si>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</si>
  <si>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</si>
  <si>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</si>
  <si>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</si>
  <si>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</si>
  <si>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</si>
  <si>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</si>
  <si>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</si>
  <si>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</si>
  <si>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</si>
  <si>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</si>
  <si>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</si>
  <si>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</si>
  <si>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</si>
  <si>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</si>
  <si>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</si>
  <si>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</si>
  <si>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</si>
  <si>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</si>
  <si>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</si>
  <si>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</si>
  <si>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</si>
  <si>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</si>
  <si>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</si>
  <si>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</si>
  <si>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</si>
  <si>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</si>
  <si>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</si>
  <si>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</si>
  <si>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</si>
  <si>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</si>
  <si>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</si>
  <si>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</si>
  <si>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</si>
  <si>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</si>
  <si>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</si>
  <si>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</si>
  <si>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</si>
  <si>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</si>
  <si>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</si>
  <si>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</si>
  <si>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</si>
  <si>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</si>
  <si>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</si>
  <si>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</si>
  <si>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</si>
  <si>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</si>
  <si>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</si>
  <si>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</si>
  <si>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</si>
  <si>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</si>
  <si>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</si>
  <si>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</si>
  <si>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</si>
  <si>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</si>
  <si>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</si>
  <si>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</si>
  <si>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</si>
  <si>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</si>
  <si>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</si>
  <si>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</si>
  <si>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</si>
  <si>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</si>
  <si>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</si>
  <si>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</si>
  <si>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</si>
  <si>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</si>
  <si>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</si>
  <si>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</si>
  <si>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</si>
  <si>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</si>
  <si>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</si>
  <si>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</si>
  <si>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</si>
  <si>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</si>
  <si>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</si>
  <si>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</si>
  <si>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</si>
  <si>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</si>
  <si>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</si>
  <si>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</si>
  <si>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</si>
  <si>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</si>
  <si>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</si>
  <si>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</si>
  <si>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</si>
  <si>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</si>
  <si>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</si>
  <si>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</si>
  <si>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</si>
  <si>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</si>
  <si>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</si>
  <si>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</si>
  <si>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</si>
  <si>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</si>
  <si>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</si>
  <si>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</si>
  <si>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</si>
  <si>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</si>
  <si>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</si>
  <si>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</si>
  <si>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</si>
  <si>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</si>
  <si>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</si>
  <si>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</si>
  <si>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</si>
  <si>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</si>
  <si>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</si>
  <si>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</si>
  <si>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</si>
  <si>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</si>
  <si>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</si>
  <si>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</si>
  <si>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</si>
  <si>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</si>
  <si>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</si>
  <si>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</si>
  <si>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</si>
  <si>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</si>
  <si>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</si>
  <si>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</si>
  <si>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</si>
  <si>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</si>
  <si>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</si>
  <si>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</si>
  <si>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</si>
  <si>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</si>
  <si>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</si>
  <si>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</si>
  <si>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</si>
  <si>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</si>
  <si>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</si>
  <si>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</si>
  <si>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</si>
  <si>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</si>
  <si>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</si>
  <si>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</si>
  <si>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</si>
  <si>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</si>
  <si>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</si>
  <si>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</si>
  <si>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</si>
  <si>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</si>
  <si>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</si>
  <si>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</si>
  <si>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</si>
  <si>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</si>
  <si>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</si>
  <si>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</si>
  <si>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</si>
  <si>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</si>
  <si>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</si>
  <si>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</si>
  <si>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</si>
  <si>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</si>
  <si>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</si>
  <si>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</si>
  <si>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</si>
  <si>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</si>
  <si>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</si>
  <si>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</si>
  <si>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</si>
  <si>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</si>
  <si>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</si>
  <si>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</si>
  <si>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</si>
  <si>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</si>
  <si>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</si>
  <si>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</si>
  <si>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</si>
  <si>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</si>
  <si>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</si>
  <si>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</si>
  <si>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</si>
  <si>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</si>
  <si>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</si>
  <si>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</si>
  <si>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</si>
  <si>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</si>
  <si>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</si>
  <si>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</si>
  <si>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</si>
  <si>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</si>
  <si>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</si>
  <si>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</si>
  <si>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</si>
  <si>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</si>
  <si>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</si>
  <si>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</si>
  <si>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</si>
  <si>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</si>
  <si>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</si>
  <si>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</si>
  <si>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</si>
  <si>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</si>
  <si>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</si>
  <si>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</si>
  <si>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</si>
  <si>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</si>
  <si>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</si>
  <si>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</si>
  <si>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</si>
  <si>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</si>
  <si>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</si>
  <si>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</si>
  <si>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</si>
  <si>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</si>
  <si>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</si>
  <si>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</si>
  <si>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</si>
  <si>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</si>
  <si>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</si>
  <si>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</si>
  <si>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</si>
  <si>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</si>
  <si>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</si>
  <si>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</si>
  <si>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</si>
  <si>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</si>
  <si>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</si>
  <si>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</si>
  <si>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</si>
  <si>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</si>
  <si>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</si>
  <si>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</si>
  <si>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</si>
  <si>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</si>
  <si>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</si>
  <si>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</si>
  <si>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</si>
  <si>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</si>
  <si>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</si>
  <si>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</si>
  <si>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</si>
  <si>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</si>
  <si>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</si>
  <si>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</si>
  <si>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</si>
  <si>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</si>
  <si>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</si>
  <si>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</si>
  <si>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</si>
  <si>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</si>
  <si>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</si>
  <si>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</si>
  <si>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</si>
  <si>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</si>
  <si>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</si>
  <si>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</si>
  <si>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</si>
  <si>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</si>
  <si>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</si>
  <si>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</si>
  <si>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</si>
  <si>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</si>
  <si>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</si>
  <si>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</si>
  <si>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</si>
  <si>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</si>
  <si>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</si>
  <si>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</si>
  <si>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</si>
  <si>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</si>
  <si>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</si>
  <si>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</si>
  <si>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</si>
  <si>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</si>
  <si>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</si>
  <si>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</si>
  <si>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</si>
  <si>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</si>
  <si>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</si>
  <si>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</si>
  <si>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</si>
  <si>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</si>
  <si>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</si>
  <si>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</si>
  <si>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</si>
  <si>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</si>
  <si>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</si>
  <si>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</si>
  <si>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</si>
  <si>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</si>
  <si>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</si>
  <si>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</si>
  <si>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</si>
  <si>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</si>
  <si>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</si>
  <si>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</si>
  <si>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</si>
  <si>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</si>
  <si>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</si>
  <si>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</si>
  <si>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</si>
  <si>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</si>
  <si>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</si>
  <si>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</si>
  <si>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</si>
  <si>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</si>
  <si>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</si>
  <si>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</si>
  <si>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</si>
  <si>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</si>
  <si>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</si>
  <si>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</si>
  <si>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</si>
  <si>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</si>
  <si>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</si>
  <si>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</si>
  <si>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</si>
  <si>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</si>
  <si>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</si>
  <si>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</si>
  <si>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</si>
  <si>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</si>
  <si>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</si>
  <si>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</si>
  <si>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</si>
  <si>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</si>
  <si>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</si>
  <si>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</si>
  <si>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</si>
  <si>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</si>
  <si>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</si>
  <si>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</si>
  <si>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</si>
  <si>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</si>
  <si>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</si>
  <si>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</si>
  <si>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</si>
  <si>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</si>
  <si>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</si>
  <si>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</si>
  <si>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</si>
  <si>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</si>
  <si>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</si>
  <si>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</si>
  <si>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</si>
  <si>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</si>
  <si>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</si>
  <si>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</si>
  <si>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</si>
  <si>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</si>
  <si>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</si>
  <si>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</si>
  <si>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</si>
  <si>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</si>
  <si>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</si>
  <si>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</si>
  <si>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</si>
  <si>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</si>
  <si>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</si>
  <si>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</si>
  <si>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</si>
  <si>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</si>
  <si>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</si>
  <si>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</si>
  <si>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</si>
  <si>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</si>
  <si>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</si>
  <si>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</si>
  <si>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</si>
  <si>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</si>
  <si>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</si>
  <si>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</si>
  <si>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</si>
  <si>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</si>
  <si>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</si>
  <si>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</si>
  <si>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</si>
  <si>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</si>
  <si>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</si>
  <si>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</si>
  <si>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</si>
  <si>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</si>
  <si>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</si>
  <si>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</si>
  <si>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</si>
  <si>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</si>
  <si>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</si>
  <si>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</si>
  <si>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</si>
  <si>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</si>
  <si>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</si>
  <si>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</si>
  <si>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</si>
  <si>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</si>
  <si>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</si>
  <si>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</si>
  <si>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</si>
  <si>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</si>
  <si>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</si>
  <si>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</si>
  <si>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</si>
  <si>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</si>
  <si>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</si>
  <si>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</si>
  <si>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</si>
  <si>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</si>
  <si>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</si>
  <si>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</si>
  <si>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</si>
  <si>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</si>
  <si>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</si>
  <si>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</si>
  <si>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</si>
  <si>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</si>
  <si>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</si>
  <si>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</si>
  <si>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</si>
  <si>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</si>
  <si>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</si>
  <si>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</si>
  <si>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</si>
  <si>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</si>
  <si>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</si>
  <si>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</si>
  <si>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</si>
  <si>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</si>
  <si>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</si>
  <si>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</si>
  <si>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</si>
  <si>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</si>
  <si>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</si>
  <si>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</si>
  <si>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</si>
  <si>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</si>
  <si>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</si>
  <si>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</si>
  <si>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</si>
  <si>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</si>
  <si>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</si>
  <si>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</si>
  <si>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</si>
  <si>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</si>
  <si>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</si>
  <si>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</si>
  <si>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</si>
  <si>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</si>
  <si>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</si>
  <si>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</si>
  <si>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</si>
  <si>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</si>
  <si>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</si>
  <si>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</si>
  <si>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</si>
  <si>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</si>
  <si>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</si>
  <si>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</si>
  <si>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</si>
  <si>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</si>
  <si>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</si>
  <si>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</si>
  <si>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</si>
  <si>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</si>
  <si>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</si>
  <si>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</si>
  <si>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</si>
  <si>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</si>
  <si>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</si>
  <si>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</si>
  <si>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</si>
  <si>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</si>
  <si>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</si>
  <si>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</si>
  <si>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</si>
  <si>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</si>
  <si>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</si>
  <si>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</si>
  <si>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</si>
  <si>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</si>
  <si>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</si>
  <si>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</si>
  <si>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</si>
  <si>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</si>
  <si>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</si>
  <si>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</si>
  <si>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</si>
  <si>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</si>
  <si>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</si>
  <si>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</si>
  <si>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</si>
  <si>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</si>
  <si>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</si>
  <si>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</si>
  <si>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</si>
  <si>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</si>
  <si>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</si>
  <si>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</si>
  <si>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</si>
  <si>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</si>
  <si>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</si>
  <si>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</si>
  <si>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</si>
  <si>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</si>
  <si>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</si>
  <si>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</si>
  <si>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</si>
  <si>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</si>
  <si>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</si>
  <si>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</si>
  <si>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</si>
  <si>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</si>
  <si>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</si>
  <si>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</si>
  <si>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</si>
  <si>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</si>
  <si>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</si>
  <si>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</si>
  <si>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</si>
  <si>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</si>
  <si>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</si>
  <si>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</si>
  <si>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</si>
  <si>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</si>
  <si>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</si>
  <si>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</si>
  <si>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</si>
  <si>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</si>
  <si>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</si>
  <si>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</si>
  <si>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</si>
  <si>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</si>
  <si>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</si>
  <si>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</si>
  <si>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</si>
  <si>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</si>
  <si>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</si>
  <si>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</si>
  <si>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</si>
  <si>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</si>
  <si>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</si>
  <si>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</si>
  <si>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</si>
  <si>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</si>
  <si>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</si>
  <si>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</si>
  <si>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</si>
  <si>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</si>
  <si>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</si>
  <si>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</si>
  <si>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</si>
  <si>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</si>
  <si>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</si>
  <si>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</si>
  <si>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</si>
  <si>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</si>
  <si>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</si>
  <si>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</si>
  <si>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</si>
  <si>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</si>
  <si>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</si>
  <si>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</si>
  <si>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</si>
  <si>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</si>
  <si>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</si>
  <si>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</si>
  <si>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</si>
  <si>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</si>
  <si>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</si>
  <si>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</si>
  <si>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</si>
  <si>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</si>
  <si>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</si>
  <si>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</si>
  <si>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</si>
  <si>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</si>
  <si>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</si>
  <si>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</si>
  <si>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</si>
  <si>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</si>
  <si>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</si>
  <si>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</si>
  <si>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</si>
  <si>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</si>
  <si>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</si>
  <si>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</si>
  <si>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</si>
  <si>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</si>
  <si>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</si>
  <si>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</si>
  <si>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</si>
  <si>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</si>
  <si>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</si>
  <si>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</si>
  <si>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</si>
  <si>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</si>
  <si>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</si>
  <si>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</si>
  <si>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</si>
  <si>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</si>
  <si>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</si>
  <si>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</si>
  <si>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</si>
  <si>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</si>
  <si>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</si>
  <si>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</si>
  <si>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</si>
  <si>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</si>
  <si>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</si>
  <si>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</si>
  <si>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</si>
  <si>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</si>
  <si>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</si>
  <si>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</si>
  <si>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</si>
  <si>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</si>
  <si>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</si>
  <si>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</si>
  <si>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</si>
  <si>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</si>
  <si>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</si>
  <si>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</si>
  <si>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</si>
  <si>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</si>
  <si>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</si>
  <si>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</si>
  <si>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</si>
  <si>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</si>
  <si>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</si>
  <si>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</si>
  <si>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</si>
  <si>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</si>
  <si>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</si>
  <si>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</si>
  <si>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</si>
  <si>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</si>
  <si>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</si>
  <si>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</si>
  <si>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</si>
  <si>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</si>
  <si>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</si>
  <si>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</si>
  <si>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</si>
  <si>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</si>
  <si>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</si>
  <si>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</si>
  <si>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</si>
  <si>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</si>
  <si>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</si>
  <si>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</si>
  <si>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</si>
  <si>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</si>
  <si>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</si>
  <si>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</si>
  <si>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</si>
  <si>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</si>
  <si>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</si>
  <si>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</si>
  <si>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</si>
  <si>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</si>
  <si>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</si>
  <si>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</si>
  <si>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</si>
  <si>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</si>
  <si>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</si>
  <si>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</si>
  <si>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</si>
  <si>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</si>
  <si>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</si>
  <si>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</si>
  <si>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</si>
  <si>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</si>
  <si>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</si>
  <si>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</si>
  <si>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</si>
  <si>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</si>
  <si>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</si>
  <si>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</si>
  <si>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</si>
  <si>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</si>
  <si>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</si>
  <si>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</si>
  <si>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</si>
  <si>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</si>
  <si>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</si>
  <si>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</si>
  <si>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</si>
  <si>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</si>
  <si>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</si>
  <si>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</si>
  <si>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</si>
  <si>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</si>
  <si>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</si>
  <si>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</si>
  <si>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</si>
  <si>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</si>
  <si>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</si>
  <si>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</si>
  <si>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</si>
  <si>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</si>
  <si>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</si>
  <si>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</si>
  <si>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</si>
  <si>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</si>
  <si>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</si>
  <si>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</si>
  <si>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</si>
  <si>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</si>
  <si>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</si>
  <si>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</si>
  <si>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</si>
  <si>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</si>
  <si>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</si>
  <si>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</si>
  <si>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</si>
  <si>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</si>
  <si>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</si>
  <si>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</si>
  <si>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</si>
  <si>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</si>
  <si>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</si>
  <si>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</si>
  <si>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</si>
  <si>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</si>
  <si>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</si>
  <si>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</si>
  <si>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</si>
  <si>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</si>
  <si>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</si>
  <si>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</si>
  <si>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</si>
  <si>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</si>
  <si>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</si>
  <si>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</si>
  <si>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</si>
  <si>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</si>
  <si>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</si>
  <si>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</si>
  <si>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</si>
  <si>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</si>
  <si>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</si>
  <si>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</si>
  <si>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</si>
  <si>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</si>
  <si>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</si>
  <si>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</si>
  <si>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</si>
  <si>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</si>
  <si>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</si>
  <si>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</si>
  <si>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</si>
  <si>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</si>
  <si>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</si>
  <si>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</si>
  <si>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</si>
  <si>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</si>
  <si>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</si>
  <si>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</si>
  <si>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</si>
  <si>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</si>
  <si>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</si>
  <si>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</si>
  <si>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</si>
  <si>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</si>
  <si>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</si>
  <si>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</si>
  <si>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</si>
  <si>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</si>
  <si>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</si>
  <si>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</si>
  <si>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</si>
  <si>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</si>
  <si>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</si>
  <si>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</si>
  <si>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</si>
  <si>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</si>
  <si>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</si>
  <si>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</si>
  <si>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</si>
  <si>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</si>
  <si>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</si>
  <si>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</si>
  <si>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</si>
  <si>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</si>
  <si>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</si>
  <si>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</si>
  <si>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</si>
  <si>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</si>
  <si>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</si>
  <si>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</si>
  <si>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</si>
  <si>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</si>
  <si>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</si>
  <si>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</si>
  <si>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</si>
  <si>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</si>
  <si>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</si>
  <si>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</si>
  <si>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</si>
  <si>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</si>
  <si>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</si>
  <si>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</si>
  <si>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</si>
  <si>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</si>
  <si>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</si>
  <si>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</si>
  <si>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</si>
  <si>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</si>
  <si>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</si>
  <si>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</si>
  <si>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</si>
  <si>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</si>
  <si>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</si>
  <si>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</si>
  <si>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</si>
  <si>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</si>
  <si>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</si>
  <si>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</si>
  <si>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</si>
  <si>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</si>
  <si>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</si>
  <si>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</si>
  <si>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</si>
  <si>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</si>
  <si>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</si>
  <si>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</si>
  <si>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</si>
  <si>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</si>
  <si>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</si>
  <si>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</si>
  <si>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</si>
  <si>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</si>
  <si>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</si>
  <si>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</si>
  <si>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</si>
  <si>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</si>
  <si>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</si>
  <si>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</si>
  <si>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</si>
  <si>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</si>
  <si>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</si>
  <si>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</si>
  <si>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</si>
  <si>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</si>
  <si>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</si>
  <si>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</si>
  <si>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</si>
  <si>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</si>
  <si>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</si>
  <si>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</si>
  <si>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</si>
  <si>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</si>
  <si>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</si>
  <si>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</si>
  <si>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</si>
  <si>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</si>
  <si>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</si>
  <si>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</si>
  <si>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</si>
  <si>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</si>
  <si>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</si>
  <si>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</si>
  <si>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</si>
  <si>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</si>
  <si>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</si>
  <si>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</si>
  <si>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</si>
  <si>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</si>
  <si>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</si>
  <si>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</si>
  <si>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</si>
  <si>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</si>
  <si>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</si>
  <si>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</si>
  <si>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</si>
  <si>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</si>
  <si>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</si>
  <si>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</si>
  <si>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</si>
  <si>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</si>
  <si>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</si>
  <si>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</si>
  <si>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</si>
  <si>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</si>
  <si>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</si>
  <si>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</si>
  <si>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</si>
  <si>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</si>
  <si>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</si>
  <si>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</si>
  <si>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</si>
  <si>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</si>
  <si>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</si>
  <si>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</si>
  <si>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</si>
  <si>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</si>
  <si>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</si>
  <si>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</si>
  <si>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</si>
  <si>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</si>
  <si>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</si>
  <si>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</si>
  <si>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</si>
  <si>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</si>
  <si>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</si>
  <si>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</si>
  <si>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</si>
  <si>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</si>
  <si>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</si>
  <si>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</si>
  <si>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</si>
  <si>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</si>
  <si>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</si>
  <si>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</si>
  <si>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</si>
  <si>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</si>
  <si>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</si>
  <si>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</si>
  <si>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</si>
  <si>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</si>
  <si>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</si>
  <si>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</si>
  <si>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</si>
  <si>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</si>
  <si>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</si>
  <si>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</si>
  <si>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</si>
  <si>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</si>
  <si>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</si>
  <si>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</si>
  <si>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</si>
  <si>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</si>
  <si>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</si>
  <si>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</si>
  <si>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</si>
  <si>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</si>
  <si>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</si>
  <si>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</si>
  <si>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</si>
  <si>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</si>
  <si>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</si>
  <si>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</si>
  <si>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</si>
  <si>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</si>
  <si>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</si>
  <si>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</si>
  <si>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</si>
  <si>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</si>
  <si>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</si>
  <si>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</si>
  <si>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</si>
  <si>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</si>
  <si>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</si>
  <si>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</si>
  <si>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</si>
  <si>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</si>
  <si>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</si>
  <si>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</si>
  <si>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</si>
  <si>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</si>
  <si>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</si>
  <si>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</si>
  <si>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</si>
  <si>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</si>
  <si>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</si>
  <si>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</si>
  <si>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</si>
  <si>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</si>
  <si>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</si>
  <si>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</si>
  <si>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</si>
  <si>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</si>
  <si>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</si>
  <si>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</si>
  <si>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</si>
  <si>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</si>
  <si>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</si>
  <si>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</si>
  <si>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</si>
  <si>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</si>
  <si>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</si>
  <si>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</si>
  <si>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</si>
  <si>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</si>
  <si>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</si>
  <si>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</si>
  <si>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</si>
  <si>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</si>
  <si>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</si>
  <si>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</si>
  <si>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</si>
  <si>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</si>
  <si>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</si>
  <si>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</si>
  <si>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</si>
  <si>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</si>
  <si>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</si>
  <si>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</si>
  <si>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</si>
  <si>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</si>
  <si>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</si>
  <si>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</si>
  <si>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</si>
  <si>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</si>
  <si>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</si>
  <si>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</si>
  <si>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</si>
  <si>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</si>
  <si>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</si>
  <si>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</si>
  <si>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</si>
  <si>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</si>
  <si>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</si>
  <si>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</si>
  <si>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</si>
  <si>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</si>
  <si>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</si>
  <si>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</si>
  <si>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</si>
  <si>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</si>
  <si>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</si>
  <si>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</si>
  <si>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</si>
  <si>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</si>
  <si>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</si>
  <si>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</si>
  <si>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</si>
  <si>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</si>
  <si>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</si>
  <si>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</si>
  <si>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</si>
  <si>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</si>
  <si>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</si>
  <si>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</si>
  <si>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</si>
  <si>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</si>
  <si>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</si>
  <si>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</si>
  <si>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</si>
  <si>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</si>
  <si>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</si>
  <si>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</si>
  <si>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</si>
  <si>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</si>
  <si>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</si>
  <si>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</si>
  <si>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</si>
  <si>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</si>
  <si>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</si>
  <si>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</si>
  <si>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</si>
  <si>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</si>
  <si>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</si>
  <si>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</si>
  <si>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</si>
  <si>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</si>
  <si>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</si>
  <si>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</si>
  <si>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</si>
  <si>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</si>
  <si>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</si>
  <si>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</si>
  <si>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</si>
  <si>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</si>
  <si>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</si>
  <si>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</si>
  <si>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</si>
  <si>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</si>
  <si>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</si>
  <si>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</si>
  <si>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</si>
  <si>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</si>
  <si>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</si>
  <si>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</si>
  <si>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</si>
  <si>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</si>
  <si>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</si>
  <si>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</si>
  <si>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</si>
  <si>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</si>
  <si>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</si>
  <si>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</si>
  <si>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</si>
  <si>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</si>
  <si>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</si>
  <si>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</si>
  <si>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</si>
  <si>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</si>
  <si>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</si>
  <si>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</si>
  <si>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</si>
  <si>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</si>
  <si>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</si>
  <si>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</si>
  <si>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</si>
  <si>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</si>
  <si>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</si>
  <si>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</si>
  <si>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</si>
  <si>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</si>
  <si>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</si>
  <si>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</si>
  <si>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</si>
  <si>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</si>
  <si>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</si>
  <si>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</si>
  <si>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</si>
  <si>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</si>
  <si>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</si>
  <si>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</si>
  <si>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</si>
  <si>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</si>
  <si>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</si>
  <si>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</si>
  <si>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</si>
  <si>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</si>
  <si>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</si>
  <si>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</si>
  <si>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</si>
  <si>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</si>
  <si>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</si>
  <si>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</si>
  <si>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</si>
  <si>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</si>
  <si>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</si>
  <si>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</si>
  <si>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</si>
  <si>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</si>
  <si>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</si>
  <si>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</si>
  <si>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</si>
  <si>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</si>
  <si>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</si>
  <si>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</si>
  <si>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</si>
  <si>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</si>
  <si>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</si>
  <si>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</si>
  <si>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</si>
  <si>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</si>
  <si>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</si>
  <si>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</si>
  <si>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</si>
  <si>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</si>
  <si>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</si>
  <si>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</si>
  <si>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</si>
  <si>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</si>
  <si>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</si>
  <si>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</si>
  <si>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</si>
  <si>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</si>
  <si>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</si>
  <si>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</si>
  <si>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</si>
  <si>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</si>
  <si>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</si>
  <si>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</si>
  <si>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</si>
  <si>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</si>
  <si>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</si>
  <si>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</si>
  <si>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</si>
  <si>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</si>
  <si>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</si>
  <si>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</si>
  <si>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</si>
  <si>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</si>
  <si>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</si>
  <si>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</si>
  <si>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</si>
  <si>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</si>
  <si>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</si>
  <si>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</si>
  <si>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</si>
  <si>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</si>
  <si>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</si>
  <si>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</si>
  <si>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</si>
  <si>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</si>
  <si>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</si>
  <si>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</si>
  <si>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</si>
  <si>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</si>
  <si>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</si>
  <si>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</si>
  <si>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</si>
  <si>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</si>
  <si>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</si>
  <si>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</si>
  <si>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</si>
  <si>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</si>
  <si>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</si>
  <si>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</si>
  <si>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</si>
  <si>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</si>
  <si>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</si>
  <si>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</si>
  <si>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</si>
  <si>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</si>
  <si>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</si>
  <si>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</si>
  <si>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</si>
  <si>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</si>
  <si>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</si>
  <si>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</si>
  <si>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</si>
  <si>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</si>
  <si>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</si>
  <si>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</si>
  <si>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</si>
  <si>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</si>
  <si>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</si>
  <si>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</si>
  <si>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</si>
  <si>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</si>
  <si>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</si>
  <si>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</si>
  <si>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</si>
  <si>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</si>
  <si>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</si>
  <si>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</si>
  <si>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</si>
  <si>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</si>
  <si>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</si>
  <si>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</si>
  <si>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</si>
  <si>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</si>
  <si>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</si>
  <si>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</si>
  <si>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</si>
  <si>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</si>
  <si>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</si>
  <si>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</si>
  <si>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</si>
  <si>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</si>
  <si>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</si>
  <si>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</si>
  <si>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</si>
  <si>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</si>
  <si>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</si>
  <si>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</si>
  <si>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</si>
  <si>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</si>
  <si>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</si>
  <si>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</si>
  <si>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</si>
  <si>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</si>
  <si>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</si>
  <si>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</si>
  <si>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</si>
  <si>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</si>
  <si>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</si>
  <si>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</si>
  <si>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</si>
  <si>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</si>
  <si>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</si>
  <si>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</si>
  <si>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</si>
  <si>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</si>
  <si>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</si>
  <si>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</si>
  <si>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</si>
  <si>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</si>
  <si>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</si>
  <si>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</si>
  <si>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</si>
  <si>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</si>
  <si>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</si>
  <si>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</si>
  <si>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</si>
  <si>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</si>
  <si>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</si>
  <si>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</si>
  <si>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</si>
  <si>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</si>
  <si>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</si>
  <si>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</si>
  <si>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</si>
  <si>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</si>
  <si>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</si>
  <si>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</si>
  <si>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</si>
  <si>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</si>
  <si>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</si>
  <si>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</si>
  <si>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</si>
  <si>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</si>
  <si>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</si>
  <si>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</si>
  <si>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</si>
  <si>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</si>
  <si>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</si>
  <si>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</si>
  <si>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</si>
  <si>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</si>
  <si>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</si>
  <si>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</si>
  <si>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</si>
  <si>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</si>
  <si>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</si>
  <si>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</si>
  <si>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</si>
  <si>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</si>
  <si>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</si>
  <si>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</si>
  <si>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</si>
  <si>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</si>
  <si>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</si>
  <si>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</si>
  <si>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</si>
  <si>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</si>
  <si>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</si>
  <si>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</si>
  <si>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</si>
  <si>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</si>
  <si>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</si>
  <si>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</si>
  <si>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</si>
  <si>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</si>
  <si>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</si>
  <si>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</si>
  <si>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</si>
  <si>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</si>
  <si>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</si>
  <si>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</si>
  <si>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</si>
  <si>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</si>
  <si>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</si>
  <si>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</si>
  <si>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</si>
  <si>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</si>
  <si>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</si>
  <si>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</si>
  <si>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</si>
  <si>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</si>
  <si>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</si>
  <si>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</si>
  <si>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</si>
  <si>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</si>
  <si>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</si>
  <si>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</si>
  <si>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</si>
  <si>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</si>
  <si>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</si>
  <si>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</si>
  <si>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</si>
  <si>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</si>
  <si>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</si>
  <si>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</si>
  <si>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</si>
  <si>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</si>
  <si>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</si>
  <si>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</si>
  <si>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</si>
  <si>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</si>
  <si>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</si>
  <si>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</si>
  <si>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</si>
  <si>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</si>
  <si>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</si>
  <si>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</si>
  <si>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</si>
  <si>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</si>
  <si>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</si>
  <si>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</si>
  <si>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</si>
  <si>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</si>
  <si>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</si>
  <si>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</si>
  <si>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</si>
  <si>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</si>
  <si>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</si>
  <si>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</si>
  <si>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</si>
  <si>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</si>
  <si>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</si>
  <si>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</si>
  <si>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</si>
  <si>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</si>
  <si>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</si>
  <si>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</si>
  <si>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</si>
  <si>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</si>
  <si>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</si>
  <si>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</si>
  <si>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</si>
  <si>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</si>
  <si>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</si>
  <si>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</si>
  <si>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</si>
  <si>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</si>
  <si>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</si>
  <si>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</si>
  <si>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</si>
  <si>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</si>
  <si>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</si>
  <si>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</si>
  <si>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</si>
  <si>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</si>
  <si>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</si>
  <si>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</si>
  <si>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</si>
  <si>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</si>
  <si>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</si>
  <si>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</si>
  <si>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</si>
  <si>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</si>
  <si>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</si>
  <si>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</si>
  <si>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</si>
  <si>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</si>
  <si>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</si>
  <si>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</si>
  <si>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</si>
  <si>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</si>
  <si>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</si>
  <si>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</si>
  <si>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</si>
  <si>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</si>
  <si>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</si>
  <si>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</si>
  <si>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</si>
  <si>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</si>
  <si>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</si>
  <si>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</si>
  <si>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</si>
  <si>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</si>
  <si>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</si>
  <si>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</si>
  <si>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</si>
  <si>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</si>
  <si>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</si>
  <si>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</si>
  <si>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</si>
  <si>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</si>
  <si>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</si>
  <si>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</si>
  <si>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</si>
  <si>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</si>
  <si>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</si>
  <si>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</si>
  <si>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</si>
  <si>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</si>
  <si>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</si>
  <si>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</si>
  <si>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</si>
  <si>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</si>
  <si>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</si>
  <si>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</si>
  <si>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</si>
  <si>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</si>
  <si>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</si>
  <si>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</si>
  <si>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</si>
  <si>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</si>
  <si>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</si>
  <si>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</si>
  <si>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</si>
  <si>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</si>
  <si>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</si>
  <si>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</si>
  <si>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</si>
  <si>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</si>
  <si>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</si>
  <si>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</si>
  <si>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</si>
  <si>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</si>
  <si>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</si>
  <si>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</si>
  <si>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</si>
  <si>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</si>
  <si>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</si>
  <si>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</si>
  <si>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</si>
  <si>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</si>
  <si>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</si>
  <si>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</si>
  <si>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</si>
  <si>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</si>
  <si>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</si>
  <si>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</si>
  <si>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</si>
  <si>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</si>
  <si>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</si>
  <si>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</si>
  <si>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</si>
  <si>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</si>
  <si>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</si>
  <si>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</si>
  <si>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</si>
  <si>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</si>
  <si>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</si>
  <si>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</si>
  <si>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</si>
  <si>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</si>
  <si>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</si>
  <si>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</si>
  <si>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</si>
  <si>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</si>
  <si>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</si>
  <si>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</si>
  <si>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</si>
  <si>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</si>
  <si>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</si>
  <si>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</si>
  <si>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</si>
  <si>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</si>
  <si>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</si>
  <si>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</si>
  <si>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</si>
  <si>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</si>
  <si>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</si>
  <si>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</si>
  <si>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</si>
  <si>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</si>
  <si>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</si>
  <si>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</si>
  <si>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</si>
  <si>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</si>
  <si>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</si>
  <si>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</si>
  <si>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</si>
  <si>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</si>
  <si>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</si>
  <si>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</si>
  <si>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</si>
  <si>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</si>
  <si>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</si>
  <si>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</si>
  <si>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</si>
  <si>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</si>
  <si>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</si>
  <si>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</si>
  <si>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</si>
  <si>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</si>
  <si>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</si>
  <si>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</si>
  <si>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</si>
  <si>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</si>
  <si>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</si>
  <si>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</si>
  <si>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</si>
  <si>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</si>
  <si>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</si>
  <si>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</si>
  <si>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</si>
  <si>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</si>
  <si>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</si>
  <si>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</si>
  <si>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</si>
  <si>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</si>
  <si>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</si>
  <si>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</si>
  <si>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</si>
  <si>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</si>
  <si>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</si>
  <si>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</si>
  <si>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</si>
  <si>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</si>
  <si>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</si>
  <si>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</si>
  <si>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</si>
  <si>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</si>
  <si>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</si>
  <si>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</si>
  <si>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</si>
  <si>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</si>
  <si>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</si>
  <si>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</si>
  <si>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</si>
  <si>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</si>
  <si>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</si>
  <si>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</si>
  <si>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</si>
  <si>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</si>
  <si>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</si>
  <si>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</si>
  <si>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</si>
  <si>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</si>
  <si>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</si>
  <si>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</si>
  <si>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</si>
  <si>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</si>
  <si>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</si>
  <si>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</si>
  <si>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</si>
  <si>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</si>
  <si>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</si>
  <si>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</si>
  <si>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</si>
  <si>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</si>
  <si>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</si>
  <si>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</si>
  <si>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</si>
  <si>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</si>
  <si>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</si>
  <si>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</si>
  <si>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</si>
  <si>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</si>
  <si>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</si>
  <si>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</si>
  <si>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</si>
  <si>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</si>
  <si>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</si>
  <si>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</si>
  <si>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</si>
  <si>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</si>
  <si>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</si>
  <si>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</si>
  <si>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</si>
  <si>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</si>
  <si>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</si>
  <si>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</si>
  <si>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</si>
  <si>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</si>
  <si>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</si>
  <si>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</si>
  <si>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</si>
  <si>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</si>
  <si>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</si>
  <si>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</si>
  <si>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</si>
  <si>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</si>
  <si>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</si>
  <si>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</si>
  <si>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</si>
  <si>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</si>
  <si>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</si>
  <si>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</si>
  <si>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</si>
  <si>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</si>
  <si>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</si>
  <si>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</si>
  <si>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</si>
  <si>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</si>
  <si>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</si>
  <si>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</si>
  <si>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</si>
  <si>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</si>
  <si>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</si>
  <si>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</si>
  <si>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</si>
  <si>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</si>
  <si>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</si>
  <si>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</si>
  <si>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</si>
  <si>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</si>
  <si>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</si>
  <si>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</si>
  <si>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</si>
  <si>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</si>
  <si>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</si>
  <si>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</si>
  <si>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</si>
  <si>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</si>
  <si>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</si>
  <si>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</si>
  <si>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</si>
  <si>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</si>
  <si>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</si>
  <si>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</si>
  <si>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</si>
  <si>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</si>
  <si>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</si>
  <si>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</si>
  <si>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</si>
  <si>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</si>
  <si>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</si>
  <si>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</si>
  <si>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</si>
  <si>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</si>
  <si>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</si>
  <si>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</si>
  <si>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</si>
  <si>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</si>
  <si>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</si>
  <si>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</si>
  <si>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</si>
  <si>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</si>
  <si>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</si>
  <si>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</si>
  <si>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</si>
  <si>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</si>
  <si>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</si>
  <si>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</si>
  <si>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</si>
  <si>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</si>
  <si>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</si>
  <si>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</si>
  <si>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</si>
  <si>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</si>
  <si>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</si>
  <si>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</si>
  <si>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</si>
  <si>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</si>
  <si>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</si>
  <si>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</si>
  <si>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</si>
  <si>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</si>
  <si>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</si>
  <si>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</si>
  <si>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</si>
  <si>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</si>
  <si>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</si>
  <si>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</si>
  <si>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</si>
  <si>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</si>
  <si>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</si>
  <si>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</si>
  <si>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</si>
  <si>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</si>
  <si>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</si>
  <si>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</si>
  <si>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</si>
  <si>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</si>
  <si>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</si>
  <si>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</si>
  <si>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</si>
  <si>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</si>
  <si>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</si>
  <si>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</si>
  <si>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</si>
  <si>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</si>
  <si>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</si>
  <si>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</si>
  <si>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</si>
  <si>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</si>
  <si>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</si>
  <si>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</si>
  <si>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</si>
  <si>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</si>
  <si>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</si>
  <si>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</si>
  <si>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</si>
  <si>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</si>
  <si>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</si>
  <si>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</si>
  <si>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</si>
  <si>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</si>
  <si>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</si>
  <si>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</si>
  <si>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</si>
  <si>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</si>
  <si>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</si>
  <si>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</si>
  <si>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</si>
  <si>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</si>
  <si>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</si>
  <si>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</si>
  <si>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</si>
  <si>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</si>
  <si>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</si>
  <si>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</si>
  <si>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</si>
  <si>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</si>
  <si>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</si>
  <si>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</si>
  <si>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</si>
  <si>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</si>
  <si>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</si>
  <si>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</si>
  <si>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</si>
  <si>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</si>
  <si>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</si>
  <si>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</si>
  <si>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</si>
  <si>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</si>
  <si>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</si>
  <si>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</si>
  <si>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</si>
  <si>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</si>
  <si>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</si>
  <si>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</si>
  <si>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</si>
  <si>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</si>
  <si>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</si>
  <si>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</si>
  <si>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</si>
  <si>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</si>
  <si>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</si>
  <si>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</si>
  <si>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</si>
  <si>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</si>
  <si>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</si>
  <si>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</si>
  <si>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</si>
  <si>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</si>
  <si>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</si>
  <si>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</si>
  <si>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</si>
  <si>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</si>
  <si>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</si>
  <si>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</si>
  <si>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</si>
  <si>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</si>
  <si>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</si>
  <si>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</si>
  <si>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</si>
  <si>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</si>
  <si>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</si>
  <si>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</si>
  <si>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</si>
  <si>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</si>
  <si>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</si>
  <si>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</si>
  <si>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</si>
  <si>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</si>
  <si>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</si>
  <si>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</si>
  <si>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</si>
  <si>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</si>
  <si>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</si>
  <si>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</si>
  <si>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</si>
  <si>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</si>
  <si>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</si>
  <si>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</si>
  <si>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</si>
  <si>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</si>
  <si>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</si>
  <si>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</si>
  <si>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</si>
  <si>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</si>
  <si>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</si>
  <si>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</si>
  <si>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</si>
  <si>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</si>
  <si>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</si>
  <si>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</si>
  <si>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</si>
  <si>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</si>
  <si>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</si>
  <si>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</si>
  <si>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</si>
  <si>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</si>
  <si>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</si>
  <si>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</si>
  <si>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</si>
  <si>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</si>
  <si>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</si>
  <si>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</si>
  <si>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</si>
  <si>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</si>
  <si>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</si>
  <si>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</si>
  <si>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</si>
  <si>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</si>
  <si>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</si>
  <si>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</si>
  <si>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</si>
  <si>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</si>
  <si>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</si>
  <si>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</si>
  <si>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</si>
  <si>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</si>
  <si>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</si>
  <si>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</si>
  <si>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</si>
  <si>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</si>
  <si>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</si>
  <si>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</si>
  <si>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</si>
  <si>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</si>
  <si>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</si>
  <si>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</si>
  <si>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</si>
  <si>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</si>
  <si>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</si>
  <si>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</si>
  <si>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</si>
  <si>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</si>
  <si>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</si>
  <si>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</si>
  <si>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</si>
  <si>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</si>
  <si>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</si>
  <si>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</si>
  <si>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</si>
  <si>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</si>
  <si>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</si>
  <si>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</si>
  <si>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</si>
  <si>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</si>
  <si>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</si>
  <si>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</si>
  <si>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</si>
  <si>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</si>
  <si>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</si>
  <si>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</si>
  <si>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</si>
  <si>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</si>
  <si>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</si>
  <si>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</si>
  <si>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</si>
  <si>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</si>
  <si>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</si>
  <si>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</si>
  <si>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</si>
  <si>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</si>
  <si>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</si>
  <si>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</si>
  <si>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</si>
  <si>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</si>
  <si>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</si>
  <si>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</si>
  <si>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</si>
  <si>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</si>
  <si>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</si>
  <si>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</si>
  <si>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</si>
  <si>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</si>
  <si>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</si>
  <si>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</si>
  <si>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</si>
  <si>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</si>
  <si>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</si>
  <si>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</si>
  <si>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</si>
  <si>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</si>
  <si>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</si>
  <si>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</si>
  <si>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</si>
  <si>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</si>
  <si>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</si>
  <si>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</si>
  <si>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</si>
  <si>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</si>
  <si>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</si>
  <si>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</si>
  <si>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</si>
  <si>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</si>
  <si>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</si>
  <si>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</si>
  <si>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</si>
  <si>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</si>
  <si>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</si>
  <si>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</si>
  <si>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</si>
  <si>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</si>
  <si>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</si>
  <si>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</si>
  <si>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</si>
  <si>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</si>
  <si>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</si>
  <si>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</si>
  <si>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</si>
  <si>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</si>
  <si>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</si>
  <si>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</si>
  <si>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</si>
  <si>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</si>
  <si>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</si>
  <si>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</si>
  <si>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</si>
  <si>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</si>
  <si>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</si>
  <si>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</si>
  <si>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</si>
  <si>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</si>
  <si>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</si>
  <si>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</si>
  <si>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</si>
  <si>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</si>
  <si>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</si>
  <si>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</si>
  <si>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</si>
  <si>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</si>
  <si>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</si>
  <si>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</si>
  <si>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</si>
  <si>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</si>
  <si>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</si>
  <si>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</si>
  <si>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</si>
  <si>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</si>
  <si>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</si>
  <si>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</si>
  <si>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</si>
  <si>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</si>
  <si>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</si>
  <si>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</si>
  <si>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</si>
  <si>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</si>
  <si>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</si>
  <si>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</si>
  <si>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</si>
  <si>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</si>
  <si>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</si>
  <si>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</si>
  <si>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</si>
  <si>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</si>
  <si>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</si>
  <si>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</si>
  <si>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</si>
  <si>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</si>
  <si>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</si>
  <si>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</si>
  <si>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</si>
  <si>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</si>
  <si>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</si>
  <si>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</si>
  <si>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</si>
  <si>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</si>
  <si>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</si>
  <si>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</si>
  <si>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</si>
  <si>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</si>
  <si>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</si>
  <si>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</si>
  <si>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</si>
  <si>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</si>
  <si>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</si>
  <si>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</si>
  <si>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</si>
  <si>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</si>
  <si>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</si>
  <si>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</si>
  <si>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</si>
  <si>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</si>
  <si>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</si>
  <si>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</si>
  <si>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</si>
  <si>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</si>
  <si>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</si>
  <si>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</si>
  <si>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</si>
  <si>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</si>
  <si>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</si>
  <si>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</si>
  <si>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</si>
  <si>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</si>
  <si>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</si>
  <si>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</si>
  <si>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</si>
  <si>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</si>
  <si>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</si>
  <si>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</si>
  <si>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</si>
  <si>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</si>
  <si>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</si>
  <si>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</si>
  <si>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</si>
  <si>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</si>
  <si>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</si>
  <si>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</si>
  <si>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</si>
  <si>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</si>
  <si>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</si>
  <si>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</si>
  <si>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</si>
  <si>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</si>
  <si>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</si>
  <si>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</si>
  <si>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</si>
  <si>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</si>
  <si>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</si>
  <si>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</si>
  <si>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</si>
  <si>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</si>
  <si>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</si>
  <si>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</si>
  <si>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</si>
  <si>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</si>
  <si>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</si>
  <si>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</si>
  <si>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</si>
  <si>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</si>
  <si>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</si>
  <si>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</si>
  <si>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</si>
  <si>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</si>
  <si>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</si>
  <si>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</si>
  <si>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</si>
  <si>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</si>
  <si>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</si>
  <si>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</si>
  <si>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</si>
  <si>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</si>
  <si>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</si>
  <si>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</si>
  <si>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</si>
  <si>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</si>
  <si>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</si>
  <si>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</si>
  <si>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</si>
  <si>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</si>
  <si>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</si>
  <si>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</si>
  <si>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</si>
  <si>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</si>
  <si>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</si>
  <si>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</si>
  <si>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</si>
  <si>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</si>
  <si>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</si>
  <si>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</si>
  <si>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</si>
  <si>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</si>
  <si>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</si>
  <si>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</si>
  <si>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</si>
  <si>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</si>
  <si>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</si>
  <si>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</si>
  <si>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</si>
  <si>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</si>
  <si>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</si>
  <si>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</si>
  <si>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</si>
  <si>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</si>
  <si>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</si>
  <si>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</si>
  <si>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</si>
  <si>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</si>
  <si>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</si>
  <si>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</si>
  <si>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</si>
  <si>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</si>
  <si>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</si>
  <si>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</si>
  <si>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</si>
  <si>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</si>
  <si>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</si>
  <si>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</si>
  <si>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</si>
  <si>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</si>
  <si>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</si>
  <si>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</si>
  <si>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</si>
  <si>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</si>
  <si>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</si>
  <si>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</si>
  <si>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</si>
  <si>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</si>
  <si>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</si>
  <si>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</si>
  <si>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</si>
  <si>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</si>
  <si>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</si>
  <si>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</si>
  <si>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</si>
  <si>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</si>
  <si>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</si>
  <si>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</si>
  <si>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</si>
  <si>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</si>
  <si>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</si>
  <si>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</si>
  <si>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</si>
  <si>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</si>
  <si>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</si>
  <si>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</si>
  <si>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</si>
  <si>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</si>
  <si>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</si>
  <si>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</si>
  <si>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</si>
  <si>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</si>
  <si>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</si>
  <si>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</si>
  <si>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</si>
  <si>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</si>
  <si>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</si>
  <si>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</si>
  <si>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</si>
  <si>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</si>
  <si>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</si>
  <si>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</si>
  <si>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</si>
  <si>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</si>
  <si>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</si>
  <si>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</si>
  <si>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</si>
  <si>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</si>
  <si>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</si>
  <si>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</si>
  <si>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</si>
  <si>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</si>
  <si>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</si>
  <si>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</si>
  <si>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</si>
  <si>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</si>
  <si>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</si>
  <si>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</si>
  <si>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</si>
  <si>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</si>
  <si>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</si>
  <si>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</si>
  <si>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</si>
  <si>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</si>
  <si>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</si>
  <si>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</si>
  <si>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</si>
  <si>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</si>
  <si>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</si>
  <si>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</si>
  <si>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</si>
  <si>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</si>
  <si>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</si>
  <si>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</si>
  <si>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</si>
  <si>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</si>
  <si>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</si>
  <si>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</si>
  <si>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</si>
  <si>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</si>
  <si>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</si>
  <si>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</si>
  <si>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</si>
  <si>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</si>
  <si>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</si>
  <si>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</si>
  <si>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</si>
  <si>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</si>
  <si>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</si>
  <si>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</si>
  <si>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</si>
  <si>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</si>
  <si>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</si>
  <si>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</si>
  <si>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</si>
  <si>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</si>
  <si>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</si>
  <si>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</si>
  <si>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</si>
  <si>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</si>
  <si>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</si>
  <si>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</si>
  <si>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</si>
  <si>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</si>
  <si>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</si>
  <si>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</si>
  <si>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</si>
  <si>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</si>
  <si>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</si>
  <si>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</si>
  <si>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</si>
  <si>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</si>
  <si>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</si>
  <si>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</si>
  <si>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</si>
  <si>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</si>
  <si>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</si>
  <si>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</si>
  <si>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</si>
  <si>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</si>
  <si>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</si>
  <si>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</si>
  <si>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</si>
  <si>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</si>
  <si>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</si>
  <si>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</si>
  <si>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</si>
  <si>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</si>
  <si>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</si>
  <si>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</si>
  <si>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</si>
  <si>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</si>
  <si>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</si>
  <si>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</si>
  <si>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</si>
  <si>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</si>
  <si>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</si>
  <si>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</si>
  <si>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</si>
  <si>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</si>
  <si>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</si>
  <si>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</si>
  <si>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</si>
  <si>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</si>
  <si>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</si>
  <si>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</si>
  <si>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</si>
  <si>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</si>
  <si>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</si>
  <si>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</si>
  <si>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</si>
  <si>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</si>
  <si>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</si>
  <si>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</si>
  <si>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</si>
  <si>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</si>
  <si>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</si>
  <si>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</si>
  <si>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</si>
  <si>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</si>
  <si>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</si>
  <si>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</si>
  <si>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</si>
  <si>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</si>
  <si>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</si>
  <si>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</si>
  <si>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</si>
  <si>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</si>
  <si>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</si>
  <si>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</si>
  <si>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</si>
  <si>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</si>
  <si>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</si>
  <si>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</si>
  <si>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</si>
  <si>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</si>
  <si>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</si>
  <si>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</si>
  <si>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</si>
  <si>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</si>
  <si>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</si>
  <si>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</si>
  <si>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</si>
  <si>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</si>
  <si>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</si>
  <si>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</si>
  <si>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</si>
  <si>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</si>
  <si>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</si>
  <si>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</si>
  <si>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</si>
  <si>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</si>
  <si>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</si>
  <si>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</si>
  <si>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</si>
  <si>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</si>
  <si>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</si>
  <si>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</si>
  <si>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</si>
  <si>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</si>
  <si>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</si>
  <si>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</si>
  <si>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</si>
  <si>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</si>
  <si>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</si>
  <si>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</si>
  <si>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</si>
  <si>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</si>
  <si>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</si>
  <si>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</si>
  <si>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</si>
  <si>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</si>
  <si>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</si>
  <si>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</si>
  <si>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</si>
  <si>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</si>
  <si>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</si>
  <si>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</si>
  <si>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</si>
  <si>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</si>
  <si>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</si>
  <si>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</si>
  <si>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</si>
  <si>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</si>
  <si>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</si>
  <si>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</si>
  <si>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</si>
  <si>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</si>
  <si>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</si>
  <si>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</si>
  <si>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</si>
  <si>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</si>
  <si>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</si>
  <si>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</si>
  <si>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</si>
  <si>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</si>
  <si>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</si>
  <si>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</si>
  <si>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</si>
  <si>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</si>
  <si>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</si>
  <si>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</si>
  <si>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</si>
  <si>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</si>
  <si>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</si>
  <si>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</si>
  <si>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</si>
  <si>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</si>
  <si>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</si>
  <si>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</si>
  <si>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</si>
  <si>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</si>
  <si>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</si>
  <si>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</si>
  <si>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</si>
  <si>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</si>
  <si>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</si>
  <si>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</si>
  <si>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</si>
  <si>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</si>
  <si>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</si>
  <si>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</si>
  <si>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</si>
  <si>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</si>
  <si>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</si>
  <si>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</si>
  <si>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</si>
  <si>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</si>
  <si>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</si>
  <si>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</si>
  <si>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</si>
  <si>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</si>
  <si>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</si>
  <si>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</si>
  <si>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</si>
  <si>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</si>
  <si>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</si>
  <si>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</si>
  <si>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</si>
  <si>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</si>
  <si>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</si>
  <si>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</si>
  <si>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</si>
  <si>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</si>
  <si>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</si>
  <si>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</si>
  <si>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</si>
  <si>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</si>
  <si>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</si>
  <si>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</si>
  <si>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</si>
  <si>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</si>
  <si>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</si>
  <si>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</si>
  <si>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</si>
  <si>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</si>
  <si>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</si>
  <si>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</si>
  <si>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</si>
  <si>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</si>
  <si>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</si>
  <si>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</si>
  <si>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</si>
  <si>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</si>
  <si>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</si>
  <si>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</si>
  <si>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</si>
  <si>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</si>
  <si>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</si>
  <si>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</si>
  <si>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</si>
  <si>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</si>
  <si>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</si>
  <si>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</si>
  <si>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</si>
  <si>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</si>
  <si>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</si>
  <si>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</si>
  <si>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</si>
  <si>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</si>
  <si>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</si>
  <si>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</si>
  <si>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</si>
  <si>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</si>
  <si>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</si>
  <si>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</si>
  <si>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</si>
  <si>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</si>
  <si>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</si>
  <si>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</si>
  <si>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</si>
  <si>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</si>
  <si>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</si>
  <si>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</si>
  <si>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</si>
  <si>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</si>
  <si>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</si>
  <si>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</si>
  <si>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</si>
  <si>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</si>
  <si>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</si>
  <si>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</si>
  <si>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</si>
  <si>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</si>
  <si>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</si>
  <si>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</si>
  <si>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</si>
  <si>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</si>
  <si>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</si>
  <si>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</si>
  <si>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</si>
  <si>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</si>
  <si>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</si>
  <si>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</si>
  <si>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</si>
  <si>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</si>
  <si>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</si>
  <si>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</si>
  <si>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</si>
  <si>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</si>
  <si>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</si>
  <si>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</si>
  <si>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</si>
  <si>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</si>
  <si>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</si>
  <si>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</si>
  <si>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</si>
  <si>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</si>
  <si>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</si>
  <si>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</si>
  <si>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</si>
  <si>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</si>
  <si>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</si>
  <si>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</si>
  <si>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</si>
  <si>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</si>
  <si>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</si>
  <si>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</si>
  <si>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</si>
  <si>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</si>
  <si>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</si>
  <si>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</si>
  <si>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</si>
  <si>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</si>
  <si>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</si>
  <si>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</si>
  <si>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</si>
  <si>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</si>
  <si>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</si>
  <si>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</si>
  <si>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</si>
  <si>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</si>
  <si>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</si>
  <si>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</si>
  <si>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</si>
  <si>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</si>
  <si>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</si>
  <si>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</si>
  <si>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</si>
  <si>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</si>
  <si>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</si>
  <si>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</si>
  <si>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</si>
  <si>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</si>
  <si>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</si>
  <si>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</si>
  <si>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</si>
  <si>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</si>
  <si>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</si>
  <si>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</si>
  <si>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</si>
  <si>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</si>
  <si>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</si>
  <si>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</si>
  <si>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</si>
  <si>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</si>
  <si>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</si>
  <si>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</si>
  <si>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</si>
  <si>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</si>
  <si>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</si>
  <si>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</si>
  <si>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</si>
  <si>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</si>
  <si>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</si>
  <si>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</si>
  <si>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</si>
  <si>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</si>
  <si>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</si>
  <si>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</si>
  <si>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</si>
  <si>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</si>
  <si>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</si>
  <si>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</si>
  <si>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</si>
  <si>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</si>
  <si>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</si>
  <si>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</si>
  <si>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</si>
  <si>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</si>
  <si>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</si>
  <si>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</si>
  <si>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</si>
  <si>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</si>
  <si>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</si>
  <si>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</si>
  <si>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</si>
  <si>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</si>
  <si>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</si>
  <si>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</si>
  <si>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</si>
  <si>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</si>
  <si>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</si>
  <si>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</si>
  <si>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</si>
  <si>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</si>
  <si>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</si>
  <si>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</si>
  <si>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</si>
  <si>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</si>
  <si>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</si>
  <si>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</si>
  <si>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</si>
  <si>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</si>
  <si>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</si>
  <si>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</si>
  <si>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</si>
  <si>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</si>
  <si>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</si>
  <si>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</si>
  <si>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</si>
  <si>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</si>
  <si>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</si>
  <si>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</si>
  <si>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</si>
  <si>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</si>
  <si>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</si>
  <si>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</si>
  <si>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</si>
  <si>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</si>
  <si>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</si>
  <si>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</si>
  <si>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</si>
  <si>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</si>
  <si>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</si>
  <si>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</si>
  <si>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</si>
  <si>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</si>
  <si>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</si>
  <si>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</si>
  <si>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</si>
  <si>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</si>
  <si>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</si>
  <si>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</si>
  <si>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</si>
  <si>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</si>
  <si>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</si>
  <si>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</si>
  <si>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</si>
  <si>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</si>
  <si>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</si>
  <si>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</si>
  <si>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</si>
  <si>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</si>
  <si>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</si>
  <si>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</si>
  <si>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</si>
  <si>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</si>
  <si>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</si>
  <si>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</si>
  <si>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</si>
  <si>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</si>
  <si>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</si>
  <si>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</si>
  <si>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</si>
  <si>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</si>
  <si>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</si>
  <si>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</si>
  <si>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</si>
  <si>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</si>
  <si>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</si>
  <si>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</si>
  <si>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</si>
  <si>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</si>
  <si>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</si>
  <si>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</si>
  <si>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</si>
  <si>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</si>
  <si>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</si>
  <si>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</si>
  <si>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</si>
  <si>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</si>
  <si>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</si>
  <si>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</si>
  <si>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</si>
  <si>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</si>
  <si>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</si>
  <si>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</si>
  <si>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</si>
  <si>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</si>
  <si>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</si>
  <si>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</si>
  <si>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</si>
  <si>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</si>
  <si>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</si>
  <si>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</si>
  <si>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</si>
  <si>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</si>
  <si>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</si>
  <si>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</si>
  <si>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</si>
  <si>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</si>
  <si>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</si>
  <si>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</si>
  <si>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</si>
  <si>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</si>
  <si>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</si>
  <si>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</si>
  <si>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</si>
  <si>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</si>
  <si>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</si>
  <si>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</si>
  <si>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</si>
  <si>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</si>
  <si>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</si>
  <si>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</si>
  <si>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</si>
  <si>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</si>
  <si>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</si>
  <si>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</si>
  <si>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</si>
  <si>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</si>
  <si>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</si>
  <si>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</si>
  <si>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</si>
  <si>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</si>
  <si>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</si>
  <si>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</si>
  <si>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</si>
  <si>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</si>
  <si>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</si>
  <si>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</si>
  <si>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</si>
  <si>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</si>
  <si>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</si>
  <si>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</si>
  <si>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</si>
  <si>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</si>
  <si>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</si>
  <si>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</si>
  <si>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</si>
  <si>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</si>
  <si>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</si>
  <si>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</si>
  <si>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</si>
  <si>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</si>
  <si>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</si>
  <si>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</si>
  <si>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</si>
  <si>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</si>
  <si>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</si>
  <si>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</si>
  <si>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</si>
  <si>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</si>
  <si>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</si>
  <si>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</si>
  <si>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</si>
  <si>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</si>
  <si>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</si>
  <si>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</si>
  <si>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</si>
  <si>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</si>
  <si>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</si>
  <si>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</si>
  <si>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</si>
  <si>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</si>
  <si>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</si>
  <si>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</si>
  <si>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</si>
  <si>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</si>
  <si>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</si>
  <si>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</si>
  <si>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</si>
  <si>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</si>
  <si>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</si>
  <si>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</si>
  <si>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</si>
  <si>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</si>
  <si>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</si>
  <si>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</si>
  <si>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</si>
  <si>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</si>
  <si>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</si>
  <si>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</si>
  <si>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</si>
  <si>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</si>
  <si>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</si>
  <si>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</si>
  <si>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</si>
  <si>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</si>
  <si>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</si>
  <si>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</si>
  <si>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</si>
  <si>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</si>
  <si>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</si>
  <si>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</si>
  <si>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</si>
  <si>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</si>
  <si>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</si>
  <si>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</si>
  <si>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</si>
  <si>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</si>
  <si>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</si>
  <si>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</si>
  <si>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</si>
  <si>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</si>
  <si>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</si>
  <si>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</si>
  <si>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</si>
  <si>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</si>
  <si>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</si>
  <si>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</si>
  <si>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</si>
  <si>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</si>
  <si>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</si>
  <si>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</si>
  <si>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</si>
  <si>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</si>
  <si>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</si>
  <si>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</si>
  <si>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</si>
  <si>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</si>
  <si>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</si>
  <si>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</si>
  <si>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</si>
  <si>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</si>
  <si>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</si>
  <si>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</si>
  <si>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</si>
  <si>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</si>
  <si>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</si>
  <si>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</si>
  <si>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</si>
  <si>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</si>
  <si>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</si>
  <si>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</si>
  <si>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</si>
  <si>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</si>
  <si>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</si>
  <si>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</si>
  <si>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</si>
  <si>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</si>
  <si>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</si>
  <si>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</si>
  <si>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</si>
  <si>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</si>
  <si>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</si>
  <si>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</si>
  <si>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</si>
  <si>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</si>
  <si>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</si>
  <si>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</si>
  <si>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</si>
  <si>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</si>
  <si>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</si>
  <si>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</si>
  <si>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</si>
  <si>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</si>
  <si>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</si>
  <si>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</si>
  <si>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</si>
  <si>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</si>
  <si>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</si>
  <si>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</si>
  <si>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</si>
  <si>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</si>
  <si>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</si>
  <si>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</si>
  <si>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</si>
  <si>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</si>
  <si>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</si>
  <si>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</si>
  <si>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</si>
  <si>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</si>
  <si>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</si>
  <si>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</si>
  <si>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</si>
  <si>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</si>
  <si>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</si>
  <si>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</si>
  <si>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</si>
  <si>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</si>
  <si>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</si>
  <si>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</si>
  <si>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</si>
  <si>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</si>
  <si>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</si>
  <si>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</si>
  <si>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</si>
  <si>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</si>
  <si>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</si>
  <si>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</si>
  <si>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</si>
  <si>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</si>
  <si>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</si>
  <si>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</si>
  <si>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</si>
  <si>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</si>
  <si>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</si>
  <si>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</si>
  <si>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</si>
  <si>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</si>
  <si>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</si>
  <si>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</si>
  <si>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</si>
  <si>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</si>
  <si>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</si>
  <si>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</si>
  <si>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</si>
  <si>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</si>
  <si>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</si>
  <si>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</si>
  <si>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</si>
  <si>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</si>
  <si>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</si>
  <si>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</si>
  <si>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</si>
  <si>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</si>
  <si>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</si>
  <si>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</si>
  <si>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</si>
  <si>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</si>
  <si>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</si>
  <si>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</si>
  <si>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</si>
  <si>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</si>
  <si>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</si>
  <si>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</si>
  <si>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</si>
  <si>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</si>
  <si>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</si>
  <si>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</si>
  <si>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</si>
  <si>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</si>
  <si>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</si>
  <si>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</si>
  <si>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</si>
  <si>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</si>
  <si>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</si>
  <si>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</si>
  <si>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</si>
  <si>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</si>
  <si>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</si>
  <si>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</si>
  <si>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</si>
  <si>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</si>
  <si>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</si>
  <si>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</si>
  <si>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</si>
  <si>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</si>
  <si>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</si>
  <si>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</si>
  <si>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</si>
  <si>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</si>
  <si>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</si>
  <si>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</si>
  <si>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</si>
  <si>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</si>
  <si>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</si>
  <si>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</si>
  <si>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</si>
  <si>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</si>
  <si>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</si>
  <si>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</si>
  <si>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</si>
  <si>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</si>
  <si>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</si>
  <si>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</si>
  <si>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</si>
  <si>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</si>
  <si>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</si>
  <si>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</si>
  <si>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</si>
  <si>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</si>
  <si>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</si>
  <si>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</si>
  <si>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</si>
  <si>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</si>
  <si>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</si>
  <si>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</si>
  <si>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</si>
  <si>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</si>
  <si>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</si>
  <si>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</si>
  <si>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</si>
  <si>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</si>
  <si>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</si>
  <si>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</si>
  <si>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</si>
  <si>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</si>
  <si>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</si>
  <si>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</si>
  <si>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</si>
  <si>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</si>
  <si>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</si>
  <si>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</si>
  <si>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</si>
  <si>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</si>
  <si>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</si>
  <si>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</si>
  <si>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</si>
  <si>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</si>
  <si>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</si>
  <si>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</si>
  <si>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</si>
  <si>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</si>
  <si>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</si>
  <si>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</si>
  <si>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</si>
  <si>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</si>
  <si>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</si>
  <si>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</si>
  <si>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</si>
  <si>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</si>
  <si>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</si>
  <si>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</si>
  <si>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</si>
  <si>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</si>
  <si>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</si>
  <si>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</si>
  <si>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</si>
  <si>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</si>
  <si>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</si>
  <si>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</si>
  <si>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</si>
  <si>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</si>
  <si>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</si>
  <si>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</si>
  <si>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</si>
  <si>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</si>
  <si>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</si>
  <si>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</si>
  <si>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</si>
  <si>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</si>
  <si>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</si>
  <si>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</si>
  <si>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</si>
  <si>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</si>
  <si>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</si>
  <si>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</si>
  <si>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</si>
  <si>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</si>
  <si>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</si>
  <si>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</si>
  <si>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</si>
  <si>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</si>
  <si>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</si>
  <si>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</si>
  <si>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</si>
  <si>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</si>
  <si>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</si>
  <si>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</si>
  <si>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</si>
  <si>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</si>
  <si>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</si>
  <si>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</si>
  <si>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</si>
  <si>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</si>
  <si>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</si>
  <si>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</si>
  <si>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</si>
  <si>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</si>
  <si>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</si>
  <si>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</si>
  <si>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</si>
  <si>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</si>
  <si>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</si>
  <si>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</si>
  <si>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</si>
  <si>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</si>
  <si>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</si>
  <si>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</si>
  <si>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</si>
  <si>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</si>
  <si>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</si>
  <si>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</si>
  <si>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</si>
  <si>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</si>
  <si>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</si>
  <si>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</si>
  <si>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</si>
  <si>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</si>
  <si>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</si>
  <si>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</si>
  <si>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</si>
  <si>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</si>
  <si>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</si>
  <si>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</si>
  <si>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</si>
  <si>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</si>
  <si>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</si>
  <si>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</si>
  <si>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</si>
  <si>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</si>
  <si>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</si>
  <si>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</si>
  <si>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</si>
  <si>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</si>
  <si>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</si>
  <si>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</si>
  <si>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</si>
  <si>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</si>
  <si>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</si>
  <si>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</si>
  <si>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</si>
  <si>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</si>
  <si>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</si>
  <si>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</si>
  <si>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</si>
  <si>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</si>
  <si>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</si>
  <si>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</si>
  <si>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</si>
  <si>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</si>
  <si>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</si>
  <si>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</si>
  <si>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</si>
  <si>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</si>
  <si>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</si>
  <si>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</si>
  <si>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</si>
  <si>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</si>
  <si>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</si>
  <si>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</si>
  <si>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</si>
  <si>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</si>
  <si>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</si>
  <si>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</si>
  <si>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</si>
  <si>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</si>
  <si>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</si>
  <si>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</si>
  <si>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</si>
  <si>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</si>
  <si>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</si>
  <si>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</si>
  <si>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</si>
  <si>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</si>
  <si>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</si>
  <si>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</si>
  <si>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</si>
  <si>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</si>
  <si>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</si>
  <si>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</si>
  <si>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</si>
  <si>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</si>
  <si>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</si>
  <si>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</si>
  <si>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</si>
  <si>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</si>
  <si>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</si>
  <si>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</si>
  <si>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</si>
  <si>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</si>
  <si>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</si>
  <si>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</si>
  <si>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</si>
  <si>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</si>
  <si>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</si>
  <si>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</si>
  <si>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</si>
  <si>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</si>
  <si>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</si>
  <si>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</si>
  <si>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</si>
  <si>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</si>
  <si>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</si>
  <si>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</si>
  <si>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</si>
  <si>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</si>
  <si>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</si>
  <si>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</si>
  <si>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</si>
  <si>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</si>
  <si>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</si>
  <si>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</si>
  <si>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</si>
  <si>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</si>
  <si>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</si>
  <si>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</si>
  <si>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</si>
  <si>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</si>
  <si>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</si>
  <si>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</si>
  <si>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</si>
  <si>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</si>
  <si>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</si>
  <si>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</si>
  <si>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</si>
  <si>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</si>
  <si>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</si>
  <si>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</si>
  <si>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</si>
  <si>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</si>
  <si>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</si>
  <si>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</si>
  <si>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</si>
  <si>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</si>
  <si>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</si>
  <si>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</si>
  <si>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</si>
  <si>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</si>
  <si>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</si>
  <si>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</si>
  <si>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</si>
  <si>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</si>
  <si>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</si>
  <si>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</si>
  <si>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</si>
  <si>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</si>
  <si>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</si>
  <si>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</si>
  <si>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</si>
  <si>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</si>
  <si>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</si>
  <si>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</si>
  <si>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</si>
  <si>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</si>
  <si>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</si>
  <si>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</si>
  <si>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</si>
  <si>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</si>
  <si>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</si>
  <si>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</si>
  <si>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</si>
  <si>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</si>
  <si>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</si>
  <si>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</si>
  <si>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</si>
  <si>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</si>
  <si>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</si>
  <si>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</si>
  <si>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</si>
  <si>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</si>
  <si>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</si>
  <si>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</si>
  <si>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</si>
  <si>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</si>
  <si>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</si>
  <si>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</si>
  <si>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</si>
  <si>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</si>
  <si>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</si>
  <si>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</si>
  <si>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</si>
  <si>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</si>
  <si>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</si>
  <si>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</si>
  <si>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</si>
  <si>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</si>
  <si>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</si>
  <si>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</si>
  <si>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</si>
  <si>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</si>
  <si>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</si>
  <si>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</si>
  <si>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</si>
  <si>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</si>
  <si>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</si>
  <si>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</si>
  <si>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</si>
  <si>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</si>
  <si>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</si>
  <si>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</si>
  <si>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</si>
  <si>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</si>
  <si>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</si>
  <si>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</si>
  <si>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</si>
  <si>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</si>
  <si>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</si>
  <si>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</si>
  <si>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</si>
  <si>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</si>
  <si>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</si>
  <si>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</si>
  <si>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</si>
  <si>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</si>
  <si>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</si>
  <si>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</si>
  <si>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</si>
  <si>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</si>
  <si>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</si>
  <si>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</si>
  <si>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</si>
  <si>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</si>
  <si>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</si>
  <si>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</si>
  <si>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</si>
  <si>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</si>
  <si>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</si>
  <si>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</si>
  <si>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</si>
  <si>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</si>
  <si>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</si>
  <si>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</si>
  <si>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</si>
  <si>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</si>
  <si>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</si>
  <si>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</si>
  <si>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</si>
  <si>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</si>
  <si>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</si>
  <si>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</si>
  <si>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</si>
  <si>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</si>
  <si>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</si>
  <si>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</si>
  <si>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</si>
  <si>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</si>
  <si>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</si>
  <si>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</si>
  <si>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</si>
  <si>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</si>
  <si>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</si>
  <si>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</si>
  <si>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</si>
  <si>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</si>
  <si>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</si>
  <si>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</si>
  <si>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</si>
  <si>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</si>
  <si>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</si>
  <si>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</si>
  <si>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</si>
  <si>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</si>
  <si>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</si>
  <si>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</si>
  <si>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</si>
  <si>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</si>
  <si>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</si>
  <si>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</si>
  <si>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</si>
  <si>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</si>
  <si>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</si>
  <si>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</si>
  <si>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</si>
  <si>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</si>
  <si>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</si>
  <si>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</si>
  <si>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</si>
  <si>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</si>
  <si>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</si>
  <si>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</si>
  <si>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</si>
  <si>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</si>
  <si>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</si>
  <si>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</si>
  <si>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</si>
  <si>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</si>
  <si>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</si>
  <si>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</si>
  <si>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</si>
  <si>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</si>
  <si>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</si>
  <si>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</si>
  <si>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</si>
  <si>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</si>
  <si>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</si>
  <si>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</si>
  <si>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</si>
  <si>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</si>
  <si>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</si>
  <si>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</si>
  <si>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</si>
  <si>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</si>
  <si>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</si>
  <si>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</si>
  <si>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</si>
  <si>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</si>
  <si>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</si>
  <si>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</si>
  <si>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</si>
  <si>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</si>
  <si>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</si>
  <si>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</si>
  <si>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</si>
  <si>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</si>
  <si>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</si>
  <si>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</si>
  <si>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</si>
  <si>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</si>
  <si>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</si>
  <si>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</si>
  <si>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</si>
  <si>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</si>
  <si>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</si>
  <si>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</si>
  <si>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</si>
  <si>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</si>
  <si>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</si>
  <si>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</si>
  <si>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</si>
  <si>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</si>
  <si>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</si>
  <si>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</si>
  <si>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</si>
  <si>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</si>
  <si>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</si>
  <si>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</si>
  <si>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</si>
  <si>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</si>
  <si>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</si>
  <si>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</si>
  <si>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</si>
  <si>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</si>
  <si>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</si>
  <si>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</si>
  <si>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</si>
  <si>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</si>
  <si>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</si>
  <si>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</si>
  <si>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</si>
  <si>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</si>
  <si>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</si>
  <si>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</si>
  <si>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</si>
  <si>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</si>
  <si>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</si>
  <si>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</si>
  <si>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</si>
  <si>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</si>
  <si>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</si>
  <si>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</si>
  <si>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</si>
  <si>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</si>
  <si>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</si>
  <si>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</si>
  <si>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</si>
  <si>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</si>
  <si>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</si>
  <si>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</si>
  <si>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</si>
  <si>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</si>
  <si>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</si>
  <si>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</si>
  <si>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</si>
  <si>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</si>
  <si>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</si>
  <si>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</si>
  <si>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</si>
  <si>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</si>
  <si>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</si>
  <si>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</si>
  <si>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</si>
  <si>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</si>
  <si>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</si>
  <si>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</si>
  <si>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</si>
  <si>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</si>
  <si>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</si>
  <si>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</si>
  <si>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</si>
  <si>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</si>
  <si>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</si>
  <si>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</si>
  <si>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</si>
  <si>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</si>
  <si>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</si>
  <si>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</si>
  <si>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</si>
  <si>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</si>
  <si>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</si>
  <si>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</si>
  <si>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</si>
  <si>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</si>
  <si>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</si>
  <si>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</si>
  <si>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</si>
  <si>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</si>
  <si>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</si>
  <si>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</si>
  <si>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</si>
  <si>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</si>
  <si>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</si>
  <si>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</si>
  <si>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</si>
  <si>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</si>
  <si>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</si>
  <si>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</si>
  <si>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</si>
  <si>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</si>
  <si>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</si>
  <si>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</si>
  <si>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</si>
  <si>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</si>
  <si>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</si>
  <si>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</si>
  <si>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</si>
  <si>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</si>
  <si>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</si>
  <si>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</si>
  <si>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</si>
  <si>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</si>
  <si>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</si>
  <si>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</si>
  <si>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</si>
  <si>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</si>
  <si>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</si>
  <si>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</si>
  <si>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</si>
  <si>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</si>
  <si>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</si>
  <si>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</si>
  <si>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</si>
  <si>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</si>
  <si>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</si>
  <si>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</si>
  <si>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</si>
  <si>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</si>
  <si>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</si>
  <si>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</si>
  <si>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</si>
  <si>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</si>
  <si>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</si>
  <si>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</si>
  <si>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</si>
  <si>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</si>
  <si>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</si>
  <si>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</si>
  <si>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</si>
  <si>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</si>
  <si>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</si>
  <si>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</si>
  <si>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</si>
  <si>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</si>
  <si>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</si>
  <si>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</si>
  <si>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</si>
  <si>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</si>
  <si>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</si>
  <si>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</si>
  <si>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</si>
  <si>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</si>
  <si>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</si>
  <si>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</si>
  <si>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</si>
  <si>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</si>
  <si>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</si>
  <si>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</si>
  <si>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</si>
  <si>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</si>
  <si>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</si>
  <si>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</si>
  <si>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</si>
  <si>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</si>
  <si>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</si>
  <si>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</si>
  <si>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</si>
  <si>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</si>
  <si>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</si>
  <si>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</si>
  <si>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</si>
  <si>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</si>
  <si>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</si>
  <si>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</si>
  <si>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</si>
  <si>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</si>
  <si>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</si>
  <si>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</si>
  <si>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</si>
  <si>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</si>
  <si>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</si>
  <si>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</si>
  <si>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</si>
  <si>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</si>
  <si>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</si>
  <si>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</si>
  <si>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</si>
  <si>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</si>
  <si>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</si>
  <si>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</si>
  <si>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</si>
  <si>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</si>
  <si>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</si>
  <si>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</si>
  <si>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</si>
  <si>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</si>
  <si>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</si>
  <si>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</si>
  <si>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</si>
  <si>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</si>
  <si>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</si>
  <si>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</si>
  <si>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</si>
  <si>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</si>
  <si>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</si>
  <si>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</si>
  <si>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</si>
  <si>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</si>
  <si>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</si>
  <si>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</si>
  <si>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</si>
  <si>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</si>
  <si>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</si>
  <si>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</si>
  <si>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</si>
  <si>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</si>
  <si>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</si>
  <si>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</si>
  <si>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</si>
  <si>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</si>
  <si>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</si>
  <si>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</si>
  <si>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</si>
  <si>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</si>
  <si>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</si>
  <si>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</si>
  <si>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</si>
  <si>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</si>
  <si>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</si>
  <si>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</si>
  <si>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</si>
  <si>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</si>
  <si>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</si>
  <si>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</si>
  <si>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</si>
  <si>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</si>
  <si>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</si>
  <si>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</si>
  <si>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</si>
  <si>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</si>
  <si>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</si>
  <si>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</si>
  <si>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</si>
  <si>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</si>
  <si>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</si>
  <si>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</si>
  <si>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</si>
  <si>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</si>
  <si>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</si>
  <si>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</si>
  <si>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</si>
  <si>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</si>
  <si>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</si>
  <si>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</si>
  <si>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</si>
  <si>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</si>
  <si>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</si>
  <si>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</si>
  <si>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</si>
  <si>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</si>
  <si>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</si>
  <si>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</si>
  <si>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</si>
  <si>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</si>
  <si>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</si>
  <si>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</si>
  <si>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</si>
  <si>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</si>
  <si>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</si>
  <si>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</si>
  <si>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</si>
  <si>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</si>
  <si>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</si>
  <si>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</si>
  <si>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</si>
  <si>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</si>
  <si>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</si>
  <si>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</si>
  <si>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</si>
  <si>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</si>
  <si>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</si>
  <si>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</si>
  <si>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</si>
  <si>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</si>
  <si>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</si>
  <si>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</si>
  <si>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</si>
  <si>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</si>
  <si>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</si>
  <si>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</si>
  <si>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</si>
  <si>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</si>
  <si>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</si>
  <si>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</si>
  <si>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</si>
  <si>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</si>
  <si>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</si>
  <si>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</si>
  <si>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</si>
  <si>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</si>
  <si>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</si>
  <si>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</si>
  <si>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</si>
  <si>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</si>
  <si>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</si>
  <si>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</si>
  <si>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</si>
  <si>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</si>
  <si>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</si>
  <si>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</si>
  <si>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</si>
  <si>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</si>
  <si>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</si>
  <si>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</si>
  <si>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</si>
  <si>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</si>
  <si>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</si>
  <si>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</si>
  <si>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</si>
  <si>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</si>
  <si>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</si>
  <si>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</si>
  <si>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</si>
  <si>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</si>
  <si>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</si>
  <si>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</si>
  <si>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</si>
  <si>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</si>
  <si>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</si>
  <si>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</si>
  <si>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</si>
  <si>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</si>
  <si>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</si>
  <si>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</si>
  <si>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</si>
  <si>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</si>
  <si>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</si>
  <si>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</si>
  <si>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</si>
  <si>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</si>
  <si>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</si>
  <si>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</si>
  <si>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</si>
  <si>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</si>
  <si>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</si>
  <si>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</si>
  <si>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</si>
  <si>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</si>
  <si>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</si>
  <si>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</si>
  <si>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</si>
  <si>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</si>
  <si>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</si>
  <si>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</si>
  <si>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</si>
  <si>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</si>
  <si>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</si>
  <si>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</si>
  <si>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</si>
  <si>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</si>
  <si>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</si>
  <si>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</si>
  <si>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</si>
  <si>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</si>
  <si>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</si>
  <si>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</si>
  <si>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</si>
  <si>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</si>
  <si>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</si>
  <si>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</si>
  <si>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</si>
  <si>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</si>
  <si>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</si>
  <si>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</si>
  <si>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</si>
  <si>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</si>
  <si>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</si>
  <si>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</si>
  <si>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</si>
  <si>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</si>
  <si>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</si>
  <si>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</si>
  <si>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</si>
  <si>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</si>
  <si>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</si>
  <si>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</si>
  <si>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</si>
  <si>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</si>
  <si>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</si>
  <si>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</si>
  <si>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</si>
  <si>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</si>
  <si>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</si>
  <si>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</si>
  <si>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</si>
  <si>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</si>
  <si>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</si>
  <si>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</si>
  <si>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</si>
  <si>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</si>
  <si>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</si>
  <si>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</si>
  <si>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</si>
  <si>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</si>
  <si>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</si>
  <si>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</si>
  <si>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</si>
  <si>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</si>
  <si>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</si>
  <si>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</si>
  <si>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</si>
  <si>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</si>
  <si>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</si>
  <si>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</si>
  <si>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</si>
  <si>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</si>
  <si>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</si>
  <si>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</si>
  <si>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</si>
  <si>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</si>
  <si>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</si>
  <si>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</si>
  <si>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</si>
  <si>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</si>
  <si>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</si>
  <si>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</si>
  <si>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</si>
  <si>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</si>
  <si>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</si>
  <si>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</si>
  <si>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</si>
  <si>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</si>
  <si>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</si>
  <si>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</si>
  <si>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</si>
  <si>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</si>
  <si>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</si>
  <si>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</si>
  <si>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</si>
  <si>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</si>
  <si>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</si>
  <si>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</si>
  <si>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</si>
  <si>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</si>
  <si>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</si>
  <si>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</si>
  <si>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</si>
  <si>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</si>
  <si>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</si>
  <si>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</si>
  <si>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</si>
  <si>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</si>
  <si>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</si>
  <si>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</si>
  <si>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</si>
  <si>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</si>
  <si>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</si>
  <si>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</si>
  <si>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</si>
  <si>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</si>
  <si>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</si>
  <si>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</si>
  <si>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</si>
  <si>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</si>
  <si>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</si>
  <si>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</si>
  <si>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</si>
  <si>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</si>
  <si>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</si>
  <si>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</si>
  <si>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</si>
  <si>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</si>
  <si>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</si>
  <si>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</si>
  <si>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</si>
  <si>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</si>
  <si>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</si>
  <si>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</si>
  <si>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</si>
  <si>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</si>
  <si>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</si>
  <si>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</si>
  <si>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</si>
  <si>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</si>
  <si>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</si>
  <si>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</si>
  <si>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</si>
  <si>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</si>
  <si>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</si>
  <si>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</si>
  <si>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</si>
  <si>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</si>
  <si>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</si>
  <si>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</si>
  <si>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</si>
  <si>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</si>
  <si>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</si>
  <si>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</si>
  <si>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</si>
  <si>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</si>
  <si>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</si>
  <si>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</si>
  <si>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</si>
  <si>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</si>
  <si>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</si>
  <si>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</si>
  <si>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</si>
  <si>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</si>
  <si>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</si>
  <si>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</si>
  <si>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</si>
  <si>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</si>
  <si>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</si>
  <si>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</si>
  <si>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</si>
  <si>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</si>
  <si>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</si>
  <si>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</si>
  <si>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</si>
  <si>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</si>
  <si>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</si>
  <si>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</si>
  <si>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</si>
  <si>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</si>
  <si>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</si>
  <si>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</si>
  <si>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</si>
  <si>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</si>
  <si>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</si>
  <si>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</si>
  <si>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</si>
  <si>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</si>
  <si>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</si>
  <si>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</si>
  <si>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</si>
  <si>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</si>
  <si>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</si>
  <si>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</si>
  <si>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</si>
  <si>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</si>
  <si>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</si>
  <si>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</si>
  <si>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</si>
  <si>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</si>
  <si>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</si>
  <si>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</si>
  <si>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</si>
  <si>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</si>
  <si>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</si>
  <si>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</si>
  <si>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</si>
  <si>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</si>
  <si>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</si>
  <si>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</si>
  <si>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</si>
  <si>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</si>
  <si>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</si>
  <si>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</si>
  <si>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</si>
  <si>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</si>
  <si>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</si>
  <si>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</si>
  <si>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</si>
  <si>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</si>
  <si>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</si>
  <si>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</si>
  <si>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</si>
  <si>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</si>
  <si>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</si>
  <si>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</si>
  <si>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</si>
  <si>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</si>
  <si>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</si>
  <si>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</si>
  <si>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</si>
  <si>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</si>
  <si>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</si>
  <si>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</si>
  <si>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</si>
  <si>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</si>
  <si>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</si>
  <si>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</si>
  <si>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</si>
  <si>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</si>
  <si>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</si>
  <si>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</si>
  <si>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</si>
  <si>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</si>
  <si>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</si>
  <si>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</si>
  <si>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</si>
  <si>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</si>
  <si>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</si>
  <si>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</si>
  <si>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</si>
  <si>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</si>
  <si>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</si>
  <si>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</si>
  <si>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</si>
  <si>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</si>
  <si>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</si>
  <si>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</si>
  <si>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</si>
  <si>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</si>
  <si>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</si>
  <si>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</si>
  <si>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</si>
  <si>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</si>
  <si>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</si>
  <si>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</si>
  <si>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</si>
  <si>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</si>
  <si>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</si>
  <si>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</si>
  <si>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</si>
  <si>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</si>
  <si>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</si>
  <si>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</si>
  <si>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</si>
  <si>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</si>
  <si>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</si>
  <si>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</si>
  <si>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</si>
  <si>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</si>
  <si>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</si>
  <si>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</si>
  <si>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</si>
  <si>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</si>
  <si>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</si>
  <si>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</si>
  <si>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</si>
  <si>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</si>
  <si>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</si>
  <si>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</si>
  <si>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</si>
  <si>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</si>
  <si>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</si>
  <si>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</si>
  <si>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</si>
  <si>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</si>
  <si>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</si>
  <si>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</si>
  <si>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</si>
  <si>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</si>
  <si>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</si>
  <si>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</si>
  <si>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</si>
  <si>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</si>
  <si>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</si>
  <si>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</si>
  <si>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</si>
  <si>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</si>
  <si>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</si>
  <si>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</si>
  <si>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</si>
  <si>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</si>
  <si>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</si>
  <si>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</si>
  <si>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</si>
  <si>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</si>
  <si>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</si>
  <si>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</si>
  <si>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</si>
  <si>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</si>
  <si>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</si>
  <si>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</si>
  <si>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</si>
  <si>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</si>
  <si>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</si>
  <si>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</si>
  <si>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</si>
  <si>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</si>
  <si>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</si>
  <si>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</si>
  <si>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</si>
  <si>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</si>
  <si>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</si>
  <si>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</si>
  <si>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</si>
  <si>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</si>
  <si>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</si>
  <si>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</si>
  <si>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</si>
  <si>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</si>
  <si>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</si>
  <si>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</si>
  <si>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</si>
  <si>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</si>
  <si>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</si>
  <si>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</si>
  <si>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</si>
  <si>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</si>
  <si>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</si>
  <si>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</si>
  <si>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</si>
  <si>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</si>
  <si>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</si>
  <si>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</si>
  <si>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</si>
  <si>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</si>
  <si>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</si>
  <si>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</si>
  <si>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</si>
  <si>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</si>
  <si>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</si>
  <si>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</si>
  <si>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</si>
  <si>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</si>
  <si>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</si>
  <si>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</si>
  <si>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</si>
  <si>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</si>
  <si>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</si>
  <si>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</si>
  <si>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</si>
  <si>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</si>
  <si>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</si>
  <si>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</si>
  <si>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</si>
  <si>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</si>
  <si>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</si>
  <si>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</si>
  <si>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</si>
  <si>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</si>
  <si>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</si>
  <si>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</si>
  <si>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</si>
  <si>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</si>
  <si>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</si>
  <si>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</si>
  <si>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</si>
  <si>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</si>
  <si>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</si>
  <si>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</si>
  <si>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</si>
  <si>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</si>
  <si>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</si>
  <si>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</si>
  <si>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</si>
  <si>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</si>
  <si>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</si>
  <si>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</si>
  <si>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</si>
  <si>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</si>
  <si>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</si>
  <si>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</si>
  <si>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</si>
  <si>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</si>
  <si>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</si>
  <si>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</si>
  <si>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</si>
  <si>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</si>
  <si>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</si>
  <si>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</si>
  <si>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</si>
  <si>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</si>
  <si>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</si>
  <si>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</si>
  <si>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</si>
  <si>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</si>
  <si>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</si>
  <si>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</si>
  <si>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</si>
  <si>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</si>
  <si>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</si>
  <si>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</si>
  <si>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</si>
  <si>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</si>
  <si>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</si>
  <si>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</si>
  <si>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</si>
  <si>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</si>
  <si>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</si>
  <si>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</si>
  <si>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</si>
  <si>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</si>
  <si>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</si>
  <si>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</si>
  <si>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</si>
  <si>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</si>
  <si>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</si>
  <si>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</si>
  <si>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</si>
  <si>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</si>
  <si>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</si>
  <si>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</si>
  <si>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</si>
  <si>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</si>
  <si>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</si>
  <si>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</si>
  <si>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</si>
  <si>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</si>
  <si>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</si>
  <si>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</si>
  <si>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</si>
  <si>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</si>
  <si>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</si>
  <si>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</si>
  <si>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</si>
  <si>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</si>
  <si>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</si>
  <si>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</si>
  <si>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</si>
  <si>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</si>
  <si>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</si>
  <si>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</si>
  <si>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</si>
  <si>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</si>
  <si>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</si>
  <si>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</si>
  <si>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</si>
  <si>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</si>
  <si>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</si>
  <si>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</si>
  <si>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</si>
  <si>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</si>
  <si>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</si>
  <si>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</si>
  <si>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</si>
  <si>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</si>
  <si>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</si>
  <si>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</si>
  <si>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</si>
  <si>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</si>
  <si>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</si>
  <si>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</si>
  <si>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</si>
  <si>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</si>
  <si>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</si>
  <si>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</si>
  <si>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</si>
  <si>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</si>
  <si>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</si>
  <si>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</si>
  <si>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</si>
  <si>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</si>
  <si>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</si>
  <si>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</si>
  <si>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</si>
  <si>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</si>
  <si>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</si>
  <si>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</si>
  <si>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</si>
  <si>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</si>
  <si>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</si>
  <si>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</si>
  <si>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</si>
  <si>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</si>
  <si>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</si>
  <si>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</si>
  <si>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</si>
  <si>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</si>
  <si>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</si>
  <si>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</si>
  <si>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</si>
  <si>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</si>
  <si>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</si>
  <si>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</si>
  <si>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</si>
  <si>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</si>
  <si>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</si>
  <si>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</si>
  <si>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</si>
  <si>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</si>
  <si>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</si>
  <si>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</si>
  <si>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</si>
  <si>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</si>
  <si>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</si>
  <si>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</si>
  <si>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</si>
  <si>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</si>
  <si>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</si>
  <si>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</si>
  <si>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</si>
  <si>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</si>
  <si>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</si>
  <si>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</si>
  <si>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</si>
  <si>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</si>
  <si>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</si>
  <si>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</si>
  <si>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</si>
  <si>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</si>
  <si>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</si>
  <si>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</si>
  <si>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</si>
  <si>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</si>
  <si>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</si>
  <si>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</si>
  <si>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</si>
  <si>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</si>
  <si>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</si>
  <si>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</si>
  <si>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</si>
  <si>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</si>
  <si>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</si>
  <si>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</si>
  <si>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</si>
  <si>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</si>
  <si>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</si>
  <si>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</si>
  <si>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</si>
  <si>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</si>
  <si>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</si>
  <si>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</si>
  <si>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</si>
  <si>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</si>
  <si>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</si>
  <si>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</si>
  <si>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</si>
  <si>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</si>
  <si>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</si>
  <si>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</si>
  <si>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</si>
  <si>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</si>
  <si>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</si>
  <si>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</si>
  <si>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</si>
  <si>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</si>
  <si>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</si>
  <si>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</si>
  <si>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</si>
  <si>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</si>
  <si>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</si>
  <si>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</si>
  <si>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</si>
  <si>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</si>
  <si>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</si>
  <si>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</si>
  <si>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</si>
  <si>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</si>
  <si>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</si>
  <si>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</si>
  <si>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</si>
  <si>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</si>
  <si>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</si>
  <si>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</si>
  <si>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</si>
  <si>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</si>
  <si>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</si>
  <si>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</si>
  <si>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</si>
  <si>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</si>
  <si>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</si>
  <si>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</si>
  <si>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</si>
  <si>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</si>
  <si>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</si>
  <si>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</si>
  <si>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</si>
  <si>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</si>
  <si>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</si>
  <si>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</si>
  <si>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</si>
  <si>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</si>
  <si>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</si>
  <si>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</si>
  <si>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</si>
  <si>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</si>
  <si>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</si>
  <si>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</si>
  <si>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</si>
  <si>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</si>
  <si>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</si>
  <si>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</si>
  <si>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</si>
  <si>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</si>
  <si>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</si>
  <si>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</si>
  <si>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</si>
  <si>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</si>
  <si>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</si>
  <si>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</si>
  <si>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</si>
  <si>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</si>
  <si>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</si>
  <si>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</si>
  <si>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</si>
  <si>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</si>
  <si>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</si>
  <si>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</si>
  <si>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</si>
  <si>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</si>
  <si>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</si>
  <si>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</si>
  <si>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</si>
  <si>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</si>
  <si>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</si>
  <si>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</si>
  <si>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</si>
  <si>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</si>
  <si>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</si>
  <si>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</si>
  <si>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</si>
  <si>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</si>
  <si>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</si>
  <si>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</si>
  <si>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</si>
  <si>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</si>
  <si>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</si>
  <si>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</si>
  <si>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</si>
  <si>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</si>
  <si>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</si>
  <si>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</si>
  <si>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</si>
  <si>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</si>
  <si>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</si>
  <si>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</si>
  <si>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</si>
  <si>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</si>
  <si>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</si>
  <si>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</si>
  <si>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</si>
  <si>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</si>
  <si>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</si>
  <si>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</si>
  <si>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</si>
  <si>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</si>
  <si>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</si>
  <si>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</si>
  <si>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</si>
  <si>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</si>
  <si>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</si>
  <si>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</si>
  <si>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</si>
  <si>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</si>
  <si>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</si>
  <si>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</si>
  <si>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</si>
  <si>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</si>
  <si>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</si>
  <si>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</si>
  <si>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</si>
  <si>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</si>
  <si>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</si>
  <si>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</si>
  <si>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</si>
  <si>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</si>
  <si>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</si>
  <si>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</si>
  <si>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</si>
  <si>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</si>
  <si>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</si>
  <si>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</si>
  <si>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</si>
  <si>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</si>
  <si>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</si>
  <si>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</si>
  <si>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</si>
  <si>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</si>
  <si>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</si>
  <si>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</si>
  <si>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</si>
  <si>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</si>
  <si>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</si>
  <si>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</si>
  <si>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</si>
  <si>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</si>
  <si>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</si>
  <si>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</si>
  <si>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</si>
  <si>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</si>
  <si>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</si>
  <si>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</si>
  <si>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</si>
  <si>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</si>
  <si>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</si>
  <si>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</si>
  <si>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</si>
  <si>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</si>
  <si>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</si>
  <si>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</si>
  <si>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</si>
  <si>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</si>
  <si>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</si>
  <si>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</si>
  <si>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</si>
  <si>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</si>
  <si>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</si>
  <si>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</si>
  <si>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</si>
  <si>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</si>
  <si>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</si>
  <si>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</si>
  <si>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</si>
  <si>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</si>
  <si>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</si>
  <si>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</si>
  <si>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</si>
  <si>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</si>
  <si>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</si>
  <si>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</si>
  <si>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</si>
  <si>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</si>
  <si>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</si>
  <si>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</si>
  <si>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</si>
  <si>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</si>
  <si>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</si>
  <si>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</si>
  <si>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</si>
  <si>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</si>
  <si>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</si>
  <si>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</si>
  <si>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</si>
  <si>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</si>
  <si>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</si>
  <si>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</si>
  <si>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</si>
  <si>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</si>
  <si>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</si>
  <si>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</si>
  <si>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</si>
  <si>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</si>
  <si>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</si>
  <si>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</si>
  <si>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</si>
  <si>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</si>
  <si>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</si>
  <si>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</si>
  <si>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</si>
  <si>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</si>
  <si>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</si>
  <si>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</si>
  <si>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</si>
  <si>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</si>
  <si>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</si>
  <si>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</si>
  <si>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</si>
  <si>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</si>
  <si>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</si>
  <si>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</si>
  <si>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</si>
  <si>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</si>
  <si>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</si>
  <si>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</si>
  <si>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</si>
  <si>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</si>
  <si>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</si>
  <si>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</si>
  <si>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</si>
  <si>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</si>
  <si>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</si>
  <si>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</si>
  <si>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</si>
  <si>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</si>
  <si>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</si>
  <si>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</si>
  <si>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</si>
  <si>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</si>
  <si>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</si>
  <si>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</si>
  <si>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</si>
  <si>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</si>
  <si>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</si>
  <si>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</si>
  <si>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</si>
  <si>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</si>
  <si>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</si>
  <si>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</si>
  <si>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</si>
  <si>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</si>
  <si>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</si>
  <si>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</si>
  <si>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</si>
  <si>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</si>
  <si>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</si>
  <si>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</si>
  <si>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</si>
  <si>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</si>
  <si>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</si>
  <si>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</si>
  <si>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</si>
  <si>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</si>
  <si>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</si>
  <si>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</si>
  <si>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</si>
  <si>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</si>
  <si>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</si>
  <si>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</si>
  <si>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</si>
  <si>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</si>
  <si>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</si>
  <si>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</si>
  <si>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</si>
  <si>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</si>
  <si>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</si>
  <si>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</si>
  <si>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</si>
  <si>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</si>
  <si>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</si>
  <si>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</si>
  <si>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</si>
  <si>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</si>
  <si>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</si>
  <si>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</si>
  <si>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</si>
  <si>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</si>
  <si>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</si>
  <si>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</si>
  <si>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</si>
  <si>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</si>
  <si>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</si>
  <si>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</si>
  <si>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</si>
  <si>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</si>
  <si>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</si>
  <si>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</si>
  <si>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</si>
  <si>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</si>
  <si>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</si>
  <si>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</si>
  <si>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</si>
  <si>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</si>
  <si>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</si>
  <si>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</si>
  <si>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</si>
  <si>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</si>
  <si>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</si>
  <si>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</si>
  <si>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</si>
  <si>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</si>
  <si>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</si>
  <si>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</si>
  <si>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</si>
  <si>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</si>
  <si>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</si>
  <si>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</si>
  <si>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</si>
  <si>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</si>
  <si>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</si>
  <si>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</si>
  <si>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</si>
  <si>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</si>
  <si>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</si>
  <si>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</si>
  <si>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</si>
  <si>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</si>
  <si>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</si>
  <si>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</si>
  <si>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</si>
  <si>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</si>
  <si>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</si>
  <si>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</si>
  <si>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</si>
  <si>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</si>
  <si>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</si>
  <si>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</si>
  <si>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</si>
  <si>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</si>
  <si>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</si>
  <si>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</si>
  <si>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</si>
  <si>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</si>
  <si>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</si>
  <si>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</si>
  <si>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</si>
  <si>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</si>
  <si>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</si>
  <si>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</si>
  <si>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</si>
  <si>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</si>
  <si>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</si>
  <si>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</si>
  <si>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</si>
  <si>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</si>
  <si>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</si>
  <si>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</si>
  <si>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</si>
  <si>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</si>
  <si>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</si>
  <si>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</si>
  <si>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</si>
  <si>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</si>
  <si>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</si>
  <si>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</si>
  <si>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</si>
  <si>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</si>
  <si>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</si>
  <si>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</si>
  <si>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</si>
  <si>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</si>
  <si>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</si>
  <si>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</si>
  <si>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</si>
  <si>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</si>
  <si>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</si>
  <si>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</si>
  <si>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</si>
  <si>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</si>
  <si>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</si>
  <si>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</si>
  <si>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</si>
  <si>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</si>
  <si>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</si>
  <si>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</si>
  <si>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</si>
  <si>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</si>
  <si>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</si>
  <si>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</si>
  <si>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</si>
  <si>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</si>
  <si>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</si>
  <si>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</si>
  <si>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</si>
  <si>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</si>
  <si>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</si>
  <si>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</si>
  <si>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</si>
  <si>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</si>
  <si>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</si>
  <si>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</si>
  <si>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</si>
  <si>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</si>
  <si>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</si>
  <si>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</si>
  <si>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</si>
  <si>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</si>
  <si>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</si>
  <si>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</si>
  <si>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</si>
  <si>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</si>
  <si>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</si>
  <si>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</si>
  <si>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</si>
  <si>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</si>
  <si>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</si>
  <si>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</si>
  <si>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</si>
  <si>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</si>
  <si>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</si>
  <si>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</si>
  <si>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</si>
  <si>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</si>
  <si>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</si>
  <si>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</si>
  <si>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</si>
  <si>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</si>
  <si>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</si>
  <si>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</si>
  <si>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</si>
  <si>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</si>
  <si>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</si>
  <si>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</si>
  <si>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</si>
  <si>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</si>
  <si>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</si>
  <si>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</si>
  <si>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</si>
  <si>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</si>
  <si>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</si>
  <si>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</si>
  <si>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</si>
  <si>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</si>
  <si>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</si>
  <si>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</si>
  <si>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</si>
  <si>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</si>
  <si>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</si>
  <si>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</si>
  <si>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</si>
  <si>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</si>
  <si>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</si>
  <si>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</si>
  <si>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</si>
  <si>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</si>
  <si>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</si>
  <si>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</si>
  <si>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</si>
  <si>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</si>
  <si>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</si>
  <si>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</si>
  <si>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</si>
  <si>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</si>
  <si>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2026-03-04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</si>
  <si>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</si>
  <si>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</si>
  <si>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</si>
  <si>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</si>
  <si>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</si>
  <si>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</si>
  <si>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</si>
  <si>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</si>
  <si>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농협 3520106511413</t>
    <phoneticPr fontId="2" type="noConversion"/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</si>
  <si>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</si>
  <si>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</si>
  <si>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</si>
  <si>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</si>
  <si>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현대오토(전주)_260304_185244.xlsx</t>
    <phoneticPr fontId="2" type="noConversion"/>
  </si>
  <si>
    <t>김재형</t>
  </si>
  <si>
    <t>박만복 2월26일</t>
  </si>
  <si>
    <t>O</t>
    <phoneticPr fontId="2" type="noConversion"/>
  </si>
  <si>
    <t>김희준</t>
  </si>
  <si>
    <t>50 TC 부품 나머지입금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</si>
</sst>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80000</c:v>
                </c:pt>
                <c:pt idx="1">
                  <c:v>1100000</c:v>
                </c:pt>
                <c:pt idx="2">
                  <c:v>55000</c:v>
                </c:pt>
                <c:pt idx="3">
                  <c:v>1000000</c:v>
                </c:pt>
                <c:pt idx="4">
                  <c:v>0</c:v>
                </c:pt>
                <c:pt idx="5">
                  <c:v>0</c:v>
                </c:pt>
                <c:pt idx="6">
                  <c:v>1210000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16</c:v>
                      </c:pt>
                      <c:pt idx="1">
                        <c:v>10</c:v>
                      </c:pt>
                      <c:pt idx="2">
                        <c:v>17</c:v>
                      </c:pt>
                      <c:pt idx="3">
                        <c:v>12</c:v>
                      </c:pt>
                      <c:pt idx="4">
                        <c:v>18</c:v>
                      </c:pt>
                      <c:pt idx="5">
                        <c:v>18</c:v>
                      </c:pt>
                      <c:pt idx="6">
                        <c:v>9</c:v>
                      </c:pt>
                      <c:pt idx="7">
                        <c:v>18</c:v>
                      </c:pt>
                      <c:pt idx="8">
                        <c:v>18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5207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46085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1021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1023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1022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1213</v>
      </c>
      <c r="B8" s="428"/>
      <c r="C8" s="428"/>
      <c r="D8" s="428"/>
      <c r="E8" s="429"/>
      <c r="F8" s="430" t="s">
        <v>1743</v>
      </c>
      <c r="G8" s="431"/>
      <c r="H8" s="431"/>
      <c r="I8" s="432"/>
      <c r="J8" s="438">
        <v>1200000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1200000</v>
      </c>
      <c r="U8" s="437"/>
    </row>
    <row r="9" spans="1:21" ht="15.6" customHeight="1" x14ac:dyDescent="0.3">
      <c r="A9" s="416" t="s">
        <v>1696</v>
      </c>
      <c r="B9" s="417"/>
      <c r="C9" s="417"/>
      <c r="D9" s="417"/>
      <c r="E9" s="418"/>
      <c r="F9" s="419" t="s">
        <v>1695</v>
      </c>
      <c r="G9" s="417"/>
      <c r="H9" s="417"/>
      <c r="I9" s="418"/>
      <c r="J9" s="425">
        <v>50000</v>
      </c>
      <c r="K9" s="425"/>
      <c r="L9" s="425"/>
      <c r="M9" s="425"/>
      <c r="N9" s="425"/>
      <c r="O9" s="426">
        <v>1</v>
      </c>
      <c r="P9" s="426"/>
      <c r="Q9" s="420"/>
      <c r="R9" s="421"/>
      <c r="S9" s="422"/>
      <c r="T9" s="423">
        <v>50000</v>
      </c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1250000</v>
      </c>
      <c r="K20" s="360"/>
      <c r="L20" s="360"/>
      <c r="M20" s="360"/>
      <c r="N20" s="361"/>
      <c r="O20" s="324">
        <f>SUM(O8:P19)</f>
        <v>2</v>
      </c>
      <c r="P20" s="324"/>
      <c r="Q20" s="362">
        <f>SUM(Q8:S19)</f>
        <v>0</v>
      </c>
      <c r="R20" s="322"/>
      <c r="S20" s="323"/>
      <c r="T20" s="322">
        <f>SUM(T8:U15)</f>
        <v>1250000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1250000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현대오토(전주)</v>
      </c>
      <c r="R21" s="330"/>
      <c r="S21" s="330"/>
      <c r="T21" s="330"/>
      <c r="U21" s="382"/>
    </row>
    <row r="22" spans="1:21" ht="20.100000000000001" customHeight="1" x14ac:dyDescent="0.3">
      <c r="A22" s="309" t="s">
        <v>5212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46085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현대오토(전주)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전북 전주시 완산구 산월2길 16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010-3651-6759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VGSNAG3</v>
      </c>
      <c r="B31" s="377"/>
      <c r="C31" s="377"/>
      <c r="D31" s="377"/>
      <c r="E31" s="377"/>
      <c r="F31" s="377" t="str">
        <f>F8</f>
        <v>A7252709011-1</v>
      </c>
      <c r="G31" s="377"/>
      <c r="H31" s="377"/>
      <c r="I31" s="377"/>
      <c r="J31" s="381">
        <f>J8</f>
        <v>1200000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1200000</v>
      </c>
      <c r="U31" s="380"/>
    </row>
    <row r="32" spans="1:21" ht="15.6" customHeight="1" x14ac:dyDescent="0.3">
      <c r="A32" s="369" t="str">
        <f t="shared" ref="A32:A38" si="0">A9</f>
        <v>BMTSR_Oilpan_9G</v>
      </c>
      <c r="B32" s="370"/>
      <c r="C32" s="370"/>
      <c r="D32" s="370"/>
      <c r="E32" s="370"/>
      <c r="F32" s="370" t="str">
        <f t="shared" ref="F32:F38" si="1">F9</f>
        <v>B7252703707</v>
      </c>
      <c r="G32" s="370"/>
      <c r="H32" s="370"/>
      <c r="I32" s="370"/>
      <c r="J32" s="374">
        <f t="shared" ref="J32:J38" si="2">J9</f>
        <v>50000</v>
      </c>
      <c r="K32" s="374"/>
      <c r="L32" s="374"/>
      <c r="M32" s="374"/>
      <c r="N32" s="374"/>
      <c r="O32" s="374">
        <f t="shared" ref="O32:O38" si="3">O9</f>
        <v>1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50000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1250000</v>
      </c>
      <c r="K43" s="360"/>
      <c r="L43" s="360"/>
      <c r="M43" s="360"/>
      <c r="N43" s="361"/>
      <c r="O43" s="324">
        <f>O20</f>
        <v>2</v>
      </c>
      <c r="P43" s="324"/>
      <c r="Q43" s="362">
        <f>Q20</f>
        <v>0</v>
      </c>
      <c r="R43" s="322"/>
      <c r="S43" s="322"/>
      <c r="T43" s="322">
        <f>T20</f>
        <v>1250000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1250000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현대오토(전주)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5198</v>
      </c>
      <c r="C2" s="47" t="s">
        <v>2986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5198</v>
      </c>
      <c r="C3" s="47" t="s">
        <v>2986</v>
      </c>
      <c r="D3" s="290" t="s">
        <v>1695</v>
      </c>
      <c r="E3" t="s">
        <v>1696</v>
      </c>
      <c r="F3" s="290" t="s">
        <v>1695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03"/>
  <sheetViews>
    <sheetView workbookViewId="0">
      <pane xSplit="1" ySplit="1" topLeftCell="B3172" activePane="bottomRight" state="frozen"/>
      <selection activeCell="N26" sqref="N26"/>
      <selection pane="topRight" activeCell="N26" sqref="N26"/>
      <selection pane="bottomLeft" activeCell="N26" sqref="N26"/>
      <selection pane="bottomRight" activeCell="K3182" sqref="K318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3205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5174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5175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5180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5192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5192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5205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5213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5214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5173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5216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5217</v>
      </c>
      <c r="L3203" s="265">
        <v>-5500000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7" sqref="F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46085</v>
      </c>
      <c r="B3" s="235" t="s">
        <v>1123</v>
      </c>
      <c r="C3" s="286">
        <f>SUMIF($B:$B,A3,I:I)</f>
        <v>11100000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18185000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1000000</v>
      </c>
      <c r="G27" s="85">
        <v>1</v>
      </c>
      <c r="I27" s="80">
        <v>1000000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5205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9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9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9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9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42" spans="1:9" ht="18" customHeight="1" x14ac:dyDescent="0.3">
      <c r="B42" s="94"/>
      <c r="C42" s="85"/>
      <c r="D42" s="112"/>
      <c r="E42" s="78"/>
      <c r="F42" s="80"/>
    </row>
    <row r="43" spans="1:9" ht="18" customHeight="1" x14ac:dyDescent="0.3">
      <c r="A43" s="89"/>
      <c r="B43" s="94"/>
      <c r="C43" s="85"/>
      <c r="D43" s="112"/>
      <c r="E43" s="79"/>
      <c r="F43" s="224"/>
      <c r="H43" s="128"/>
    </row>
    <row r="44" spans="1:9" ht="18" customHeight="1" x14ac:dyDescent="0.3">
      <c r="B44" s="94"/>
      <c r="C44" s="85"/>
      <c r="D44" s="112"/>
      <c r="E44" s="78"/>
      <c r="F44" s="80"/>
    </row>
    <row r="45" spans="1:9" ht="18" customHeight="1" x14ac:dyDescent="0.3">
      <c r="B45" s="94"/>
      <c r="C45" s="85"/>
      <c r="D45" s="112"/>
      <c r="E45" s="78"/>
      <c r="F45" s="80"/>
    </row>
    <row r="46" spans="1:9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80000</v>
      </c>
      <c r="D2" s="58">
        <f t="shared" ref="D2:D65" si="0">RANK(C2,C:C,0)</f>
        <v>16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10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17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1000000</v>
      </c>
      <c r="D5" s="58">
        <f t="shared" si="0"/>
        <v>12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0</v>
      </c>
      <c r="D6" s="58">
        <f t="shared" si="0"/>
        <v>18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18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1210000</v>
      </c>
      <c r="D8" s="58">
        <f t="shared" si="0"/>
        <v>9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18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18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18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18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18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18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4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18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10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18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18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0</v>
      </c>
      <c r="D22" s="58">
        <f t="shared" si="0"/>
        <v>18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18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18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18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18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18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18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18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13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18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18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2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18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18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18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18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18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18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18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18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18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8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18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18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18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18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18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18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6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18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18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18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18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18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18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18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3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18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18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18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18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18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18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18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18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18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18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18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18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18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18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18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18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18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18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18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18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18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18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18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18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18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18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18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18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18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18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18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18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18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18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18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18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18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18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18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18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18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18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18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18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18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18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18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18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18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18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18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13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18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18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18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13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18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18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18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18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18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18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18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18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18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18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18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18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7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18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18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18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18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18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18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18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18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18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18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18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18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18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18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18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18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18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18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18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18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18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18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18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18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18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18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18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18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18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18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18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18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18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18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18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18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18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18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18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18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18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18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18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18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18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18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18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18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18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18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18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18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18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18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18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18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18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18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18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18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18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18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18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18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18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18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18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18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18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18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18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18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18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18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18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18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18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18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18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18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18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18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18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18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18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18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18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18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18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18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18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18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18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18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18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18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18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22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1647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5194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5195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5196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5197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5199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5200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5201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5202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5203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5204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5206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5208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5209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5210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5211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191" sqref="H19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hidden="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5172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5215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5215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5215</v>
      </c>
    </row>
    <row r="19" spans="1:13" hidden="1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5215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hidden="1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80000</v>
      </c>
      <c r="I37" s="52" t="s">
        <v>5215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5215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5172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5215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550000</v>
      </c>
      <c r="I74" s="52" t="s">
        <v>5215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hidden="1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5215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5215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5215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5215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1540000</v>
      </c>
      <c r="I94" s="52" t="s">
        <v>5215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5215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5172</v>
      </c>
    </row>
    <row r="102" spans="1:9" hidden="1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5215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5215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5215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5172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5215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180000</v>
      </c>
      <c r="I162" s="52" t="s">
        <v>5215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5215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4860000</v>
      </c>
      <c r="I191" s="52" t="s">
        <v>5215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hidden="1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1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G1" sqref="G1:G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295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-103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-87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-16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-16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5092</v>
      </c>
      <c r="F290" s="52">
        <v>350000</v>
      </c>
    </row>
    <row r="291" spans="1:6" x14ac:dyDescent="0.3">
      <c r="A291">
        <v>294</v>
      </c>
      <c r="B291">
        <v>6</v>
      </c>
      <c r="D291" s="288" t="s">
        <v>5205</v>
      </c>
      <c r="F291" s="52">
        <v>1500000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56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2026-03-05T02:27:07Z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