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637A2CF-A135-4596-9570-EC2E02C6853C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BTS_매출관리" sheetId="33" r:id="rId7"/>
    <sheet name="주문_리스트" sheetId="18" r:id="rId8"/>
    <sheet name="Sheet1" sheetId="57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6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7" hidden="1">주문_리스트!$A$1:$K$3287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0" i="4" l="1"/>
  <c r="H119" i="4"/>
  <c r="H118" i="4"/>
  <c r="H114" i="4"/>
  <c r="H112" i="4"/>
  <c r="H110" i="4"/>
  <c r="H107" i="4"/>
  <c r="H101" i="4"/>
  <c r="H100" i="4"/>
  <c r="H97" i="4"/>
  <c r="H94" i="4"/>
  <c r="H91" i="4"/>
  <c r="H88" i="4"/>
  <c r="H84" i="4"/>
  <c r="H73" i="4"/>
  <c r="H72" i="4"/>
  <c r="H54" i="4"/>
  <c r="H37" i="4"/>
  <c r="H26" i="4"/>
  <c r="H19" i="4"/>
  <c r="H11" i="4"/>
  <c r="H4" i="4"/>
  <c r="H28" i="1" l="1"/>
  <c r="H29" i="1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5" i="4"/>
  <c r="H6" i="4"/>
  <c r="H7" i="4"/>
  <c r="H8" i="4"/>
  <c r="H9" i="4"/>
  <c r="H12" i="4"/>
  <c r="H13" i="4"/>
  <c r="H14" i="4"/>
  <c r="H15" i="4"/>
  <c r="H16" i="4"/>
  <c r="H17" i="4"/>
  <c r="H18" i="4"/>
  <c r="H20" i="4"/>
  <c r="H21" i="4"/>
  <c r="H22" i="4"/>
  <c r="H23" i="4"/>
  <c r="H24" i="4"/>
  <c r="H25" i="4"/>
  <c r="H27" i="4"/>
  <c r="H28" i="4"/>
  <c r="H29" i="4"/>
  <c r="H30" i="4"/>
  <c r="H31" i="4"/>
  <c r="H32" i="4"/>
  <c r="H33" i="4"/>
  <c r="H34" i="4"/>
  <c r="H35" i="4"/>
  <c r="H36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4" i="4"/>
  <c r="H75" i="4"/>
  <c r="H76" i="4"/>
  <c r="H77" i="4"/>
  <c r="H78" i="4"/>
  <c r="H79" i="4"/>
  <c r="H80" i="4"/>
  <c r="H81" i="4"/>
  <c r="H82" i="4"/>
  <c r="H83" i="4"/>
  <c r="H85" i="4"/>
  <c r="H86" i="4"/>
  <c r="H87" i="4"/>
  <c r="H89" i="4"/>
  <c r="H90" i="4"/>
  <c r="H92" i="4"/>
  <c r="H93" i="4"/>
  <c r="H95" i="4"/>
  <c r="H96" i="4"/>
  <c r="H98" i="4"/>
  <c r="H99" i="4"/>
  <c r="H102" i="4"/>
  <c r="H103" i="4"/>
  <c r="H104" i="4"/>
  <c r="H105" i="4"/>
  <c r="H106" i="4"/>
  <c r="H108" i="4"/>
  <c r="H109" i="4"/>
  <c r="H111" i="4"/>
  <c r="H113" i="4"/>
  <c r="H115" i="4"/>
  <c r="H116" i="4"/>
  <c r="H117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3" i="56" l="1"/>
  <c r="C142" i="56"/>
  <c r="C91" i="56"/>
  <c r="C129" i="56"/>
  <c r="C106" i="56"/>
  <c r="C109" i="56"/>
  <c r="C218" i="56"/>
  <c r="C127" i="56"/>
  <c r="C123" i="56"/>
  <c r="C77" i="56"/>
  <c r="C132" i="56"/>
  <c r="C157" i="56"/>
  <c r="C15" i="56"/>
  <c r="C69" i="56"/>
  <c r="C110" i="56"/>
  <c r="C73" i="56"/>
  <c r="C86" i="56"/>
  <c r="C32" i="56"/>
  <c r="C122" i="56"/>
  <c r="C211" i="56"/>
  <c r="C135" i="56"/>
  <c r="C54" i="56"/>
  <c r="C67" i="56"/>
  <c r="C208" i="56"/>
  <c r="C94" i="56"/>
  <c r="C119" i="56"/>
  <c r="C209" i="56"/>
  <c r="C219" i="56"/>
  <c r="C4" i="56"/>
  <c r="C51" i="56"/>
  <c r="C30" i="56"/>
  <c r="C133" i="56"/>
  <c r="C9" i="56"/>
  <c r="C114" i="56"/>
  <c r="C139" i="56"/>
  <c r="C97" i="56"/>
  <c r="C118" i="56"/>
  <c r="C205" i="56"/>
  <c r="C138" i="56"/>
  <c r="C201" i="56"/>
  <c r="C10" i="56"/>
  <c r="C204" i="56"/>
  <c r="C216" i="56"/>
  <c r="C206" i="56"/>
  <c r="C202" i="56"/>
  <c r="C137" i="56"/>
  <c r="C20" i="56"/>
  <c r="C104" i="56"/>
  <c r="C221" i="56"/>
  <c r="C217" i="56"/>
  <c r="C220" i="56"/>
  <c r="C212" i="56"/>
  <c r="C170" i="56"/>
  <c r="C200" i="56"/>
  <c r="C224" i="56"/>
  <c r="C112" i="56"/>
  <c r="C143" i="56"/>
  <c r="C213" i="56"/>
  <c r="C141" i="56"/>
  <c r="C210" i="56"/>
  <c r="C207" i="56"/>
  <c r="C68" i="56"/>
  <c r="C13" i="56"/>
  <c r="C134" i="56"/>
  <c r="C108" i="56"/>
  <c r="C223" i="56"/>
  <c r="C222" i="56"/>
  <c r="C215" i="56"/>
  <c r="C93" i="56"/>
  <c r="C214" i="56"/>
  <c r="C125" i="56"/>
  <c r="C81" i="56"/>
  <c r="C101" i="56"/>
  <c r="C193" i="56"/>
  <c r="C62" i="56"/>
  <c r="C34" i="56"/>
  <c r="C56" i="56"/>
  <c r="C159" i="56"/>
  <c r="C174" i="56"/>
  <c r="C164" i="56"/>
  <c r="C40" i="56"/>
  <c r="C89" i="56"/>
  <c r="C11" i="56"/>
  <c r="C24" i="56"/>
  <c r="C192" i="56"/>
  <c r="C87" i="56"/>
  <c r="C195" i="56"/>
  <c r="C172" i="56"/>
  <c r="C163" i="56"/>
  <c r="C166" i="56"/>
  <c r="C66" i="56"/>
  <c r="C196" i="56"/>
  <c r="C103" i="56"/>
  <c r="C190" i="56"/>
  <c r="C165" i="56"/>
  <c r="C117" i="56"/>
  <c r="C175" i="56"/>
  <c r="C136" i="56"/>
  <c r="C121" i="56"/>
  <c r="C79" i="56"/>
  <c r="C72" i="56"/>
  <c r="C2" i="56"/>
  <c r="C189" i="56"/>
  <c r="C59" i="56"/>
  <c r="C45" i="56"/>
  <c r="C120" i="56"/>
  <c r="C83" i="56"/>
  <c r="C49" i="56"/>
  <c r="C31" i="56"/>
  <c r="C84" i="56"/>
  <c r="C128" i="56"/>
  <c r="C186" i="56"/>
  <c r="C158" i="56"/>
  <c r="C130" i="56"/>
  <c r="C96" i="56"/>
  <c r="C71" i="56"/>
  <c r="C92" i="56"/>
  <c r="C178" i="56"/>
  <c r="C182" i="56"/>
  <c r="C111" i="56"/>
  <c r="C144" i="56"/>
  <c r="C185" i="56"/>
  <c r="C78" i="56"/>
  <c r="C57" i="56"/>
  <c r="C25" i="56"/>
  <c r="C53" i="56"/>
  <c r="C37" i="56"/>
  <c r="C177" i="56"/>
  <c r="C105" i="56"/>
  <c r="C152" i="56"/>
  <c r="C80" i="56"/>
  <c r="C39" i="56"/>
  <c r="C169" i="56"/>
  <c r="C16" i="56"/>
  <c r="C55" i="56"/>
  <c r="C33" i="56"/>
  <c r="C58" i="56"/>
  <c r="C171" i="56"/>
  <c r="C44" i="56"/>
  <c r="C5" i="56"/>
  <c r="C191" i="56"/>
  <c r="C100" i="56"/>
  <c r="C41" i="56"/>
  <c r="C64" i="56"/>
  <c r="C197" i="56"/>
  <c r="C65" i="56"/>
  <c r="C50" i="56"/>
  <c r="C173" i="56"/>
  <c r="C181" i="56"/>
  <c r="C74" i="56"/>
  <c r="C85" i="56"/>
  <c r="C116" i="56"/>
  <c r="C63" i="56"/>
  <c r="C155" i="56"/>
  <c r="C183" i="56"/>
  <c r="C3" i="56"/>
  <c r="C188" i="56"/>
  <c r="C21" i="56"/>
  <c r="C150" i="56"/>
  <c r="C28" i="56"/>
  <c r="C76" i="56"/>
  <c r="C22" i="56"/>
  <c r="C88" i="56"/>
  <c r="C176" i="56"/>
  <c r="C99" i="56"/>
  <c r="C48" i="56"/>
  <c r="C184" i="56"/>
  <c r="C151" i="56"/>
  <c r="C14" i="56"/>
  <c r="C199" i="56"/>
  <c r="C153" i="56"/>
  <c r="C115" i="56"/>
  <c r="C124" i="56"/>
  <c r="C154" i="56"/>
  <c r="C160" i="56"/>
  <c r="C198" i="56"/>
  <c r="C194" i="56"/>
  <c r="C18" i="56"/>
  <c r="C131" i="56"/>
  <c r="C140" i="56"/>
  <c r="C162" i="56"/>
  <c r="C26" i="56"/>
  <c r="C8" i="56"/>
  <c r="C60" i="56"/>
  <c r="C42" i="56"/>
  <c r="C29" i="56"/>
  <c r="C38" i="56"/>
  <c r="C12" i="56"/>
  <c r="C19" i="56"/>
  <c r="C146" i="56"/>
  <c r="C70" i="56"/>
  <c r="C167" i="56"/>
  <c r="C161" i="56"/>
  <c r="C145" i="56"/>
  <c r="C36" i="56"/>
  <c r="C168" i="56"/>
  <c r="C6" i="56"/>
  <c r="C179" i="56"/>
  <c r="C23" i="56"/>
  <c r="C107" i="56"/>
  <c r="C90" i="56"/>
  <c r="C147" i="56"/>
  <c r="C95" i="56"/>
  <c r="C148" i="56"/>
  <c r="C7" i="56"/>
  <c r="C82" i="56"/>
  <c r="C27" i="56"/>
  <c r="C46" i="56"/>
  <c r="C149" i="56"/>
  <c r="C156" i="56"/>
  <c r="C126" i="56"/>
  <c r="C75" i="56"/>
  <c r="C47" i="56"/>
  <c r="C52" i="56"/>
  <c r="C187" i="56"/>
  <c r="C35" i="56"/>
  <c r="C113" i="56"/>
  <c r="C43" i="56"/>
  <c r="C98" i="56"/>
  <c r="C180" i="56"/>
  <c r="C61" i="56"/>
  <c r="C102" i="56"/>
  <c r="C17" i="56"/>
  <c r="D31" i="56" l="1"/>
  <c r="D40" i="56"/>
  <c r="D113" i="56"/>
  <c r="D43" i="56"/>
  <c r="D126" i="56"/>
  <c r="D142" i="56"/>
  <c r="D13" i="56"/>
  <c r="D133" i="56"/>
  <c r="D168" i="56"/>
  <c r="D136" i="56"/>
  <c r="D147" i="56"/>
  <c r="D150" i="56"/>
  <c r="D221" i="56"/>
  <c r="D80" i="56"/>
  <c r="D12" i="56"/>
  <c r="D178" i="56"/>
  <c r="D33" i="56"/>
  <c r="D151" i="56"/>
  <c r="D203" i="56"/>
  <c r="D190" i="56"/>
  <c r="D220" i="56"/>
  <c r="D83" i="56"/>
  <c r="D75" i="56"/>
  <c r="D97" i="56"/>
  <c r="D143" i="56"/>
  <c r="D180" i="56"/>
  <c r="D153" i="56"/>
  <c r="D56" i="56"/>
  <c r="D167" i="56"/>
  <c r="D64" i="56"/>
  <c r="D117" i="56"/>
  <c r="D196" i="56"/>
  <c r="D32" i="56"/>
  <c r="D155" i="56"/>
  <c r="D55" i="56"/>
  <c r="D131" i="56"/>
  <c r="D99" i="56"/>
  <c r="D10" i="56"/>
  <c r="D138" i="56"/>
  <c r="D38" i="56"/>
  <c r="D49" i="56"/>
  <c r="D173" i="56"/>
  <c r="D174" i="56"/>
  <c r="D184" i="56"/>
  <c r="D207" i="56"/>
  <c r="D8" i="56"/>
  <c r="D140" i="56"/>
  <c r="D128" i="56"/>
  <c r="D98" i="56"/>
  <c r="D48" i="56"/>
  <c r="D175" i="56"/>
  <c r="D185" i="56"/>
  <c r="D189" i="56"/>
  <c r="D134" i="56"/>
  <c r="D123" i="56"/>
  <c r="D107" i="56"/>
  <c r="D183" i="56"/>
  <c r="D192" i="56"/>
  <c r="D90" i="56"/>
  <c r="D182" i="56"/>
  <c r="D44" i="56"/>
  <c r="D6" i="56"/>
  <c r="D88" i="56"/>
  <c r="D94" i="56"/>
  <c r="D46" i="56"/>
  <c r="D23" i="56"/>
  <c r="D176" i="56"/>
  <c r="D100" i="56"/>
  <c r="D24" i="56"/>
  <c r="D193" i="56"/>
  <c r="D112" i="56"/>
  <c r="D161" i="56"/>
  <c r="D201" i="56"/>
  <c r="D137" i="56"/>
  <c r="D120" i="56"/>
  <c r="D171" i="56"/>
  <c r="D106" i="56"/>
  <c r="D149" i="56"/>
  <c r="D209" i="56"/>
  <c r="D124" i="56"/>
  <c r="D14" i="56"/>
  <c r="D15" i="56"/>
  <c r="D59" i="56"/>
  <c r="D47" i="56"/>
  <c r="D197" i="56"/>
  <c r="D188" i="56"/>
  <c r="D164" i="56"/>
  <c r="D165" i="56"/>
  <c r="D156" i="56"/>
  <c r="D127" i="56"/>
  <c r="D139" i="56"/>
  <c r="D200" i="56"/>
  <c r="D215" i="56"/>
  <c r="D84" i="56"/>
  <c r="D223" i="56"/>
  <c r="D16" i="56"/>
  <c r="D50" i="56"/>
  <c r="D195" i="56"/>
  <c r="D119" i="56"/>
  <c r="D25" i="56"/>
  <c r="D36" i="56"/>
  <c r="D179" i="56"/>
  <c r="D199" i="56"/>
  <c r="D92" i="56"/>
  <c r="D62" i="56"/>
  <c r="D104" i="56"/>
  <c r="D118" i="56"/>
  <c r="D146" i="56"/>
  <c r="D154" i="56"/>
  <c r="D202" i="56"/>
  <c r="D108" i="56"/>
  <c r="D77" i="56"/>
  <c r="D110" i="56"/>
  <c r="D145" i="56"/>
  <c r="D160" i="56"/>
  <c r="D212" i="56"/>
  <c r="D177" i="56"/>
  <c r="D208" i="56"/>
  <c r="D4" i="56"/>
  <c r="D116" i="56"/>
  <c r="D105" i="56"/>
  <c r="D78" i="56"/>
  <c r="D109" i="56"/>
  <c r="D45" i="56"/>
  <c r="D54" i="56"/>
  <c r="D214" i="56"/>
  <c r="D26" i="56"/>
  <c r="D96" i="56"/>
  <c r="D17" i="56"/>
  <c r="D82" i="56"/>
  <c r="D85" i="56"/>
  <c r="D211" i="56"/>
  <c r="D68" i="56"/>
  <c r="D213" i="56"/>
  <c r="D34" i="56"/>
  <c r="D222" i="56"/>
  <c r="D129" i="56"/>
  <c r="D30" i="56"/>
  <c r="D2" i="56"/>
  <c r="D9" i="56"/>
  <c r="D74" i="56"/>
  <c r="D159" i="56"/>
  <c r="D70" i="56"/>
  <c r="D170" i="56"/>
  <c r="D5" i="56"/>
  <c r="D91" i="56"/>
  <c r="D72" i="56"/>
  <c r="D63" i="56"/>
  <c r="D52" i="56"/>
  <c r="D21" i="56"/>
  <c r="D144" i="56"/>
  <c r="D65" i="56"/>
  <c r="D60" i="56"/>
  <c r="D186" i="56"/>
  <c r="D95" i="56"/>
  <c r="D69" i="56"/>
  <c r="D172" i="56"/>
  <c r="D87" i="56"/>
  <c r="D122" i="56"/>
  <c r="D73" i="56"/>
  <c r="D28" i="56"/>
  <c r="D205" i="56"/>
  <c r="D191" i="56"/>
  <c r="D11" i="56"/>
  <c r="D135" i="56"/>
  <c r="D132" i="56"/>
  <c r="D111" i="56"/>
  <c r="D3" i="56"/>
  <c r="D219" i="56"/>
  <c r="D58" i="56"/>
  <c r="D79" i="56"/>
  <c r="D76" i="56"/>
  <c r="D101" i="56"/>
  <c r="D57" i="56"/>
  <c r="D181" i="56"/>
  <c r="D39" i="56"/>
  <c r="D35" i="56"/>
  <c r="D19" i="56"/>
  <c r="D20" i="56"/>
  <c r="D22" i="56"/>
  <c r="D86" i="56"/>
  <c r="D66" i="56"/>
  <c r="D27" i="56"/>
  <c r="D51" i="56"/>
  <c r="D29" i="56"/>
  <c r="D162" i="56"/>
  <c r="D130" i="56"/>
  <c r="D102" i="56"/>
  <c r="D7" i="56"/>
  <c r="D141" i="56"/>
  <c r="D163" i="56"/>
  <c r="D93" i="56"/>
  <c r="D89" i="56"/>
  <c r="D53" i="56"/>
  <c r="D67" i="56"/>
  <c r="D152" i="56"/>
  <c r="D121" i="56"/>
  <c r="D41" i="56"/>
  <c r="D224" i="56"/>
  <c r="D217" i="56"/>
  <c r="D125" i="56"/>
  <c r="D198" i="56"/>
  <c r="D194" i="56"/>
  <c r="D157" i="56"/>
  <c r="D169" i="56"/>
  <c r="D37" i="56"/>
  <c r="D187" i="56"/>
  <c r="D18" i="56"/>
  <c r="D115" i="56"/>
  <c r="D166" i="56"/>
  <c r="D71" i="56"/>
  <c r="D206" i="56"/>
  <c r="D218" i="56"/>
  <c r="D204" i="56"/>
  <c r="D42" i="56"/>
  <c r="D114" i="56"/>
  <c r="D158" i="56"/>
  <c r="D61" i="56"/>
  <c r="D148" i="56"/>
  <c r="D210" i="56"/>
  <c r="D81" i="56"/>
  <c r="D216" i="56"/>
  <c r="D103" i="56"/>
  <c r="F14" i="56" l="1"/>
  <c r="F13" i="56"/>
  <c r="F12" i="56"/>
</calcChain>
</file>

<file path=xl/sharedStrings.xml><?xml version="1.0" encoding="utf-8"?>
<sst xmlns="http://schemas.openxmlformats.org/spreadsheetml/2006/main" count="17095" uniqueCount="5346">
  <si>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</si>
  <si>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</si>
  <si>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</si>
  <si>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</si>
  <si>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</si>
  <si>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</si>
  <si>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</si>
  <si>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</si>
  <si>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</si>
  <si>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</si>
  <si>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</si>
  <si>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</si>
  <si>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</si>
  <si>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</si>
  <si>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</si>
  <si>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</si>
  <si>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</si>
  <si>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</si>
  <si>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</si>
  <si>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</si>
  <si>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</si>
  <si>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</si>
  <si>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</si>
  <si>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</si>
  <si>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</si>
  <si>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</si>
  <si>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</si>
  <si>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</si>
  <si>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</si>
  <si>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</si>
  <si>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</si>
  <si>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</si>
  <si>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</si>
  <si>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</si>
  <si>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</si>
  <si>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</si>
  <si>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</si>
  <si>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</si>
  <si>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</si>
  <si>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</si>
  <si>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</si>
  <si>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</si>
  <si>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</si>
  <si>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</si>
  <si>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</si>
  <si>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</si>
  <si>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</si>
  <si>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</si>
  <si>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</si>
  <si>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</si>
  <si>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</si>
  <si>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</si>
  <si>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</si>
  <si>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</si>
  <si>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</si>
  <si>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</si>
  <si>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</si>
  <si>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</si>
  <si>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</si>
  <si>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</si>
  <si>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</si>
  <si>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</si>
  <si>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</si>
  <si>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</si>
  <si>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</si>
  <si>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</si>
  <si>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</si>
  <si>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</si>
  <si>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</si>
  <si>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</si>
  <si>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</si>
  <si>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</si>
  <si>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</si>
  <si>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</si>
  <si>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</si>
  <si>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</si>
  <si>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</si>
  <si>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</si>
  <si>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</si>
  <si>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</si>
  <si>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</si>
  <si>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</si>
  <si>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</si>
  <si>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</si>
  <si>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</si>
  <si>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</si>
  <si>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</si>
  <si>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</si>
  <si>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</si>
  <si>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</si>
  <si>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</si>
  <si>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</si>
  <si>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</si>
  <si>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</si>
  <si>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</si>
  <si>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</si>
  <si>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</si>
  <si>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</si>
  <si>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</si>
  <si>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</si>
  <si>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</si>
  <si>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</si>
  <si>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</si>
  <si>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</si>
  <si>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</si>
  <si>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</si>
  <si>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</si>
  <si>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</si>
  <si>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</si>
  <si>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</si>
  <si>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</si>
  <si>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</si>
  <si>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</si>
  <si>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</si>
  <si>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</si>
  <si>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</si>
  <si>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</si>
  <si>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</si>
  <si>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</si>
  <si>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</si>
  <si>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</si>
  <si>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</si>
  <si>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</si>
  <si>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</si>
  <si>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</si>
  <si>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</si>
  <si>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</si>
  <si>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</si>
  <si>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</si>
  <si>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</si>
  <si>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</si>
  <si>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</si>
  <si>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</si>
  <si>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</si>
  <si>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</si>
  <si>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</si>
  <si>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</si>
  <si>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</si>
  <si>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</si>
  <si>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</si>
  <si>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</si>
  <si>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</si>
  <si>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</si>
  <si>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</si>
  <si>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</si>
  <si>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</si>
  <si>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</si>
  <si>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</si>
  <si>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</si>
  <si>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</si>
  <si>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</si>
  <si>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</si>
  <si>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</si>
  <si>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</si>
  <si>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</si>
  <si>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</si>
  <si>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</si>
  <si>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</si>
  <si>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</si>
  <si>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</si>
  <si>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</si>
  <si>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</si>
  <si>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</si>
  <si>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</si>
  <si>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</si>
  <si>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</si>
  <si>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</si>
  <si>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</si>
  <si>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</si>
  <si>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</si>
  <si>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</si>
  <si>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</si>
  <si>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</si>
  <si>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</si>
  <si>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</si>
  <si>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</si>
  <si>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</si>
  <si>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</si>
  <si>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</si>
  <si>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</si>
  <si>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</si>
  <si>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</si>
  <si>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</si>
  <si>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</si>
  <si>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</si>
  <si>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</si>
  <si>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</si>
  <si>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</si>
  <si>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</si>
  <si>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</si>
  <si>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</si>
  <si>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</si>
  <si>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</si>
  <si>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</si>
  <si>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</si>
  <si>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</si>
  <si>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</si>
  <si>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</si>
  <si>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</si>
  <si>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</si>
  <si>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</si>
  <si>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</si>
  <si>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</si>
  <si>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</si>
  <si>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</si>
  <si>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</si>
  <si>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</si>
  <si>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</si>
  <si>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</si>
  <si>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</si>
  <si>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</si>
  <si>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</si>
  <si>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</si>
  <si>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</si>
  <si>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</si>
  <si>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</si>
  <si>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</si>
  <si>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</si>
  <si>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</si>
  <si>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</si>
  <si>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</si>
  <si>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</si>
  <si>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</si>
  <si>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</si>
  <si>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</si>
  <si>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</si>
  <si>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</si>
  <si>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</si>
  <si>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</si>
  <si>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</si>
  <si>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</si>
  <si>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</si>
  <si>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</si>
  <si>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</si>
  <si>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</si>
  <si>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</si>
  <si>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</si>
  <si>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</si>
  <si>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</si>
  <si>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</si>
  <si>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</si>
  <si>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</si>
  <si>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</si>
  <si>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</si>
  <si>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</si>
  <si>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</si>
  <si>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</si>
  <si>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</si>
  <si>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</si>
  <si>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</si>
  <si>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</si>
  <si>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</si>
  <si>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</si>
  <si>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</si>
  <si>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</si>
  <si>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</si>
  <si>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</si>
  <si>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</si>
  <si>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</si>
  <si>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</si>
  <si>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</si>
  <si>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</si>
  <si>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</si>
  <si>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</si>
  <si>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</si>
  <si>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</si>
  <si>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</si>
  <si>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</si>
  <si>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</si>
  <si>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</si>
  <si>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</si>
  <si>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</si>
  <si>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</si>
  <si>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</si>
  <si>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</si>
  <si>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</si>
  <si>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</si>
  <si>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</si>
  <si>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</si>
  <si>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</si>
  <si>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</si>
  <si>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</si>
  <si>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</si>
  <si>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</si>
  <si>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</si>
  <si>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</si>
  <si>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</si>
  <si>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</si>
  <si>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</si>
  <si>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</si>
  <si>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</si>
  <si>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</si>
  <si>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</si>
  <si>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</si>
  <si>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</si>
  <si>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</si>
  <si>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</si>
  <si>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</si>
  <si>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</si>
  <si>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</si>
  <si>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</si>
  <si>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</si>
  <si>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</si>
  <si>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</si>
  <si>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</si>
  <si>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</si>
  <si>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</si>
  <si>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</si>
  <si>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</si>
  <si>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</si>
  <si>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</si>
  <si>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</si>
  <si>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</si>
  <si>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</si>
  <si>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</si>
  <si>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</si>
  <si>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</si>
  <si>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</si>
  <si>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</si>
  <si>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</si>
  <si>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</si>
  <si>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</si>
  <si>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</si>
  <si>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</si>
  <si>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</si>
  <si>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</si>
  <si>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</si>
  <si>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</si>
  <si>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</si>
  <si>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</si>
  <si>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</si>
  <si>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</si>
  <si>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</si>
  <si>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</si>
  <si>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</si>
  <si>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</si>
  <si>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</si>
  <si>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</si>
  <si>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</si>
  <si>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</si>
  <si>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</si>
  <si>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</si>
  <si>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</si>
  <si>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</si>
  <si>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</si>
  <si>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</si>
  <si>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</si>
  <si>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</si>
  <si>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</si>
  <si>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</si>
  <si>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</si>
  <si>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</si>
  <si>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</si>
  <si>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</si>
  <si>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</si>
  <si>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</si>
  <si>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</si>
  <si>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</si>
  <si>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</si>
  <si>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</si>
  <si>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</si>
  <si>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</si>
  <si>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</si>
  <si>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</si>
  <si>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</si>
  <si>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</si>
  <si>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</si>
  <si>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</si>
  <si>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</si>
  <si>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</si>
  <si>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</si>
  <si>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</si>
  <si>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</si>
  <si>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</si>
  <si>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</si>
  <si>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</si>
  <si>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</si>
  <si>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</si>
  <si>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</si>
  <si>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</si>
  <si>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</si>
  <si>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</si>
  <si>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</si>
  <si>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</si>
  <si>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</si>
  <si>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</si>
  <si>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</si>
  <si>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</si>
  <si>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</si>
  <si>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</si>
  <si>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</si>
  <si>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</si>
  <si>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</si>
  <si>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</si>
  <si>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</si>
  <si>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</si>
  <si>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</si>
  <si>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</si>
  <si>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</si>
  <si>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</si>
  <si>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</si>
  <si>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</si>
  <si>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</si>
  <si>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</si>
  <si>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</si>
  <si>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</si>
  <si>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</si>
  <si>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</si>
  <si>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</si>
  <si>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</si>
  <si>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</si>
  <si>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</si>
  <si>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</si>
  <si>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</si>
  <si>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</si>
  <si>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</si>
  <si>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</si>
  <si>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</si>
  <si>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</si>
  <si>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</si>
  <si>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</si>
  <si>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</si>
  <si>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</si>
  <si>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</si>
  <si>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</si>
  <si>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</si>
  <si>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</si>
  <si>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</si>
  <si>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</si>
  <si>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</si>
  <si>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</si>
  <si>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</si>
  <si>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</si>
  <si>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</si>
  <si>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</si>
  <si>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</si>
  <si>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</si>
  <si>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</si>
  <si>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</si>
  <si>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</si>
  <si>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</si>
  <si>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</si>
  <si>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</si>
  <si>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</si>
  <si>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</si>
  <si>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</si>
  <si>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</si>
  <si>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</si>
  <si>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</si>
  <si>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</si>
  <si>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</si>
  <si>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</si>
  <si>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</si>
  <si>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</si>
  <si>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</si>
  <si>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</si>
  <si>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</si>
  <si>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</si>
  <si>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</si>
  <si>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</si>
  <si>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</si>
  <si>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</si>
  <si>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</si>
  <si>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</si>
  <si>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</si>
  <si>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</si>
  <si>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</si>
  <si>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</si>
  <si>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</si>
  <si>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</si>
  <si>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</si>
  <si>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</si>
  <si>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</si>
  <si>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</si>
  <si>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</si>
  <si>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</si>
  <si>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</si>
  <si>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</si>
  <si>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</si>
  <si>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</si>
  <si>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</si>
  <si>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</si>
  <si>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</si>
  <si>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</si>
  <si>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</si>
  <si>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</si>
  <si>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</si>
  <si>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</si>
  <si>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</si>
  <si>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</si>
  <si>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</si>
  <si>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</si>
  <si>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</si>
  <si>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</si>
  <si>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</si>
  <si>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</si>
  <si>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</si>
  <si>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</si>
  <si>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</si>
  <si>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</si>
  <si>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</si>
  <si>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</si>
  <si>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</si>
  <si>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</si>
  <si>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</si>
  <si>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</si>
  <si>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</si>
  <si>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</si>
  <si>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</si>
  <si>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</si>
  <si>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</si>
  <si>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</si>
  <si>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</si>
  <si>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</si>
  <si>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</si>
  <si>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</si>
  <si>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</si>
  <si>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</si>
  <si>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</si>
  <si>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</si>
  <si>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</si>
  <si>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</si>
  <si>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</si>
  <si>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</si>
  <si>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</si>
  <si>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</si>
  <si>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</si>
  <si>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</si>
  <si>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</si>
  <si>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</si>
  <si>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</si>
  <si>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</si>
  <si>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</si>
  <si>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</si>
  <si>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</si>
  <si>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</si>
  <si>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</si>
  <si>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</si>
  <si>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</si>
  <si>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</si>
  <si>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</si>
  <si>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</si>
  <si>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</si>
  <si>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</si>
  <si>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</si>
  <si>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</si>
  <si>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</si>
  <si>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</si>
  <si>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</si>
  <si>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</si>
  <si>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</si>
  <si>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</si>
  <si>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</si>
  <si>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</si>
  <si>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</si>
  <si>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</si>
  <si>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</si>
  <si>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</si>
  <si>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</si>
  <si>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</si>
  <si>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</si>
  <si>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</si>
  <si>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</si>
  <si>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</si>
  <si>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</si>
  <si>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</si>
  <si>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</si>
  <si>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</si>
  <si>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</si>
  <si>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</si>
  <si>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</si>
  <si>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</si>
  <si>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</si>
  <si>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</si>
  <si>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</si>
  <si>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</si>
  <si>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</si>
  <si>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</si>
  <si>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</si>
  <si>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</si>
  <si>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</si>
  <si>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</si>
  <si>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</si>
  <si>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</si>
  <si>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</si>
  <si>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</si>
  <si>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</si>
  <si>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</si>
  <si>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</si>
  <si>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</si>
  <si>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</si>
  <si>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</si>
  <si>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</si>
  <si>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</si>
  <si>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</si>
  <si>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</si>
  <si>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</si>
  <si>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</si>
  <si>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</si>
  <si>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</si>
  <si>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</si>
  <si>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</si>
  <si>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</si>
  <si>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</si>
  <si>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</si>
  <si>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</si>
  <si>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</si>
  <si>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</si>
  <si>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</si>
  <si>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</si>
  <si>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</si>
  <si>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</si>
  <si>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</si>
  <si>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</si>
  <si>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</si>
  <si>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</si>
  <si>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</si>
  <si>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</si>
  <si>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</si>
  <si>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</si>
  <si>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</si>
  <si>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</si>
  <si>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</si>
  <si>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</si>
  <si>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</si>
  <si>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</si>
  <si>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</si>
  <si>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</si>
  <si>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</si>
  <si>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</si>
  <si>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</si>
  <si>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</si>
  <si>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</si>
  <si>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</si>
  <si>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</si>
  <si>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</si>
  <si>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</si>
  <si>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</si>
  <si>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</si>
  <si>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</si>
  <si>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</si>
  <si>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</si>
  <si>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</si>
  <si>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</si>
  <si>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</si>
  <si>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</si>
  <si>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</si>
  <si>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</si>
  <si>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</si>
  <si>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</si>
  <si>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</si>
  <si>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</si>
  <si>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</si>
  <si>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</si>
  <si>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</si>
  <si>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</si>
  <si>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</si>
  <si>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</si>
  <si>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</si>
  <si>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</si>
  <si>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</si>
  <si>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</si>
  <si>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</si>
  <si>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</si>
  <si>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</si>
  <si>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</si>
  <si>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</si>
  <si>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</si>
  <si>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</si>
  <si>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</si>
  <si>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</si>
  <si>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</si>
  <si>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</si>
  <si>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</si>
  <si>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</si>
  <si>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</si>
  <si>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</si>
  <si>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</si>
  <si>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</si>
  <si>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</si>
  <si>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</si>
  <si>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</si>
  <si>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</si>
  <si>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</si>
  <si>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</si>
  <si>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</si>
  <si>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</si>
  <si>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</si>
  <si>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</si>
  <si>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</si>
  <si>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</si>
  <si>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</si>
  <si>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</si>
  <si>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</si>
  <si>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</si>
  <si>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</si>
  <si>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</si>
  <si>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</si>
  <si>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</si>
  <si>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</si>
  <si>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</si>
  <si>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</si>
  <si>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</si>
  <si>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</si>
  <si>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</si>
  <si>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</si>
  <si>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</si>
  <si>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</si>
  <si>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</si>
  <si>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</si>
  <si>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</si>
  <si>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</si>
  <si>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</si>
  <si>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</si>
  <si>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</si>
  <si>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</si>
  <si>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</si>
  <si>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</si>
  <si>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</si>
  <si>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</si>
  <si>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</si>
  <si>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</si>
  <si>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</si>
  <si>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</si>
  <si>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</si>
  <si>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</si>
  <si>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</si>
  <si>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</si>
  <si>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</si>
  <si>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</si>
  <si>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</si>
  <si>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</si>
  <si>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</si>
  <si>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</si>
  <si>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</si>
  <si>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</si>
  <si>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</si>
  <si>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</si>
  <si>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</si>
  <si>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</si>
  <si>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</si>
  <si>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</si>
  <si>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</si>
  <si>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</si>
  <si>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</si>
  <si>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</si>
  <si>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</si>
  <si>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</si>
  <si>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</si>
  <si>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</si>
  <si>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</si>
  <si>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</si>
  <si>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</si>
  <si>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</si>
  <si>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</si>
  <si>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</si>
  <si>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</si>
  <si>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</si>
  <si>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</si>
  <si>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</si>
  <si>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</si>
  <si>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</si>
  <si>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</si>
  <si>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</si>
  <si>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</si>
  <si>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</si>
  <si>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</si>
  <si>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</si>
  <si>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</si>
  <si>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</si>
  <si>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</si>
  <si>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</si>
  <si>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</si>
  <si>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</si>
  <si>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</si>
  <si>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</si>
  <si>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</si>
  <si>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</si>
  <si>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</si>
  <si>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</si>
  <si>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</si>
  <si>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</si>
  <si>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</si>
  <si>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</si>
  <si>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</si>
  <si>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</si>
  <si>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</si>
  <si>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</si>
  <si>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</si>
  <si>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</si>
  <si>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</si>
  <si>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</si>
  <si>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</si>
  <si>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</si>
  <si>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</si>
  <si>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</si>
  <si>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</si>
  <si>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</si>
  <si>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</si>
  <si>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</si>
  <si>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</si>
  <si>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</si>
  <si>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</si>
  <si>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</si>
  <si>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</si>
  <si>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</si>
  <si>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</si>
  <si>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</si>
  <si>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</si>
  <si>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</si>
  <si>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</si>
  <si>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</si>
  <si>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</si>
  <si>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</si>
  <si>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</si>
  <si>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</si>
  <si>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</si>
  <si>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</si>
  <si>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</si>
  <si>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</si>
  <si>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</si>
  <si>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</si>
  <si>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</si>
  <si>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</si>
  <si>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</si>
  <si>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</si>
  <si>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</si>
  <si>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</si>
  <si>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</si>
  <si>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</si>
  <si>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</si>
  <si>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</si>
  <si>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</si>
  <si>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</si>
  <si>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</si>
  <si>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</si>
  <si>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</si>
  <si>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</si>
  <si>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</si>
  <si>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</si>
  <si>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</si>
  <si>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</si>
  <si>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</si>
  <si>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</si>
  <si>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</si>
  <si>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</si>
  <si>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</si>
  <si>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</si>
  <si>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</si>
  <si>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</si>
  <si>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</si>
  <si>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</si>
  <si>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</si>
  <si>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</si>
  <si>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</si>
  <si>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</si>
  <si>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</si>
  <si>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</si>
  <si>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</si>
  <si>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</si>
  <si>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</si>
  <si>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</si>
  <si>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</si>
  <si>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</si>
  <si>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</si>
  <si>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</si>
  <si>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</si>
  <si>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</si>
  <si>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</si>
  <si>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</si>
  <si>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</si>
  <si>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</si>
  <si>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</si>
  <si>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</si>
  <si>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</si>
  <si>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</si>
  <si>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</si>
  <si>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</si>
  <si>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</si>
  <si>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</si>
  <si>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</si>
  <si>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</si>
  <si>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</si>
  <si>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</si>
  <si>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</si>
  <si>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</si>
  <si>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</si>
  <si>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</si>
  <si>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</si>
  <si>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</si>
  <si>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</si>
  <si>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</si>
  <si>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</si>
  <si>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</si>
  <si>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</si>
  <si>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</si>
  <si>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</si>
  <si>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</si>
  <si>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</si>
  <si>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</si>
  <si>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</si>
  <si>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</si>
  <si>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</si>
  <si>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</si>
  <si>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</si>
  <si>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</si>
  <si>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</si>
  <si>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</si>
  <si>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</si>
  <si>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</si>
  <si>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</si>
  <si>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</si>
  <si>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</si>
  <si>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</si>
  <si>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</si>
  <si>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</si>
  <si>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</si>
  <si>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</si>
  <si>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</si>
  <si>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</si>
  <si>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</si>
  <si>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</si>
  <si>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</si>
  <si>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</si>
  <si>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</si>
  <si>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</si>
  <si>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</si>
  <si>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</si>
  <si>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</si>
  <si>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</si>
  <si>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</si>
  <si>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</si>
  <si>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</si>
  <si>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</si>
  <si>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</si>
  <si>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</si>
  <si>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</si>
  <si>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</si>
  <si>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</si>
  <si>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</si>
  <si>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</si>
  <si>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</si>
  <si>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</si>
  <si>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</si>
  <si>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</si>
  <si>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</si>
  <si>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</si>
  <si>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</si>
  <si>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</si>
  <si>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</si>
  <si>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</si>
  <si>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</si>
  <si>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</si>
  <si>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</si>
  <si>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</si>
  <si>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</si>
  <si>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</si>
  <si>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</si>
  <si>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</si>
  <si>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</si>
  <si>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</si>
  <si>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</si>
  <si>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</si>
  <si>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</si>
  <si>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</si>
  <si>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</si>
  <si>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</si>
  <si>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</si>
  <si>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</si>
  <si>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</si>
  <si>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</si>
  <si>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</si>
  <si>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</si>
  <si>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</si>
  <si>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</si>
  <si>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</si>
  <si>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</si>
  <si>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</si>
  <si>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</si>
  <si>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</si>
  <si>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</si>
  <si>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</si>
  <si>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</si>
  <si>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</si>
  <si>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</si>
  <si>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</si>
  <si>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</si>
  <si>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</si>
  <si>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</si>
  <si>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</si>
  <si>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</si>
  <si>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</si>
  <si>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</si>
  <si>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</si>
  <si>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</si>
  <si>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</si>
  <si>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</si>
  <si>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</si>
  <si>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</si>
  <si>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</si>
  <si>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</si>
  <si>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</si>
  <si>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</si>
  <si>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</si>
  <si>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</si>
  <si>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</si>
  <si>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</si>
  <si>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</si>
  <si>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</si>
  <si>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</si>
  <si>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</si>
  <si>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</si>
  <si>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</si>
  <si>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</si>
  <si>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</si>
  <si>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</si>
  <si>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</si>
  <si>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</si>
  <si>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</si>
  <si>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</si>
  <si>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</si>
  <si>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</si>
  <si>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</si>
  <si>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</si>
  <si>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</si>
  <si>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</si>
  <si>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</si>
  <si>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</si>
  <si>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</si>
  <si>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</si>
  <si>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</si>
  <si>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</si>
  <si>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</si>
  <si>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</si>
  <si>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</si>
  <si>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</si>
  <si>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</si>
  <si>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</si>
  <si>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</si>
  <si>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</si>
  <si>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</si>
  <si>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</si>
  <si>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</si>
  <si>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</si>
  <si>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</si>
  <si>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</si>
  <si>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</si>
  <si>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</si>
  <si>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</si>
  <si>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</si>
  <si>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</si>
  <si>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</si>
  <si>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</si>
  <si>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</si>
  <si>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</si>
  <si>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</si>
  <si>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</si>
  <si>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</si>
  <si>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</si>
  <si>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</si>
  <si>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</si>
  <si>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</si>
  <si>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</si>
  <si>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</si>
  <si>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</si>
  <si>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</si>
  <si>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</si>
  <si>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</si>
  <si>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</si>
  <si>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</si>
  <si>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</si>
  <si>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</si>
  <si>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</si>
  <si>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</si>
  <si>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</si>
  <si>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</si>
  <si>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</si>
  <si>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</si>
  <si>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</si>
  <si>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</si>
  <si>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</si>
  <si>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</si>
  <si>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</si>
  <si>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</si>
  <si>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</si>
  <si>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</si>
  <si>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</si>
  <si>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</si>
  <si>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</si>
  <si>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</si>
  <si>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</si>
  <si>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</si>
  <si>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</si>
  <si>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</si>
  <si>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</si>
  <si>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</si>
  <si>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</si>
  <si>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</si>
  <si>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</si>
  <si>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</si>
  <si>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</si>
  <si>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</si>
  <si>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</si>
  <si>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</si>
  <si>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</si>
  <si>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</si>
  <si>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</si>
  <si>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</si>
  <si>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</si>
  <si>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</si>
  <si>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</si>
  <si>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</si>
  <si>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</si>
  <si>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</si>
  <si>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</si>
  <si>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</si>
  <si>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</si>
  <si>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</si>
  <si>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</si>
  <si>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</si>
  <si>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</si>
  <si>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</si>
  <si>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</si>
  <si>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</si>
  <si>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</si>
  <si>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</si>
  <si>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</si>
  <si>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</si>
  <si>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</si>
  <si>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</si>
  <si>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</si>
  <si>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</si>
  <si>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</si>
  <si>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</si>
  <si>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</si>
  <si>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</si>
  <si>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</si>
  <si>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</si>
  <si>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</si>
  <si>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</si>
  <si>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</si>
  <si>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</si>
  <si>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</si>
  <si>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</si>
  <si>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</si>
  <si>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</si>
  <si>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</si>
  <si>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</si>
  <si>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</si>
  <si>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</si>
  <si>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</si>
  <si>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</si>
  <si>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</si>
  <si>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</si>
  <si>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</si>
  <si>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</si>
  <si>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</si>
  <si>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</si>
  <si>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</si>
  <si>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</si>
  <si>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</si>
  <si>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</si>
  <si>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</si>
  <si>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</si>
  <si>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</si>
  <si>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</si>
  <si>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</si>
  <si>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</si>
  <si>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</si>
  <si>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</si>
  <si>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</si>
  <si>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</si>
  <si>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</si>
  <si>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</si>
  <si>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</si>
  <si>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</si>
  <si>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</si>
  <si>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</si>
  <si>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</si>
  <si>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</si>
  <si>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</si>
  <si>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</si>
  <si>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</si>
  <si>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</si>
  <si>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</si>
  <si>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</si>
  <si>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</si>
  <si>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</si>
  <si>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</si>
  <si>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</si>
  <si>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</si>
  <si>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</si>
  <si>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</si>
  <si>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</si>
  <si>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</si>
  <si>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</si>
  <si>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</si>
  <si>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</si>
  <si>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</si>
  <si>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</si>
  <si>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</si>
  <si>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</si>
  <si>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</si>
  <si>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</si>
  <si>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</si>
  <si>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</si>
  <si>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</si>
  <si>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</si>
  <si>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</si>
  <si>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</si>
  <si>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</si>
  <si>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</si>
  <si>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</si>
  <si>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</si>
  <si>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</si>
  <si>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</si>
  <si>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</si>
  <si>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</si>
  <si>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</si>
  <si>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</si>
  <si>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</si>
  <si>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</si>
  <si>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</si>
  <si>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</si>
  <si>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</si>
  <si>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</si>
  <si>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</si>
  <si>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</si>
  <si>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</si>
  <si>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</si>
  <si>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</si>
  <si>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</si>
  <si>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</si>
  <si>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</si>
  <si>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</si>
  <si>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</si>
  <si>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</si>
  <si>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</si>
  <si>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</si>
  <si>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</si>
  <si>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</si>
  <si>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</si>
  <si>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</si>
  <si>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</si>
  <si>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</si>
  <si>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</si>
  <si>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</si>
  <si>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</si>
  <si>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</si>
  <si>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</si>
  <si>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</si>
  <si>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</si>
  <si>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</si>
  <si>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</si>
  <si>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</si>
  <si>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</si>
  <si>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</si>
  <si>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</si>
  <si>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</si>
  <si>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</si>
  <si>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</si>
  <si>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</si>
  <si>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</si>
  <si>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</si>
  <si>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</si>
  <si>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</si>
  <si>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</si>
  <si>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</si>
  <si>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</si>
  <si>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</si>
  <si>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</si>
  <si>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</si>
  <si>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</si>
  <si>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</si>
  <si>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</si>
  <si>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</si>
  <si>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</si>
  <si>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</si>
  <si>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</si>
  <si>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</si>
  <si>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</si>
  <si>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</si>
  <si>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</si>
  <si>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</si>
  <si>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</si>
  <si>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</si>
  <si>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</si>
  <si>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</si>
  <si>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</si>
  <si>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</si>
  <si>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</si>
  <si>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</si>
  <si>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</si>
  <si>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</si>
  <si>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</si>
  <si>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</si>
  <si>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</si>
  <si>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</si>
  <si>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</si>
  <si>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</si>
  <si>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</si>
  <si>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</si>
  <si>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</si>
  <si>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</si>
  <si>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</si>
  <si>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</si>
  <si>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</si>
  <si>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</si>
  <si>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</si>
  <si>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</si>
  <si>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</si>
  <si>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</si>
  <si>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</si>
  <si>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</si>
  <si>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</si>
  <si>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</si>
  <si>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</si>
  <si>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</si>
  <si>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</si>
  <si>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</si>
  <si>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</si>
  <si>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</si>
  <si>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</si>
  <si>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</si>
  <si>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</si>
  <si>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</si>
  <si>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</si>
  <si>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</si>
  <si>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</si>
  <si>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</si>
  <si>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</si>
  <si>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</si>
  <si>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</si>
  <si>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</si>
  <si>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</si>
  <si>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</si>
  <si>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</si>
  <si>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</si>
  <si>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</si>
  <si>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</si>
  <si>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</si>
  <si>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</si>
  <si>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</si>
  <si>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</si>
  <si>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</si>
  <si>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</si>
  <si>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</si>
  <si>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</si>
  <si>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</si>
  <si>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</si>
  <si>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</si>
  <si>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</si>
  <si>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</si>
  <si>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</si>
  <si>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</si>
  <si>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</si>
  <si>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</si>
  <si>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</si>
  <si>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</si>
  <si>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</si>
  <si>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</si>
  <si>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</si>
  <si>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</si>
  <si>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</si>
  <si>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</si>
  <si>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</si>
  <si>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</si>
  <si>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</si>
  <si>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</si>
  <si>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</si>
  <si>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</si>
  <si>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</si>
  <si>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</si>
  <si>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</si>
  <si>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</si>
  <si>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</si>
  <si>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</si>
  <si>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</si>
  <si>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</si>
  <si>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</si>
  <si>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</si>
  <si>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</si>
  <si>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</si>
  <si>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</si>
  <si>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</si>
  <si>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</si>
  <si>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</si>
  <si>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</si>
  <si>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</si>
  <si>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</si>
  <si>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</si>
  <si>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</si>
  <si>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</si>
  <si>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</si>
  <si>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</si>
  <si>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</si>
  <si>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</si>
  <si>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</si>
  <si>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</si>
  <si>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</si>
  <si>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</si>
  <si>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</si>
  <si>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</si>
  <si>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</si>
  <si>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</si>
  <si>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</si>
  <si>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</si>
  <si>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</si>
  <si>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</si>
  <si>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</si>
  <si>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</si>
  <si>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</si>
  <si>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</si>
  <si>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</si>
  <si>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</si>
  <si>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</si>
  <si>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</si>
  <si>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</si>
  <si>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</si>
  <si>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</si>
  <si>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</si>
  <si>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</si>
  <si>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</si>
  <si>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</si>
  <si>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</si>
  <si>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</si>
  <si>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</si>
  <si>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</si>
  <si>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</si>
  <si>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</si>
  <si>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</si>
  <si>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</si>
  <si>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</si>
  <si>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</si>
  <si>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</si>
  <si>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</si>
  <si>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</si>
  <si>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</si>
  <si>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</si>
  <si>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</si>
  <si>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</si>
  <si>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</si>
  <si>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</si>
  <si>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</si>
  <si>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</si>
  <si>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</si>
  <si>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</si>
  <si>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</si>
  <si>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</si>
  <si>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</si>
  <si>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</si>
  <si>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</si>
  <si>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</si>
  <si>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</si>
  <si>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</si>
  <si>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</si>
  <si>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</si>
  <si>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</si>
  <si>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</si>
  <si>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</si>
  <si>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</si>
  <si>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</si>
  <si>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</si>
  <si>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</si>
  <si>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</si>
  <si>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</si>
  <si>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</si>
  <si>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</si>
  <si>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</si>
  <si>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</si>
  <si>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</si>
  <si>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</si>
  <si>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</si>
  <si>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</si>
  <si>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</si>
  <si>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</si>
  <si>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</si>
  <si>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</si>
  <si>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</si>
  <si>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</si>
  <si>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</si>
  <si>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</si>
  <si>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</si>
  <si>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</si>
  <si>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</si>
  <si>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</si>
  <si>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</si>
  <si>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</si>
  <si>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</si>
  <si>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</si>
  <si>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</si>
  <si>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</si>
  <si>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</si>
  <si>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</si>
  <si>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</si>
  <si>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</si>
  <si>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</si>
  <si>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</si>
  <si>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</si>
  <si>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</si>
  <si>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</si>
  <si>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</si>
  <si>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</si>
  <si>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</si>
  <si>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</si>
  <si>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</si>
  <si>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</si>
  <si>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</si>
  <si>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</si>
  <si>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</si>
  <si>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</si>
  <si>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</si>
  <si>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</si>
  <si>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</si>
  <si>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</si>
  <si>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</si>
  <si>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</si>
  <si>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</si>
  <si>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</si>
  <si>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</si>
  <si>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</si>
  <si>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</si>
  <si>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</si>
  <si>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</si>
  <si>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</si>
  <si>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</si>
  <si>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</si>
  <si>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</si>
  <si>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</si>
  <si>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</si>
  <si>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</si>
  <si>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</si>
  <si>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</si>
  <si>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</si>
  <si>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</si>
  <si>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</si>
  <si>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</si>
  <si>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</si>
  <si>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</si>
  <si>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</si>
  <si>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</si>
  <si>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</si>
  <si>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</si>
  <si>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</si>
  <si>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</si>
  <si>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</si>
  <si>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</si>
  <si>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</si>
  <si>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</si>
  <si>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</si>
  <si>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</si>
  <si>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</si>
  <si>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</si>
  <si>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</si>
  <si>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</si>
  <si>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</si>
  <si>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</si>
  <si>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</si>
  <si>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</si>
  <si>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</si>
  <si>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</si>
  <si>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</si>
  <si>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</si>
  <si>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</si>
  <si>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</si>
  <si>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</si>
  <si>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</si>
  <si>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</si>
  <si>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</si>
  <si>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</si>
  <si>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</si>
  <si>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</si>
  <si>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</si>
  <si>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</si>
  <si>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</si>
  <si>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</si>
  <si>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</si>
  <si>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</si>
  <si>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</si>
  <si>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</si>
  <si>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</si>
  <si>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</si>
  <si>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</si>
  <si>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</si>
  <si>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</si>
  <si>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</si>
  <si>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</si>
  <si>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</si>
  <si>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</si>
  <si>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</si>
  <si>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</si>
  <si>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</si>
  <si>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</si>
  <si>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</si>
  <si>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</si>
  <si>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</si>
  <si>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</si>
  <si>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</si>
  <si>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</si>
  <si>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</si>
  <si>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</si>
  <si>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</si>
  <si>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</si>
  <si>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</si>
  <si>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</si>
  <si>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</si>
  <si>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</si>
  <si>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</si>
  <si>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</si>
  <si>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</si>
  <si>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</si>
  <si>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</si>
  <si>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</si>
  <si>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</si>
  <si>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</si>
  <si>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</si>
  <si>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</si>
  <si>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</si>
  <si>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</si>
  <si>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</si>
  <si>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</si>
  <si>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</si>
  <si>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</si>
  <si>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</si>
  <si>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</si>
  <si>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</si>
  <si>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</si>
  <si>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</si>
  <si>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</si>
  <si>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</si>
  <si>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</si>
  <si>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</si>
  <si>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</si>
  <si>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</si>
  <si>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</si>
  <si>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</si>
  <si>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</si>
  <si>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</si>
  <si>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</si>
  <si>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</si>
  <si>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</si>
  <si>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</si>
  <si>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</si>
  <si>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</si>
  <si>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</si>
  <si>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</si>
  <si>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</si>
  <si>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</si>
  <si>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</si>
  <si>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</si>
  <si>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</si>
  <si>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</si>
  <si>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</si>
  <si>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</si>
  <si>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</si>
  <si>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</si>
  <si>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</si>
  <si>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</si>
  <si>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</si>
  <si>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</si>
  <si>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</si>
  <si>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</si>
  <si>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</si>
  <si>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</si>
  <si>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</si>
  <si>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</si>
  <si>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</si>
  <si>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</si>
  <si>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</si>
  <si>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</si>
  <si>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</si>
  <si>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</si>
  <si>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</si>
  <si>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</si>
  <si>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</si>
  <si>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</si>
  <si>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</si>
  <si>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</si>
  <si>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</si>
  <si>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</si>
  <si>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</si>
  <si>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</si>
  <si>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</si>
  <si>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</si>
  <si>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</si>
  <si>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</si>
  <si>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</si>
  <si>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</si>
  <si>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</si>
  <si>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</si>
  <si>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</si>
  <si>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</si>
  <si>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</si>
  <si>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</si>
  <si>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</si>
  <si>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</si>
  <si>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</si>
  <si>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</si>
  <si>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</si>
  <si>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</si>
  <si>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</si>
  <si>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</si>
  <si>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</si>
  <si>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</si>
  <si>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</si>
  <si>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</si>
  <si>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</si>
  <si>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</si>
  <si>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</si>
  <si>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</si>
  <si>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</si>
  <si>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</si>
  <si>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</si>
  <si>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</si>
  <si>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</si>
  <si>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</si>
  <si>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</si>
  <si>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</si>
  <si>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</si>
  <si>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</si>
  <si>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</si>
  <si>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</si>
  <si>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</si>
  <si>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</si>
  <si>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</si>
  <si>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</si>
  <si>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</si>
  <si>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</si>
  <si>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</si>
  <si>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</si>
  <si>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</si>
  <si>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</si>
  <si>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</si>
  <si>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</si>
  <si>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</si>
  <si>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</si>
  <si>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</si>
  <si>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</si>
  <si>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</si>
  <si>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</si>
  <si>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</si>
  <si>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</si>
  <si>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</si>
  <si>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</si>
  <si>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</si>
  <si>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</si>
  <si>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</si>
  <si>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</si>
  <si>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</si>
  <si>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</si>
  <si>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</si>
  <si>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</si>
  <si>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</si>
  <si>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</si>
  <si>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</si>
  <si>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</si>
  <si>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</si>
  <si>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</si>
  <si>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</si>
  <si>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</si>
  <si>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</si>
  <si>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</si>
  <si>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</si>
  <si>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</si>
  <si>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</si>
  <si>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</si>
  <si>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</si>
  <si>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</si>
  <si>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</si>
  <si>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</si>
  <si>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</si>
  <si>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</si>
  <si>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</si>
  <si>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</si>
  <si>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</si>
  <si>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</si>
  <si>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</si>
  <si>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</si>
  <si>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</si>
  <si>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</si>
  <si>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</si>
  <si>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</si>
  <si>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</si>
  <si>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</si>
  <si>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</si>
  <si>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</si>
  <si>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</si>
  <si>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</si>
  <si>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</si>
  <si>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</si>
  <si>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</si>
  <si>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</si>
  <si>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</si>
  <si>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</si>
  <si>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</si>
  <si>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</si>
  <si>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</si>
  <si>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</si>
  <si>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</si>
  <si>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</si>
  <si>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</si>
  <si>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</si>
  <si>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</si>
  <si>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</si>
  <si>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</si>
  <si>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</si>
  <si>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</si>
  <si>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</si>
  <si>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</si>
  <si>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</si>
  <si>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</si>
  <si>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</si>
  <si>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</si>
  <si>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</si>
  <si>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</si>
  <si>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</si>
  <si>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</si>
  <si>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</si>
  <si>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</si>
  <si>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</si>
  <si>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</si>
  <si>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</si>
  <si>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</si>
  <si>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</si>
  <si>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</si>
  <si>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</si>
  <si>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</si>
  <si>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</si>
  <si>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</si>
  <si>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</si>
  <si>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</si>
  <si>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</si>
  <si>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</si>
  <si>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</si>
  <si>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</si>
  <si>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</si>
  <si>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</si>
  <si>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</si>
  <si>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</si>
  <si>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</si>
  <si>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</si>
  <si>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</si>
  <si>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</si>
  <si>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</si>
  <si>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</si>
  <si>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</si>
  <si>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</si>
  <si>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</si>
  <si>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</si>
  <si>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</si>
  <si>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</si>
  <si>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</si>
  <si>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</si>
  <si>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</si>
  <si>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</si>
  <si>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</si>
  <si>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</si>
  <si>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</si>
  <si>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</si>
  <si>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</si>
  <si>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</si>
  <si>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</si>
  <si>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</si>
  <si>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</si>
  <si>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</si>
  <si>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</si>
  <si>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</si>
  <si>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</si>
  <si>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</si>
  <si>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</si>
  <si>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</si>
  <si>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</si>
  <si>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</si>
  <si>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</si>
  <si>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</si>
  <si>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</si>
  <si>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</si>
  <si>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</si>
  <si>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</si>
  <si>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</si>
  <si>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</si>
  <si>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</si>
  <si>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</si>
  <si>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</si>
  <si>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</si>
  <si>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</si>
  <si>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</si>
  <si>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</si>
  <si>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</si>
  <si>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</si>
  <si>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</si>
  <si>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</si>
  <si>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</si>
  <si>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</si>
  <si>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</si>
  <si>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</si>
  <si>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</si>
  <si>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</si>
  <si>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</si>
  <si>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</si>
  <si>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</si>
  <si>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</si>
  <si>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</si>
  <si>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</si>
  <si>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</si>
  <si>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</si>
  <si>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</si>
  <si>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</si>
  <si>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</si>
  <si>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</si>
  <si>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</si>
  <si>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</si>
  <si>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</si>
  <si>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</si>
  <si>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</si>
  <si>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</si>
  <si>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</si>
  <si>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</si>
  <si>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</si>
  <si>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</si>
  <si>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</si>
  <si>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</si>
  <si>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</si>
  <si>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</si>
  <si>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</si>
  <si>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</si>
  <si>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</si>
  <si>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</si>
  <si>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</si>
  <si>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</si>
  <si>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</si>
  <si>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</si>
  <si>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</si>
  <si>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</si>
  <si>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</si>
  <si>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</si>
  <si>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</si>
  <si>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</si>
  <si>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</si>
  <si>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</si>
  <si>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</si>
  <si>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</si>
  <si>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</si>
  <si>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</si>
  <si>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</si>
  <si>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</si>
  <si>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</si>
  <si>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</si>
  <si>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</si>
  <si>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</si>
  <si>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</si>
  <si>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</si>
  <si>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</si>
  <si>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</si>
  <si>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</si>
  <si>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</si>
  <si>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</si>
  <si>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</si>
  <si>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</si>
  <si>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</si>
  <si>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</si>
  <si>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</si>
  <si>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</si>
  <si>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</si>
  <si>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</si>
  <si>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</si>
  <si>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</si>
  <si>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</si>
  <si>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</si>
  <si>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</si>
  <si>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</si>
  <si>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</si>
  <si>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</si>
  <si>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</si>
  <si>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</si>
  <si>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</si>
  <si>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</si>
  <si>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</si>
  <si>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</si>
  <si>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</si>
  <si>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</si>
  <si>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</si>
  <si>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</si>
  <si>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</si>
  <si>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</si>
  <si>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</si>
  <si>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</si>
  <si>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</si>
  <si>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</si>
  <si>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</si>
  <si>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</si>
  <si>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</si>
  <si>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</si>
  <si>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</si>
  <si>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</si>
  <si>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</si>
  <si>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</si>
  <si>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</si>
  <si>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</si>
  <si>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</si>
  <si>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</si>
  <si>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</si>
  <si>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</si>
  <si>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</si>
  <si>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</si>
  <si>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</si>
  <si>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</si>
  <si>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</si>
  <si>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</si>
  <si>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</si>
  <si>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</si>
  <si>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</si>
  <si>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</si>
  <si>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</si>
  <si>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</si>
  <si>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</si>
  <si>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</si>
  <si>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</si>
  <si>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</si>
  <si>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</si>
  <si>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</si>
  <si>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</si>
  <si>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</si>
  <si>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</si>
  <si>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</si>
  <si>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</si>
  <si>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</si>
  <si>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</si>
  <si>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</si>
  <si>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</si>
  <si>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</si>
  <si>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</si>
  <si>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</si>
  <si>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</si>
  <si>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</si>
  <si>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</si>
  <si>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</si>
  <si>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</si>
  <si>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</si>
  <si>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</si>
  <si>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</si>
  <si>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</si>
  <si>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</si>
  <si>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</si>
  <si>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</si>
  <si>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</si>
  <si>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</si>
  <si>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</si>
  <si>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</si>
  <si>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</si>
  <si>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</si>
  <si>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</si>
  <si>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</si>
  <si>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</si>
  <si>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</si>
  <si>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</si>
  <si>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</si>
  <si>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</si>
  <si>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</si>
  <si>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</si>
  <si>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</si>
  <si>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</si>
  <si>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</si>
  <si>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</si>
  <si>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</si>
  <si>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</si>
  <si>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</si>
  <si>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</si>
  <si>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</si>
  <si>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</si>
  <si>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</si>
  <si>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</si>
  <si>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</si>
  <si>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</si>
  <si>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</si>
  <si>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</si>
  <si>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</si>
  <si>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</si>
  <si>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</si>
  <si>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</si>
  <si>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</si>
  <si>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</si>
  <si>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</si>
  <si>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</si>
  <si>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</si>
  <si>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</si>
  <si>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</si>
  <si>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</si>
  <si>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</si>
  <si>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</si>
  <si>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</si>
  <si>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</si>
  <si>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</si>
  <si>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</si>
  <si>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</si>
  <si>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</si>
  <si>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</si>
  <si>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</si>
  <si>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</si>
  <si>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</si>
  <si>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</si>
  <si>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</si>
  <si>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</si>
  <si>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</si>
  <si>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</si>
  <si>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</si>
  <si>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</si>
  <si>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</si>
  <si>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</si>
  <si>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</si>
  <si>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</si>
  <si>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</si>
  <si>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</si>
  <si>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</si>
  <si>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</si>
  <si>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</si>
  <si>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</si>
  <si>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</si>
  <si>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</si>
  <si>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</si>
  <si>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</si>
  <si>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</si>
  <si>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</si>
  <si>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</si>
  <si>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</si>
  <si>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</si>
  <si>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</si>
  <si>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</si>
  <si>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</si>
  <si>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</si>
  <si>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</si>
  <si>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</si>
  <si>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</si>
  <si>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</si>
  <si>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</si>
  <si>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</si>
  <si>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</si>
  <si>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</si>
  <si>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</si>
  <si>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</si>
  <si>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</si>
  <si>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</si>
  <si>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</si>
  <si>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</si>
  <si>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</si>
  <si>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</si>
  <si>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</si>
  <si>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</si>
  <si>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</si>
  <si>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</si>
  <si>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</si>
  <si>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</si>
  <si>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</si>
  <si>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</si>
  <si>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</si>
  <si>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</si>
  <si>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</si>
  <si>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</si>
  <si>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</si>
  <si>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</si>
  <si>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</si>
  <si>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</si>
  <si>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</si>
  <si>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</si>
  <si>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</si>
  <si>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</si>
  <si>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</si>
  <si>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</si>
  <si>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</si>
  <si>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</si>
  <si>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</si>
  <si>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</si>
  <si>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</si>
  <si>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</si>
  <si>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</si>
  <si>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</si>
  <si>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</si>
  <si>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</si>
  <si>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</si>
  <si>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</si>
  <si>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</si>
  <si>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</si>
  <si>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</si>
  <si>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</si>
  <si>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</si>
  <si>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</si>
  <si>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</si>
  <si>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</si>
  <si>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</si>
  <si>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</si>
  <si>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</si>
  <si>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</si>
  <si>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</si>
  <si>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</si>
  <si>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</si>
  <si>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</si>
  <si>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</si>
  <si>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</si>
  <si>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</si>
  <si>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</si>
  <si>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</si>
  <si>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</si>
  <si>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</si>
  <si>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</si>
  <si>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</si>
  <si>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</si>
  <si>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</si>
  <si>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</si>
  <si>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</si>
  <si>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</si>
  <si>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</si>
  <si>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</si>
  <si>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</si>
  <si>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</si>
  <si>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</si>
  <si>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</si>
  <si>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</si>
  <si>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</si>
  <si>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</si>
  <si>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</si>
  <si>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</si>
  <si>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</si>
  <si>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</si>
  <si>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</si>
  <si>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</si>
  <si>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</si>
  <si>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</si>
  <si>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</si>
  <si>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</si>
  <si>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</si>
  <si>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</si>
  <si>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</si>
  <si>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</si>
  <si>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</si>
  <si>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</si>
  <si>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</si>
  <si>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</si>
  <si>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</si>
  <si>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</si>
  <si>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</si>
  <si>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</si>
  <si>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</si>
  <si>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</si>
  <si>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</si>
  <si>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</si>
  <si>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</si>
  <si>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</si>
  <si>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</si>
  <si>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</si>
  <si>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</si>
  <si>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</si>
  <si>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</si>
  <si>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</si>
  <si>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</si>
  <si>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</si>
  <si>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</si>
  <si>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</si>
  <si>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</si>
  <si>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</si>
  <si>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</si>
  <si>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</si>
  <si>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</si>
  <si>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</si>
  <si>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</si>
  <si>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</si>
  <si>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</si>
  <si>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</si>
  <si>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</si>
  <si>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</si>
  <si>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</si>
  <si>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</si>
  <si>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</si>
  <si>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</si>
  <si>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</si>
  <si>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</si>
  <si>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</si>
  <si>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</si>
  <si>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</si>
  <si>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</si>
  <si>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</si>
  <si>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</si>
  <si>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</si>
  <si>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</si>
  <si>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</si>
  <si>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</si>
  <si>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</si>
  <si>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</si>
  <si>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</si>
  <si>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</si>
  <si>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</si>
  <si>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</si>
  <si>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</si>
  <si>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</si>
  <si>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</si>
  <si>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</si>
  <si>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</si>
  <si>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</si>
  <si>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</si>
  <si>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</si>
  <si>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</si>
  <si>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</si>
  <si>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</si>
  <si>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</si>
  <si>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</si>
  <si>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</si>
  <si>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</si>
  <si>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</si>
  <si>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</si>
  <si>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</si>
  <si>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</si>
  <si>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</si>
  <si>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</si>
  <si>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</si>
  <si>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</si>
  <si>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</si>
  <si>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</si>
  <si>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</si>
  <si>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</si>
  <si>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</si>
  <si>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</si>
  <si>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</si>
  <si>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</si>
  <si>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</si>
  <si>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</si>
  <si>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</si>
  <si>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</si>
  <si>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</si>
  <si>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</si>
  <si>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</si>
  <si>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</si>
  <si>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</si>
  <si>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</si>
  <si>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</si>
  <si>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</si>
  <si>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</si>
  <si>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</si>
  <si>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</si>
  <si>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</si>
  <si>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</si>
  <si>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</si>
  <si>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</si>
  <si>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</si>
  <si>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</si>
  <si>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</si>
  <si>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</si>
  <si>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</si>
  <si>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</si>
  <si>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</si>
  <si>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</si>
  <si>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</si>
  <si>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</si>
  <si>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</si>
  <si>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</si>
  <si>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</si>
  <si>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</si>
  <si>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</si>
  <si>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</si>
  <si>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</si>
  <si>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</si>
  <si>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</si>
  <si>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</si>
  <si>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</si>
  <si>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</si>
  <si>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</si>
  <si>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</si>
  <si>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</si>
  <si>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</si>
  <si>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</si>
  <si>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</si>
  <si>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</si>
  <si>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</si>
  <si>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</si>
  <si>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</si>
  <si>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</si>
  <si>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</si>
  <si>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</si>
  <si>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</si>
  <si>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</si>
  <si>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</si>
  <si>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</si>
  <si>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</si>
  <si>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</si>
  <si>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</si>
  <si>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</si>
  <si>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</si>
  <si>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</si>
  <si>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</si>
  <si>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</si>
  <si>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</si>
  <si>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</si>
  <si>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</si>
  <si>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</si>
  <si>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</si>
  <si>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</si>
  <si>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</si>
  <si>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</si>
  <si>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</si>
  <si>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</si>
  <si>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</si>
  <si>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</si>
  <si>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</si>
  <si>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</si>
  <si>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</si>
  <si>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</si>
  <si>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</si>
  <si>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</si>
  <si>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</si>
  <si>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</si>
  <si>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</si>
  <si>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</si>
  <si>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</si>
  <si>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</si>
  <si>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</si>
  <si>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</si>
  <si>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</si>
  <si>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</si>
  <si>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</si>
  <si>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</si>
  <si>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</si>
  <si>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</si>
  <si>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</si>
  <si>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</si>
  <si>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</si>
  <si>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</si>
  <si>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</si>
  <si>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</si>
  <si>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</si>
  <si>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</si>
  <si>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</si>
  <si>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</si>
  <si>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</si>
  <si>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</si>
  <si>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</si>
  <si>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</si>
  <si>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</si>
  <si>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</si>
  <si>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</si>
  <si>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</si>
  <si>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</si>
  <si>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</si>
  <si>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</si>
  <si>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</si>
  <si>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</si>
  <si>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</si>
  <si>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</si>
  <si>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</si>
  <si>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</si>
  <si>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</si>
  <si>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</si>
  <si>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</si>
  <si>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</si>
  <si>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</si>
  <si>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</si>
  <si>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</si>
  <si>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</si>
  <si>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</si>
  <si>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</si>
  <si>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</si>
  <si>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</si>
  <si>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</si>
  <si>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</si>
  <si>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</si>
  <si>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</si>
  <si>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</si>
  <si>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</si>
  <si>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</si>
  <si>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</si>
  <si>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</si>
  <si>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</si>
  <si>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</si>
  <si>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</si>
  <si>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</si>
  <si>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</si>
  <si>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</si>
  <si>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</si>
  <si>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</si>
  <si>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</si>
  <si>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</si>
  <si>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</si>
  <si>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</si>
  <si>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</si>
  <si>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</si>
  <si>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</si>
  <si>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</si>
  <si>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</si>
  <si>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</si>
  <si>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</si>
  <si>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</si>
  <si>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</si>
  <si>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</si>
  <si>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</si>
  <si>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</si>
  <si>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</si>
  <si>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</si>
  <si>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</si>
  <si>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</si>
  <si>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</si>
  <si>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</si>
  <si>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</si>
  <si>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</si>
  <si>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</si>
  <si>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</si>
  <si>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</si>
  <si>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</si>
  <si>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</si>
  <si>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</si>
  <si>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</si>
  <si>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</si>
  <si>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</si>
  <si>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</si>
  <si>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</si>
  <si>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</si>
  <si>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</si>
  <si>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</si>
  <si>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</si>
  <si>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</si>
  <si>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</si>
  <si>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</si>
  <si>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</si>
  <si>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</si>
  <si>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</si>
  <si>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</si>
  <si>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</si>
  <si>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</si>
  <si>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</si>
  <si>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</si>
  <si>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</si>
  <si>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</si>
  <si>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</si>
  <si>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</si>
  <si>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</si>
  <si>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</si>
  <si>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</si>
  <si>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</si>
  <si>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</si>
  <si>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</si>
  <si>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</si>
  <si>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</si>
  <si>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</si>
  <si>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</si>
  <si>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</si>
  <si>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</si>
  <si>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</si>
  <si>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</si>
  <si>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</si>
  <si>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</si>
  <si>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</si>
  <si>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</si>
  <si>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</si>
  <si>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</si>
  <si>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</si>
  <si>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</si>
  <si>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</si>
  <si>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</si>
  <si>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</si>
  <si>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</si>
  <si>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</si>
  <si>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</si>
  <si>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</si>
  <si>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</si>
  <si>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</si>
  <si>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</si>
  <si>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</si>
  <si>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</si>
  <si>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</si>
  <si>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</si>
  <si>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</si>
  <si>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</si>
  <si>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</si>
  <si>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</si>
  <si>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</si>
  <si>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</si>
  <si>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</si>
  <si>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</si>
  <si>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</si>
  <si>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</si>
  <si>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</si>
  <si>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</si>
  <si>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</si>
  <si>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</si>
  <si>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</si>
  <si>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</si>
  <si>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</si>
  <si>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</si>
  <si>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</si>
  <si>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</si>
  <si>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</si>
  <si>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</si>
  <si>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</si>
  <si>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</si>
  <si>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</si>
  <si>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</si>
  <si>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</si>
  <si>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</si>
  <si>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</si>
  <si>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</si>
  <si>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</si>
  <si>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</si>
  <si>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</si>
  <si>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</si>
  <si>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</si>
  <si>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</si>
  <si>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</si>
  <si>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</si>
  <si>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</si>
  <si>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</si>
  <si>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</si>
  <si>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</si>
  <si>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</si>
  <si>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</si>
  <si>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</si>
  <si>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</si>
  <si>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</si>
  <si>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</si>
  <si>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</si>
  <si>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</si>
  <si>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</si>
  <si>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</si>
  <si>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</si>
  <si>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</si>
  <si>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</si>
  <si>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</si>
  <si>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</si>
  <si>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</si>
  <si>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</si>
  <si>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</si>
  <si>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</si>
  <si>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</si>
  <si>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</si>
  <si>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</si>
  <si>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</si>
  <si>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</si>
  <si>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</si>
  <si>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</si>
  <si>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</si>
  <si>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</si>
  <si>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</si>
  <si>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</si>
  <si>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</si>
  <si>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</si>
  <si>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</si>
  <si>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</si>
  <si>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</si>
  <si>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</si>
  <si>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</si>
  <si>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</si>
  <si>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</si>
  <si>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</si>
  <si>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</si>
  <si>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</si>
  <si>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</si>
  <si>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</si>
  <si>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</si>
  <si>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</si>
  <si>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</si>
  <si>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</si>
  <si>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</si>
  <si>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</si>
  <si>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</si>
  <si>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</si>
  <si>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</si>
  <si>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</si>
  <si>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</si>
  <si>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</si>
  <si>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</si>
  <si>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</si>
  <si>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</si>
  <si>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</si>
  <si>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</si>
  <si>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</si>
  <si>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</si>
  <si>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</si>
  <si>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</si>
  <si>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</si>
  <si>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</si>
  <si>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</si>
  <si>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</si>
  <si>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</si>
  <si>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</si>
  <si>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</si>
  <si>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</si>
  <si>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</si>
  <si>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</si>
  <si>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</si>
  <si>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</si>
  <si>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</si>
  <si>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</si>
  <si>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</si>
  <si>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</si>
  <si>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</si>
  <si>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</si>
  <si>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</si>
  <si>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</si>
  <si>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</si>
  <si>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</si>
  <si>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</si>
  <si>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</si>
  <si>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</si>
  <si>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</si>
  <si>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</si>
  <si>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</si>
  <si>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</si>
  <si>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</si>
  <si>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</si>
  <si>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</si>
  <si>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</si>
  <si>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</si>
  <si>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</si>
  <si>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</si>
  <si>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</si>
  <si>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</si>
  <si>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</si>
  <si>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</si>
  <si>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</si>
  <si>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</si>
  <si>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</si>
  <si>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</si>
  <si>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</si>
  <si>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</si>
  <si>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</si>
  <si>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</si>
  <si>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</si>
  <si>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</si>
  <si>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</si>
  <si>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</si>
  <si>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</si>
  <si>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</si>
  <si>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</si>
  <si>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</si>
  <si>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</si>
  <si>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</si>
  <si>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</si>
  <si>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</si>
  <si>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</si>
  <si>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</si>
  <si>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</si>
  <si>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</si>
  <si>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</si>
  <si>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</si>
  <si>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</si>
  <si>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</si>
  <si>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</si>
  <si>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</si>
  <si>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</si>
  <si>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</si>
  <si>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</si>
  <si>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</si>
  <si>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</si>
  <si>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</si>
  <si>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</si>
  <si>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</si>
  <si>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</si>
  <si>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</si>
  <si>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</si>
  <si>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</si>
  <si>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</si>
  <si>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</si>
  <si>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</si>
  <si>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</si>
  <si>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</si>
  <si>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</si>
  <si>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</si>
  <si>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</si>
  <si>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</si>
  <si>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</si>
  <si>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</si>
  <si>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</si>
  <si>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</si>
  <si>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</si>
  <si>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</si>
  <si>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</si>
  <si>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</si>
  <si>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</si>
  <si>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</si>
  <si>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</si>
  <si>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</si>
  <si>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</si>
  <si>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</si>
  <si>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</si>
  <si>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</si>
  <si>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</si>
  <si>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</si>
  <si>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</si>
  <si>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</si>
  <si>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</si>
  <si>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</si>
  <si>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</si>
  <si>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</si>
  <si>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</si>
  <si>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</si>
  <si>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</si>
  <si>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</si>
  <si>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</si>
  <si>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</si>
  <si>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</si>
  <si>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</si>
  <si>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</si>
  <si>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</si>
  <si>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</si>
  <si>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</si>
  <si>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</si>
  <si>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</si>
  <si>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</si>
  <si>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</si>
  <si>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</si>
  <si>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</si>
  <si>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</si>
  <si>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</si>
  <si>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</si>
  <si>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</si>
  <si>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</si>
  <si>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</si>
  <si>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</si>
  <si>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</si>
  <si>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</si>
  <si>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</si>
  <si>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</si>
  <si>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</si>
  <si>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</si>
  <si>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</si>
  <si>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</si>
  <si>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</si>
  <si>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</si>
  <si>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</si>
  <si>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</si>
  <si>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</si>
  <si>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</si>
  <si>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</si>
  <si>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</si>
  <si>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</si>
  <si>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</si>
  <si>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</si>
  <si>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</si>
  <si>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</si>
  <si>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</si>
  <si>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</si>
  <si>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</si>
  <si>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</si>
  <si>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</si>
  <si>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</si>
  <si>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</si>
  <si>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</si>
  <si>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</si>
  <si>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</si>
  <si>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</si>
  <si>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</si>
  <si>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</si>
  <si>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</si>
  <si>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</si>
  <si>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</si>
  <si>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</si>
  <si>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</si>
  <si>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</si>
  <si>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</si>
  <si>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</si>
  <si>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</si>
  <si>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</si>
  <si>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</si>
  <si>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</si>
  <si>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</si>
  <si>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</si>
  <si>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</si>
  <si>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</si>
  <si>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</si>
  <si>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</si>
  <si>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</si>
  <si>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</si>
  <si>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</si>
  <si>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</si>
  <si>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</si>
  <si>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</si>
  <si>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</si>
  <si>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</si>
  <si>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</si>
  <si>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</si>
  <si>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</si>
  <si>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</si>
  <si>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</si>
  <si>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</si>
  <si>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</si>
  <si>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</si>
  <si>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</si>
  <si>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</si>
  <si>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</si>
  <si>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</si>
  <si>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</si>
  <si>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</si>
  <si>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</si>
  <si>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</si>
  <si>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</si>
  <si>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</si>
  <si>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</si>
  <si>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</si>
  <si>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</si>
  <si>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</si>
  <si>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</si>
  <si>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</si>
  <si>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</si>
  <si>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</si>
  <si>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</si>
  <si>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</si>
  <si>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</si>
  <si>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</si>
  <si>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</si>
  <si>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</si>
  <si>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</si>
  <si>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</si>
  <si>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</si>
  <si>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</si>
  <si>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</si>
  <si>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</si>
  <si>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</si>
  <si>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</si>
  <si>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</si>
  <si>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</si>
  <si>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</si>
  <si>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</si>
  <si>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</si>
  <si>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</si>
  <si>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</si>
  <si>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</si>
  <si>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</si>
  <si>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</si>
  <si>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</si>
  <si>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</si>
  <si>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</si>
  <si>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</si>
  <si>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</si>
  <si>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</si>
  <si>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</si>
  <si>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</si>
  <si>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</si>
  <si>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</si>
  <si>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</si>
  <si>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</si>
  <si>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</si>
  <si>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</si>
  <si>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</si>
  <si>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</si>
  <si>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</si>
  <si>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</si>
  <si>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</si>
  <si>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</si>
  <si>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</si>
  <si>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</si>
  <si>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</si>
  <si>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</si>
  <si>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</si>
  <si>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</si>
  <si>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</si>
  <si>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</si>
  <si>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</si>
  <si>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</si>
  <si>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</si>
  <si>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</si>
  <si>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</si>
  <si>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</si>
  <si>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</si>
  <si>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</si>
  <si>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</si>
  <si>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</si>
  <si>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</si>
  <si>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</si>
  <si>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</si>
  <si>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</si>
  <si>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</si>
  <si>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</si>
  <si>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</si>
  <si>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</si>
  <si>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</si>
  <si>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</si>
  <si>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</si>
  <si>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</si>
  <si>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</si>
  <si>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</si>
  <si>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</si>
  <si>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</si>
  <si>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</si>
  <si>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</si>
  <si>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</si>
  <si>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</si>
  <si>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</si>
  <si>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</si>
  <si>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</si>
  <si>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</si>
  <si>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</si>
  <si>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</si>
  <si>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</si>
  <si>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</si>
  <si>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</si>
  <si>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</si>
  <si>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</si>
  <si>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</si>
  <si>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</si>
  <si>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</si>
  <si>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</si>
  <si>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</si>
  <si>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</si>
  <si>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</si>
  <si>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</si>
  <si>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</si>
  <si>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</si>
  <si>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</si>
  <si>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</si>
  <si>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</si>
  <si>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</si>
  <si>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</si>
  <si>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</si>
  <si>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</si>
  <si>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</si>
  <si>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</si>
  <si>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</si>
  <si>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</si>
  <si>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</si>
  <si>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</si>
  <si>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</si>
  <si>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</si>
  <si>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</si>
  <si>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</si>
  <si>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</si>
  <si>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</si>
  <si>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</si>
  <si>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</si>
  <si>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</si>
  <si>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</si>
  <si>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</si>
  <si>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</si>
  <si>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</si>
  <si>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</si>
  <si>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</si>
  <si>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</si>
  <si>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</si>
  <si>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</si>
  <si>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</si>
  <si>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</si>
  <si>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</si>
  <si>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</si>
  <si>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</si>
  <si>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</si>
  <si>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</si>
  <si>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</si>
  <si>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</si>
  <si>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</si>
  <si>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</si>
  <si>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</si>
  <si>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</si>
  <si>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</si>
  <si>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</si>
  <si>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</si>
  <si>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</si>
  <si>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</si>
  <si>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</si>
  <si>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</si>
  <si>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</si>
  <si>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</si>
  <si>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</si>
  <si>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</si>
  <si>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</si>
  <si>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</si>
  <si>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</si>
  <si>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</si>
  <si>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</si>
  <si>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</si>
  <si>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</si>
  <si>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</si>
  <si>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</si>
  <si>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</si>
  <si>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</si>
  <si>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</si>
  <si>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</si>
  <si>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</si>
  <si>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</si>
  <si>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</si>
  <si>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</si>
  <si>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</si>
  <si>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</si>
  <si>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</si>
  <si>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</si>
  <si>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</si>
  <si>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</si>
  <si>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</si>
  <si>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</si>
  <si>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</si>
  <si>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</si>
  <si>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</si>
  <si>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</si>
  <si>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</si>
  <si>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</si>
  <si>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</si>
  <si>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</si>
  <si>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</si>
  <si>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</si>
  <si>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</si>
  <si>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</si>
  <si>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</si>
  <si>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</si>
  <si>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</si>
  <si>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</si>
  <si>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</si>
  <si>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</si>
  <si>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</si>
  <si>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</si>
  <si>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</si>
  <si>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</si>
  <si>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</si>
  <si>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</si>
  <si>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</si>
  <si>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</si>
  <si>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</si>
  <si>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</si>
  <si>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</si>
  <si>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</si>
  <si>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</si>
  <si>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</si>
  <si>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</si>
  <si>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</si>
  <si>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</si>
  <si>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</si>
  <si>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</si>
  <si>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</si>
  <si>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</si>
  <si>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</si>
  <si>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</si>
  <si>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</si>
  <si>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</si>
  <si>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</si>
  <si>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</si>
  <si>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</si>
  <si>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</si>
  <si>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</si>
  <si>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</si>
  <si>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</si>
  <si>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</si>
  <si>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</si>
  <si>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</si>
  <si>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</si>
  <si>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</si>
  <si>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</si>
  <si>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</si>
  <si>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</si>
  <si>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</si>
  <si>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</si>
  <si>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</si>
  <si>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</si>
  <si>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</si>
  <si>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</si>
  <si>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</si>
  <si>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</si>
  <si>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</si>
  <si>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</si>
  <si>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</si>
  <si>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</si>
  <si>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</si>
  <si>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</si>
  <si>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</si>
  <si>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</si>
  <si>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</si>
  <si>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</si>
  <si>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</si>
  <si>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</si>
  <si>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</si>
  <si>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</si>
  <si>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</si>
  <si>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</si>
  <si>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</si>
  <si>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</si>
  <si>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</si>
  <si>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</si>
  <si>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</si>
  <si>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</si>
  <si>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</si>
  <si>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</si>
  <si>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</si>
  <si>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</si>
  <si>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</si>
  <si>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</si>
  <si>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</si>
  <si>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</si>
  <si>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</si>
  <si>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</si>
  <si>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</si>
  <si>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</si>
  <si>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</si>
  <si>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</si>
  <si>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</si>
  <si>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</si>
  <si>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</si>
  <si>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</si>
  <si>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</si>
  <si>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</si>
  <si>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</si>
  <si>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</si>
  <si>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</si>
  <si>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</si>
  <si>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</si>
  <si>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</si>
  <si>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</si>
  <si>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</si>
  <si>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</si>
  <si>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</si>
  <si>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</si>
  <si>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</si>
  <si>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</si>
  <si>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</si>
  <si>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</si>
  <si>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</si>
  <si>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</si>
  <si>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</si>
  <si>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</si>
  <si>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</si>
  <si>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</si>
  <si>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</si>
  <si>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</si>
  <si>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</si>
  <si>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</si>
  <si>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</si>
  <si>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</si>
  <si>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</si>
  <si>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</si>
  <si>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</si>
  <si>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</si>
  <si>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</si>
  <si>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</si>
  <si>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</si>
  <si>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</si>
  <si>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</si>
  <si>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</si>
  <si>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</si>
  <si>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</si>
  <si>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</si>
  <si>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</si>
  <si>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</si>
  <si>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</si>
  <si>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</si>
  <si>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</si>
  <si>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</si>
  <si>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</si>
  <si>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</si>
  <si>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</si>
  <si>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</si>
  <si>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</si>
  <si>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</si>
  <si>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</si>
  <si>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</si>
  <si>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</si>
  <si>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</si>
  <si>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</si>
  <si>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</si>
  <si>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</si>
  <si>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</si>
  <si>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</si>
  <si>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</si>
  <si>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</si>
  <si>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</si>
  <si>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</si>
  <si>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</si>
  <si>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</si>
  <si>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</si>
  <si>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</si>
  <si>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</si>
  <si>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</si>
  <si>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</si>
  <si>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</si>
  <si>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</si>
  <si>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</si>
  <si>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</si>
  <si>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</si>
  <si>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</si>
  <si>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</si>
  <si>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</si>
  <si>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</si>
  <si>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</si>
  <si>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</si>
  <si>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</si>
  <si>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</si>
  <si>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</si>
  <si>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</si>
  <si>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</si>
  <si>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</si>
  <si>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</si>
  <si>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</si>
  <si>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</si>
  <si>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</si>
  <si>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</si>
  <si>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</si>
  <si>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</si>
  <si>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</si>
  <si>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</si>
  <si>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</si>
  <si>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</si>
  <si>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</si>
  <si>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</si>
  <si>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</si>
  <si>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</si>
  <si>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</si>
  <si>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</si>
  <si>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</si>
  <si>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</si>
  <si>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</si>
  <si>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</si>
  <si>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</si>
  <si>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</si>
  <si>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</si>
  <si>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</si>
  <si>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</si>
  <si>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</si>
  <si>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</si>
  <si>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</si>
  <si>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</si>
  <si>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</si>
  <si>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</si>
  <si>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</si>
  <si>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</si>
  <si>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</si>
  <si>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</si>
  <si>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</si>
  <si>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</si>
  <si>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</si>
  <si>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</si>
  <si>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</si>
  <si>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</si>
  <si>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</si>
  <si>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</si>
  <si>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</si>
  <si>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</si>
  <si>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</si>
  <si>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</si>
  <si>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</si>
  <si>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</si>
  <si>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</si>
  <si>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</si>
  <si>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</si>
  <si>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</si>
  <si>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</si>
  <si>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</si>
  <si>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</si>
  <si>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</si>
  <si>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</si>
  <si>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</si>
  <si>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</si>
  <si>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</si>
  <si>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</si>
  <si>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</si>
  <si>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</si>
  <si>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</si>
  <si>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</si>
  <si>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</si>
  <si>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</si>
  <si>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</si>
  <si>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</si>
  <si>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</si>
  <si>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</si>
  <si>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</si>
  <si>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</si>
  <si>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</si>
  <si>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</si>
  <si>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</si>
  <si>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</si>
  <si>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</si>
  <si>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</si>
  <si>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</si>
  <si>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</si>
  <si>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</si>
  <si>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</si>
  <si>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</si>
  <si>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</si>
  <si>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</si>
  <si>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</si>
  <si>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</si>
  <si>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</si>
  <si>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</si>
  <si>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</si>
  <si>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</si>
  <si>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</si>
  <si>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</si>
  <si>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</si>
  <si>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</si>
  <si>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</si>
  <si>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</si>
  <si>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</si>
  <si>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</si>
  <si>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</si>
  <si>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</si>
  <si>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</si>
  <si>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</si>
  <si>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</si>
  <si>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</si>
  <si>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</si>
  <si>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</si>
  <si>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</si>
  <si>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</si>
  <si>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</si>
  <si>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</si>
  <si>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</si>
  <si>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</si>
  <si>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</si>
  <si>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</si>
  <si>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</si>
  <si>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</si>
  <si>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</si>
  <si>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</si>
  <si>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</si>
  <si>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</si>
  <si>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</si>
  <si>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</si>
  <si>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</si>
  <si>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</si>
  <si>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</si>
  <si>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</si>
  <si>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</si>
  <si>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</si>
  <si>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</si>
  <si>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</si>
  <si>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</si>
  <si>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</si>
  <si>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</si>
  <si>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</si>
  <si>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</si>
  <si>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</si>
  <si>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</si>
  <si>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</si>
  <si>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</si>
  <si>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</si>
  <si>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</si>
  <si>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</si>
  <si>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</si>
  <si>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</si>
  <si>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</si>
  <si>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</si>
  <si>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</si>
  <si>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</si>
  <si>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</si>
  <si>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</si>
  <si>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</si>
  <si>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</si>
  <si>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</si>
  <si>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</si>
  <si>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</si>
  <si>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</si>
  <si>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</si>
  <si>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</si>
  <si>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</si>
  <si>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</si>
  <si>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</si>
  <si>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</si>
  <si>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</si>
  <si>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</si>
  <si>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</si>
  <si>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</si>
  <si>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</si>
  <si>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</si>
  <si>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</si>
  <si>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</si>
  <si>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</si>
  <si>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</si>
  <si>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</si>
  <si>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</si>
  <si>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</si>
  <si>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</si>
  <si>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</si>
  <si>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</si>
  <si>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</si>
  <si>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</si>
  <si>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</si>
  <si>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</si>
  <si>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</si>
  <si>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</si>
  <si>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</si>
  <si>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</si>
  <si>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</si>
  <si>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</si>
  <si>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</si>
  <si>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</si>
  <si>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</si>
  <si>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</si>
  <si>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</si>
  <si>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</si>
  <si>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</si>
  <si>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</si>
  <si>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</si>
  <si>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</si>
  <si>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</si>
  <si>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</si>
  <si>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</si>
  <si>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</si>
  <si>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</si>
  <si>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</si>
  <si>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</si>
  <si>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</si>
  <si>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</si>
  <si>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</si>
  <si>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</si>
  <si>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</si>
  <si>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</si>
  <si>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</si>
  <si>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</si>
  <si>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</si>
  <si>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</si>
  <si>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</si>
  <si>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</si>
  <si>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</si>
  <si>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</si>
  <si>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</si>
  <si>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</si>
  <si>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</si>
  <si>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</si>
  <si>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</si>
  <si>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</si>
  <si>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</si>
  <si>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</si>
  <si>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</si>
  <si>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</si>
  <si>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</si>
  <si>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</si>
  <si>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</si>
  <si>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</si>
  <si>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</si>
  <si>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</si>
  <si>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</si>
  <si>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</si>
  <si>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</si>
  <si>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</si>
  <si>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</si>
  <si>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</si>
  <si>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</si>
  <si>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</si>
  <si>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</si>
  <si>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</si>
  <si>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</si>
  <si>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</si>
  <si>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</si>
  <si>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</si>
  <si>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</si>
  <si>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</si>
  <si>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</si>
  <si>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</si>
  <si>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</si>
  <si>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</si>
  <si>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</si>
  <si>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</si>
  <si>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</si>
  <si>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</si>
  <si>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</si>
  <si>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</si>
  <si>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</si>
  <si>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</si>
  <si>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</si>
  <si>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</si>
  <si>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</si>
  <si>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</si>
  <si>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</si>
  <si>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</si>
  <si>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</si>
  <si>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</si>
  <si>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</si>
  <si>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</si>
  <si>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</si>
  <si>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</si>
  <si>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</si>
  <si>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</si>
  <si>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</si>
  <si>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</si>
  <si>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</si>
  <si>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</si>
  <si>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</si>
  <si>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</si>
  <si>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</si>
  <si>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</si>
  <si>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</si>
  <si>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</si>
  <si>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</si>
  <si>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</si>
  <si>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</si>
  <si>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</si>
  <si>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</si>
  <si>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</si>
  <si>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</si>
  <si>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</si>
  <si>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</si>
  <si>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</si>
  <si>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</si>
  <si>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</si>
  <si>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</si>
  <si>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</si>
  <si>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</si>
  <si>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</si>
  <si>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</si>
  <si>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</si>
  <si>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</si>
  <si>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</si>
  <si>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</si>
  <si>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</si>
  <si>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</si>
  <si>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</si>
  <si>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</si>
  <si>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</si>
  <si>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</si>
  <si>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</si>
  <si>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</si>
  <si>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</si>
  <si>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</si>
  <si>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</si>
  <si>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</si>
  <si>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</si>
  <si>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</si>
  <si>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</si>
  <si>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</si>
  <si>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</si>
  <si>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</si>
  <si>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</si>
  <si>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</si>
  <si>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</si>
  <si>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</si>
  <si>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</si>
  <si>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</si>
  <si>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</si>
  <si>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</si>
  <si>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</si>
  <si>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</si>
  <si>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</si>
  <si>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</si>
  <si>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</si>
  <si>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</si>
  <si>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</si>
  <si>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</si>
  <si>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</si>
  <si>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</si>
  <si>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</si>
  <si>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</si>
  <si>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</si>
  <si>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</si>
  <si>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</si>
  <si>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</si>
  <si>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</si>
  <si>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</si>
  <si>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</si>
  <si>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</si>
  <si>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</si>
  <si>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</si>
  <si>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</si>
  <si>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</si>
  <si>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</si>
  <si>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</si>
  <si>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</si>
  <si>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</si>
  <si>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</si>
  <si>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</si>
  <si>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</si>
  <si>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</si>
  <si>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</si>
  <si>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</si>
  <si>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</si>
  <si>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</si>
  <si>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</si>
  <si>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</si>
  <si>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</si>
  <si>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</si>
  <si>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</si>
  <si>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</si>
  <si>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</si>
  <si>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</si>
  <si>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</si>
  <si>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</si>
  <si>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</si>
  <si>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</si>
  <si>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</si>
  <si>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</si>
  <si>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</si>
  <si>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</si>
  <si>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</si>
  <si>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</si>
  <si>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</si>
  <si>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</si>
  <si>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</si>
  <si>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</si>
  <si>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</si>
  <si>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</si>
  <si>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</si>
  <si>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</si>
  <si>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</si>
  <si>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</si>
  <si>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</si>
  <si>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</si>
  <si>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</si>
  <si>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</si>
  <si>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</si>
  <si>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</si>
  <si>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</si>
  <si>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</si>
  <si>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</si>
  <si>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</si>
  <si>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</si>
  <si>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</si>
  <si>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</si>
  <si>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</si>
  <si>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</si>
  <si>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</si>
  <si>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</si>
  <si>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</si>
  <si>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</si>
  <si>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</si>
  <si>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</si>
  <si>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</si>
  <si>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</si>
  <si>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</si>
  <si>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</si>
  <si>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</si>
  <si>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</si>
  <si>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</si>
  <si>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</si>
  <si>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</si>
  <si>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</si>
  <si>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</si>
  <si>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</si>
  <si>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</si>
  <si>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</si>
  <si>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</si>
  <si>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</si>
  <si>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</si>
  <si>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</si>
  <si>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</si>
  <si>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</si>
  <si>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</si>
  <si>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</si>
  <si>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</si>
  <si>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</si>
  <si>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</si>
  <si>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</si>
  <si>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</si>
  <si>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</si>
  <si>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</si>
  <si>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</si>
  <si>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</si>
  <si>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</si>
  <si>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</si>
  <si>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</si>
  <si>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</si>
  <si>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</si>
  <si>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</si>
  <si>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</si>
  <si>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</si>
  <si>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</si>
  <si>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</si>
  <si>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</si>
  <si>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</si>
  <si>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</si>
  <si>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</si>
  <si>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</si>
  <si>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</si>
  <si>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</si>
  <si>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</si>
  <si>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</si>
  <si>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</si>
  <si>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</si>
  <si>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</si>
  <si>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</si>
  <si>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</si>
  <si>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</si>
  <si>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</si>
  <si>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</si>
  <si>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</si>
  <si>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</si>
  <si>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</si>
  <si>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</si>
  <si>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</si>
  <si>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</si>
  <si>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</si>
  <si>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</si>
  <si>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</si>
  <si>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</si>
  <si>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</si>
  <si>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</si>
  <si>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</si>
  <si>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</si>
  <si>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</si>
  <si>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</si>
  <si>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</si>
  <si>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</si>
  <si>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</si>
  <si>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</si>
  <si>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</si>
  <si>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</si>
  <si>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</si>
  <si>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</si>
  <si>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</si>
  <si>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</si>
  <si>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</si>
  <si>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</si>
  <si>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</si>
  <si>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</si>
  <si>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</si>
  <si>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</si>
  <si>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</si>
  <si>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</si>
  <si>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</si>
  <si>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</si>
  <si>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</si>
  <si>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</si>
  <si>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</si>
  <si>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</si>
  <si>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</si>
  <si>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</si>
  <si>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</si>
  <si>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</si>
  <si>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</si>
  <si>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</si>
  <si>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</si>
  <si>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</si>
  <si>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</si>
  <si>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</si>
  <si>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</si>
  <si>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</si>
  <si>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</si>
  <si>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</si>
  <si>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</si>
  <si>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</si>
  <si>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</si>
  <si>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</si>
  <si>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</si>
  <si>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</si>
  <si>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</si>
  <si>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</si>
  <si>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</si>
  <si>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</si>
  <si>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</si>
  <si>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</si>
  <si>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</si>
  <si>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</si>
  <si>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</si>
  <si>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</si>
  <si>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</si>
  <si>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</si>
  <si>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</si>
  <si>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</si>
  <si>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</si>
  <si>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</si>
  <si>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</si>
  <si>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</si>
  <si>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</si>
  <si>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</si>
  <si>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</si>
  <si>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</si>
  <si>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</si>
  <si>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</si>
  <si>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</si>
  <si>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</si>
  <si>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</si>
  <si>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</si>
  <si>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</si>
  <si>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</si>
  <si>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</si>
  <si>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</si>
  <si>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</si>
  <si>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</si>
  <si>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</si>
  <si>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</si>
  <si>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</si>
  <si>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</si>
  <si>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</si>
  <si>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</si>
  <si>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</si>
  <si>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</si>
  <si>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</si>
  <si>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</si>
  <si>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</si>
  <si>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</si>
  <si>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</si>
  <si>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</si>
  <si>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</si>
  <si>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</si>
  <si>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</si>
  <si>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</si>
  <si>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</si>
  <si>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</si>
  <si>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</si>
  <si>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</si>
  <si>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</si>
  <si>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</si>
  <si>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</si>
  <si>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</si>
  <si>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</si>
  <si>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</si>
  <si>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</si>
  <si>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</si>
  <si>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</si>
  <si>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</si>
  <si>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</si>
  <si>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</si>
  <si>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</si>
  <si>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</si>
  <si>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</si>
  <si>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</si>
  <si>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</si>
  <si>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</si>
  <si>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</si>
  <si>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</si>
  <si>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</si>
  <si>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</si>
  <si>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</si>
  <si>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</si>
  <si>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</si>
  <si>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</si>
  <si>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</si>
  <si>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</si>
  <si>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</si>
  <si>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</si>
  <si>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</si>
  <si>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</si>
  <si>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</si>
  <si>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</si>
  <si>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</si>
  <si>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</si>
  <si>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</si>
  <si>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</si>
  <si>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</si>
  <si>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</si>
  <si>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</si>
  <si>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</si>
  <si>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</si>
  <si>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</si>
  <si>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</si>
  <si>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</si>
  <si>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</si>
  <si>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</si>
  <si>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</si>
  <si>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</si>
  <si>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</si>
  <si>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</si>
  <si>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</si>
  <si>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</si>
  <si>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</si>
  <si>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</si>
  <si>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</si>
  <si>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</si>
  <si>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</si>
  <si>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</si>
  <si>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</si>
  <si>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</si>
  <si>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</si>
  <si>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</si>
  <si>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</si>
  <si>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</si>
  <si>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</si>
  <si>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</si>
  <si>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</si>
  <si>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</si>
  <si>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</si>
  <si>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</si>
  <si>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</si>
  <si>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</si>
  <si>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</si>
  <si>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</si>
  <si>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</si>
  <si>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</si>
  <si>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</si>
  <si>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</si>
  <si>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</si>
  <si>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</si>
  <si>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</si>
  <si>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</si>
  <si>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</si>
  <si>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</si>
  <si>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</si>
  <si>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</si>
  <si>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</si>
  <si>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</si>
  <si>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</si>
  <si>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</si>
  <si>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</si>
  <si>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</si>
  <si>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</si>
  <si>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</si>
  <si>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</si>
  <si>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</si>
  <si>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</si>
  <si>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</si>
  <si>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</si>
  <si>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</si>
  <si>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</si>
  <si>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</si>
  <si>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</si>
  <si>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</si>
  <si>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</si>
  <si>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</si>
  <si>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</si>
  <si>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</si>
  <si>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</si>
  <si>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</si>
  <si>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</si>
  <si>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</si>
  <si>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</si>
  <si>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</si>
  <si>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</si>
  <si>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</si>
  <si>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</si>
  <si>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</si>
  <si>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</si>
  <si>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</si>
  <si>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</si>
  <si>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</si>
  <si>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</si>
  <si>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</si>
  <si>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</si>
  <si>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</si>
  <si>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</si>
  <si>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</si>
  <si>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</si>
  <si>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</si>
  <si>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</si>
  <si>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</si>
  <si>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</si>
  <si>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</si>
  <si>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</si>
  <si>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</si>
  <si>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</si>
  <si>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</si>
  <si>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</si>
  <si>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</si>
  <si>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</si>
  <si>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</si>
  <si>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</si>
  <si>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</si>
  <si>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</si>
  <si>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</si>
  <si>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</si>
  <si>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</si>
  <si>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</si>
  <si>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</si>
  <si>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</si>
  <si>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</si>
  <si>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</si>
  <si>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</si>
  <si>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</si>
  <si>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</si>
  <si>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</si>
  <si>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</si>
  <si>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</si>
  <si>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</si>
  <si>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</si>
  <si>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</si>
  <si>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</si>
  <si>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</si>
  <si>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</si>
  <si>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</si>
  <si>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</si>
  <si>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</si>
  <si>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</si>
  <si>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</si>
  <si>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</si>
  <si>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</si>
  <si>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</si>
  <si>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</si>
  <si>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</si>
  <si>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</si>
  <si>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</si>
  <si>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</si>
  <si>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</si>
  <si>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</si>
  <si>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</si>
  <si>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</si>
  <si>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</si>
  <si>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</si>
  <si>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</si>
  <si>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</si>
  <si>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</si>
  <si>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</si>
  <si>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</si>
  <si>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</si>
  <si>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</si>
  <si>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</si>
  <si>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</si>
  <si>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</si>
  <si>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</si>
  <si>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</si>
  <si>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</si>
  <si>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</si>
  <si>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</si>
  <si>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</si>
  <si>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</si>
  <si>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</si>
  <si>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</si>
  <si>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</si>
  <si>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</si>
  <si>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</si>
  <si>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</si>
  <si>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</si>
  <si>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</si>
  <si>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</si>
  <si>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</si>
  <si>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</si>
  <si>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</si>
  <si>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</si>
  <si>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</si>
  <si>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</si>
  <si>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</si>
  <si>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</si>
  <si>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</si>
  <si>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</si>
  <si>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</si>
  <si>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</si>
  <si>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</si>
  <si>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</si>
  <si>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</si>
  <si>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</si>
  <si>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</si>
  <si>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</si>
  <si>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</si>
  <si>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</si>
  <si>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</si>
  <si>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</si>
  <si>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</si>
  <si>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</si>
  <si>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</si>
  <si>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</si>
  <si>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</si>
  <si>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</si>
  <si>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</si>
  <si>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</si>
  <si>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</si>
  <si>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</si>
  <si>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</si>
  <si>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</si>
  <si>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</si>
  <si>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</si>
  <si>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</si>
  <si>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</si>
  <si>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</si>
  <si>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</si>
  <si>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</si>
  <si>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</si>
  <si>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</si>
  <si>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</si>
  <si>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</si>
  <si>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</si>
  <si>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</si>
  <si>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</si>
  <si>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</si>
  <si>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</si>
  <si>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</si>
  <si>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</si>
  <si>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</si>
  <si>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</si>
  <si>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</si>
  <si>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</si>
  <si>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</si>
  <si>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</si>
  <si>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</si>
  <si>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</si>
  <si>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</si>
  <si>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</si>
  <si>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</si>
  <si>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</si>
  <si>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</si>
  <si>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</si>
  <si>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</si>
  <si>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</si>
  <si>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</si>
  <si>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</si>
  <si>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</si>
  <si>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</si>
  <si>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</si>
  <si>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</si>
  <si>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</si>
  <si>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</si>
  <si>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</si>
  <si>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</si>
  <si>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</si>
  <si>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</si>
  <si>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</si>
  <si>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</si>
  <si>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</si>
  <si>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</si>
  <si>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</si>
  <si>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</si>
  <si>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</si>
  <si>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</si>
  <si>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</si>
  <si>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</si>
  <si>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</si>
  <si>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</si>
  <si>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</si>
  <si>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</si>
  <si>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</si>
  <si>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</si>
  <si>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</si>
  <si>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</si>
  <si>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</si>
  <si>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</si>
  <si>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</si>
  <si>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</si>
  <si>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</si>
  <si>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</si>
  <si>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</si>
  <si>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</si>
  <si>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</si>
  <si>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</si>
  <si>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</si>
  <si>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</si>
  <si>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</si>
  <si>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</si>
  <si>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</si>
  <si>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</si>
  <si>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</si>
  <si>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</si>
  <si>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</si>
  <si>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</si>
  <si>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</si>
  <si>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</si>
  <si>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</si>
  <si>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</si>
  <si>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</si>
  <si>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</si>
  <si>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</si>
  <si>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</si>
  <si>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</si>
  <si>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</si>
  <si>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</si>
  <si>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</si>
  <si>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</si>
  <si>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</si>
  <si>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</si>
  <si>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</si>
  <si>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</si>
  <si>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</si>
  <si>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</si>
  <si>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</si>
  <si>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</si>
  <si>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</si>
  <si>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</si>
  <si>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</si>
  <si>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</si>
  <si>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</si>
  <si>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</si>
  <si>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</si>
  <si>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</si>
  <si>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</si>
  <si>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</si>
  <si>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</si>
  <si>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</si>
  <si>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</si>
  <si>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</si>
  <si>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</si>
  <si>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</si>
  <si>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</si>
  <si>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</si>
  <si>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</si>
  <si>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</si>
  <si>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</si>
  <si>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</si>
  <si>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</si>
  <si>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</si>
  <si>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</si>
  <si>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</si>
  <si>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</si>
  <si>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</si>
  <si>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</si>
  <si>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</si>
  <si>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</si>
  <si>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</si>
  <si>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</si>
  <si>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</si>
  <si>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</si>
  <si>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</si>
  <si>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</si>
  <si>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</si>
  <si>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</si>
  <si>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</si>
  <si>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</si>
  <si>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</si>
  <si>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</si>
  <si>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</si>
  <si>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</si>
  <si>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</si>
  <si>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</si>
  <si>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</si>
  <si>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</si>
  <si>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</si>
  <si>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</si>
  <si>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</si>
  <si>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</si>
  <si>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</si>
  <si>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</si>
  <si>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</si>
  <si>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</si>
  <si>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</si>
  <si>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</si>
  <si>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</si>
  <si>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</si>
  <si>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</si>
  <si>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</si>
  <si>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</si>
  <si>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</si>
  <si>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</si>
  <si>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</si>
  <si>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</si>
  <si>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</si>
  <si>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</si>
  <si>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</si>
  <si>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</si>
  <si>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</si>
  <si>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</si>
  <si>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</si>
  <si>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</si>
  <si>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</si>
  <si>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</si>
  <si>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</si>
  <si>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</si>
  <si>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</si>
  <si>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</si>
  <si>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</si>
  <si>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</si>
  <si>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</si>
  <si>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</si>
  <si>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</si>
  <si>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</si>
  <si>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</si>
  <si>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</si>
  <si>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</si>
  <si>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</si>
  <si>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</si>
  <si>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</si>
  <si>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</si>
  <si>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</si>
  <si>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</si>
  <si>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</si>
  <si>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</si>
  <si>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</si>
  <si>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</si>
  <si>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</si>
  <si>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</si>
  <si>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</si>
  <si>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</si>
  <si>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</si>
  <si>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</si>
  <si>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</si>
  <si>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</si>
  <si>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</si>
  <si>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</si>
  <si>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</si>
  <si>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</si>
  <si>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</si>
  <si>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</si>
  <si>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</si>
  <si>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</si>
  <si>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</si>
  <si>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</si>
  <si>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</si>
  <si>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</si>
  <si>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</si>
  <si>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</si>
  <si>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</si>
  <si>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</si>
  <si>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</si>
  <si>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</si>
  <si>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</si>
  <si>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</si>
  <si>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</si>
  <si>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</si>
  <si>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</si>
  <si>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</si>
  <si>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</si>
  <si>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</si>
  <si>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</si>
  <si>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</si>
  <si>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</si>
  <si>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</si>
  <si>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</si>
  <si>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</si>
  <si>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</si>
  <si>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</si>
  <si>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</si>
  <si>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</si>
  <si>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</si>
  <si>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</si>
  <si>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</si>
  <si>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</si>
  <si>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</si>
  <si>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</si>
  <si>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</si>
  <si>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</si>
  <si>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</si>
  <si>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</si>
  <si>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</si>
  <si>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</si>
  <si>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</si>
  <si>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</si>
  <si>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</si>
  <si>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</si>
  <si>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</si>
  <si>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</si>
  <si>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</si>
  <si>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</si>
  <si>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</si>
  <si>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</si>
  <si>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</si>
  <si>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</si>
  <si>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</si>
  <si>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</si>
  <si>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</si>
  <si>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</si>
  <si>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</si>
  <si>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</si>
  <si>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</si>
  <si>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</si>
  <si>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</si>
  <si>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</si>
  <si>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</si>
  <si>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</si>
  <si>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</si>
  <si>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</si>
  <si>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</si>
  <si>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</si>
  <si>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</si>
  <si>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</si>
  <si>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</si>
  <si>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</si>
  <si>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</si>
  <si>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</si>
  <si>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</si>
  <si>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</si>
  <si>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</si>
  <si>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</si>
  <si>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</si>
  <si>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</si>
  <si>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</si>
  <si>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</si>
  <si>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</si>
  <si>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</si>
  <si>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</si>
  <si>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</si>
  <si>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</si>
  <si>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</si>
  <si>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</si>
  <si>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</si>
  <si>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</si>
  <si>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</si>
  <si>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</si>
  <si>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</si>
  <si>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</si>
  <si>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</si>
  <si>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</si>
  <si>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</si>
  <si>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</si>
  <si>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</si>
  <si>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</si>
  <si>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</si>
  <si>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</si>
  <si>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</si>
  <si>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</si>
  <si>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</si>
  <si>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</si>
  <si>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</si>
  <si>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</si>
  <si>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</si>
  <si>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</si>
  <si>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</si>
  <si>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</si>
  <si>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</si>
  <si>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</si>
  <si>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</si>
  <si>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</si>
  <si>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</si>
  <si>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</si>
  <si>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</si>
  <si>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</si>
  <si>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</si>
  <si>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</si>
  <si>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</si>
  <si>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</si>
  <si>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</si>
  <si>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</si>
  <si>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</si>
  <si>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</si>
  <si>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</si>
  <si>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</si>
  <si>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</si>
  <si>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</si>
  <si>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</si>
  <si>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</si>
  <si>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</si>
  <si>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</si>
  <si>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</si>
  <si>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</si>
  <si>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</si>
  <si>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</si>
  <si>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</si>
  <si>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</si>
  <si>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</si>
  <si>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</si>
  <si>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</si>
  <si>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</si>
  <si>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</si>
  <si>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</si>
  <si>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</si>
  <si>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</si>
  <si>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</si>
  <si>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</si>
  <si>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</si>
  <si>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</si>
  <si>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</si>
  <si>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</si>
  <si>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</si>
  <si>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</si>
  <si>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</si>
  <si>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</si>
  <si>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</si>
  <si>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</si>
  <si>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</si>
  <si>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</si>
  <si>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</si>
  <si>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</si>
  <si>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</si>
  <si>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</si>
  <si>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</si>
  <si>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</si>
  <si>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</si>
  <si>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</si>
  <si>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</si>
  <si>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</si>
  <si>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</si>
  <si>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</si>
  <si>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</si>
  <si>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</si>
  <si>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</si>
  <si>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</si>
  <si>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</si>
  <si>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</si>
  <si>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</si>
  <si>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</si>
  <si>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</si>
  <si>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</si>
  <si>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</si>
  <si>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</si>
  <si>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</si>
  <si>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</si>
  <si>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</si>
  <si>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</si>
  <si>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</si>
  <si>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</si>
  <si>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</si>
  <si>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</si>
  <si>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</si>
  <si>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</si>
  <si>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</si>
  <si>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</si>
  <si>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</si>
  <si>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</si>
  <si>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</si>
  <si>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</si>
  <si>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</si>
  <si>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</si>
  <si>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</si>
  <si>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</si>
  <si>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</si>
  <si>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</si>
  <si>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</si>
  <si>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</si>
  <si>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</si>
  <si>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</si>
  <si>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</si>
  <si>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</si>
  <si>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</si>
  <si>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</si>
  <si>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</si>
  <si>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</si>
  <si>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</si>
  <si>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</si>
  <si>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</si>
  <si>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</si>
  <si>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</si>
  <si>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</si>
  <si>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</si>
  <si>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</si>
  <si>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</si>
  <si>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</si>
  <si>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</si>
  <si>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</si>
  <si>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</si>
  <si>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</si>
  <si>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</si>
  <si>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</si>
  <si>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</si>
  <si>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</si>
  <si>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</si>
  <si>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</si>
  <si>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</si>
  <si>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</si>
  <si>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</si>
  <si>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</si>
  <si>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</si>
  <si>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</si>
  <si>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</si>
  <si>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</si>
  <si>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</si>
  <si>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</si>
  <si>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</si>
  <si>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</si>
  <si>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</si>
  <si>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</si>
  <si>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</si>
  <si>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</si>
  <si>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</si>
  <si>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</si>
  <si>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</si>
  <si>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</si>
  <si>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</si>
  <si>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</si>
  <si>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</si>
  <si>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</si>
  <si>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</si>
  <si>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</si>
  <si>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</si>
  <si>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</si>
  <si>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</si>
  <si>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</si>
  <si>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</si>
  <si>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</si>
  <si>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</si>
  <si>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</si>
  <si>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</si>
  <si>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</si>
  <si>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</si>
  <si>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</si>
  <si>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</si>
  <si>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</si>
  <si>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</si>
  <si>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</si>
  <si>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</si>
  <si>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</si>
  <si>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</si>
  <si>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</si>
  <si>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</si>
  <si>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</si>
  <si>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</si>
  <si>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</si>
  <si>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</si>
  <si>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</si>
  <si>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</si>
  <si>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</si>
  <si>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</si>
  <si>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</si>
  <si>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</si>
  <si>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</si>
  <si>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</si>
  <si>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</si>
  <si>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</si>
  <si>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</si>
  <si>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</si>
  <si>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</si>
  <si>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</si>
  <si>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</si>
  <si>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</si>
  <si>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</si>
  <si>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</si>
  <si>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</si>
  <si>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</si>
  <si>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</si>
  <si>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</si>
  <si>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</si>
  <si>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</si>
  <si>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</si>
  <si>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</si>
  <si>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</si>
  <si>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</si>
  <si>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</si>
  <si>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</si>
  <si>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</si>
  <si>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</si>
  <si>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</si>
  <si>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</si>
  <si>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</si>
  <si>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</si>
  <si>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</si>
  <si>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</si>
  <si>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</si>
  <si>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</si>
  <si>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</si>
  <si>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</si>
  <si>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</si>
  <si>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</si>
  <si>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</si>
  <si>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</si>
  <si>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</si>
  <si>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</si>
  <si>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</si>
  <si>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</si>
  <si>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</si>
  <si>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</si>
  <si>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</si>
  <si>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</si>
  <si>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</si>
  <si>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</si>
  <si>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</si>
  <si>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</si>
  <si>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</si>
  <si>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</si>
  <si>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</si>
  <si>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</si>
  <si>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</si>
  <si>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</si>
  <si>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</si>
  <si>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</si>
  <si>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</si>
  <si>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</si>
  <si>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</si>
  <si>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</si>
  <si>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</si>
  <si>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</si>
  <si>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</si>
  <si>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</si>
  <si>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</si>
  <si>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</si>
  <si>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</si>
  <si>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</si>
  <si>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</si>
  <si>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</si>
  <si>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</si>
  <si>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</si>
  <si>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</si>
  <si>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</si>
  <si>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</si>
  <si>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</si>
  <si>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</si>
  <si>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</si>
  <si>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</si>
  <si>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</si>
  <si>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</si>
  <si>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</si>
  <si>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</si>
  <si>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</si>
  <si>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</si>
  <si>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</si>
  <si>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</si>
  <si>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</si>
  <si>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</si>
  <si>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</si>
  <si>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</si>
  <si>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</si>
  <si>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</si>
  <si>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</si>
  <si>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</si>
  <si>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</si>
  <si>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</si>
  <si>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</si>
  <si>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</si>
  <si>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</si>
  <si>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</si>
  <si>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</si>
  <si>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</si>
  <si>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</si>
  <si>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</si>
  <si>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</si>
  <si>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</si>
  <si>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</si>
  <si>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</si>
  <si>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</si>
  <si>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</si>
  <si>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</si>
  <si>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</si>
  <si>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</si>
  <si>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</si>
  <si>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</si>
  <si>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</si>
  <si>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</si>
  <si>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</si>
  <si>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</si>
  <si>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</si>
  <si>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</si>
  <si>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</si>
  <si>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</si>
  <si>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</si>
  <si>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</si>
  <si>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</si>
  <si>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</si>
  <si>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</si>
  <si>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</si>
  <si>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</si>
  <si>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</si>
  <si>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</si>
  <si>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</si>
  <si>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</si>
  <si>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</si>
  <si>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</si>
  <si>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</si>
  <si>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</si>
  <si>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</si>
  <si>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</si>
  <si>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</si>
  <si>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</si>
  <si>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</si>
  <si>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</si>
  <si>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</si>
  <si>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</si>
  <si>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</si>
  <si>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</si>
  <si>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</si>
  <si>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</si>
  <si>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</si>
  <si>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</si>
  <si>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</si>
  <si>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</si>
  <si>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</si>
  <si>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</si>
  <si>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</si>
  <si>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</si>
  <si>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</si>
  <si>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</si>
  <si>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</si>
  <si>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</si>
  <si>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</si>
  <si>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</si>
  <si>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</si>
  <si>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</si>
  <si>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</si>
  <si>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</si>
  <si>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</si>
  <si>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</si>
  <si>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</si>
  <si>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</si>
  <si>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</si>
  <si>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</si>
  <si>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</si>
  <si>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</si>
  <si>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</si>
  <si>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</si>
  <si>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</si>
  <si>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</si>
  <si>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</si>
  <si>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</si>
  <si>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</si>
  <si>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</si>
  <si>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</si>
  <si>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</si>
  <si>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</si>
  <si>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</si>
  <si>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</si>
  <si>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</si>
  <si>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</si>
  <si>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</si>
  <si>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</si>
  <si>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</si>
  <si>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</si>
  <si>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</si>
  <si>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</si>
  <si>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</si>
  <si>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</si>
  <si>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</si>
  <si>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</si>
  <si>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</si>
  <si>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</si>
  <si>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</si>
  <si>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</si>
  <si>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</si>
  <si>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</si>
  <si>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</si>
  <si>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</si>
  <si>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</si>
  <si>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</si>
  <si>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</si>
  <si>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</si>
  <si>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</si>
  <si>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</si>
  <si>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</si>
  <si>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</si>
  <si>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</si>
  <si>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</si>
  <si>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</si>
  <si>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</si>
  <si>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</si>
  <si>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</si>
  <si>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</si>
  <si>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</si>
  <si>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</si>
  <si>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</si>
  <si>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</si>
  <si>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</si>
  <si>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</si>
  <si>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</si>
  <si>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</si>
  <si>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</si>
  <si>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</si>
  <si>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</si>
  <si>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</si>
  <si>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</si>
  <si>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</si>
  <si>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</si>
  <si>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</si>
  <si>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</si>
  <si>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</si>
  <si>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</si>
  <si>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</si>
  <si>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</si>
  <si>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</si>
  <si>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</si>
  <si>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</si>
  <si>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</si>
  <si>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</si>
  <si>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</si>
  <si>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</si>
  <si>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</si>
  <si>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</si>
  <si>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</si>
  <si>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</si>
  <si>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</si>
  <si>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</si>
  <si>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</si>
  <si>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</si>
  <si>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</si>
  <si>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</si>
  <si>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</si>
  <si>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</si>
  <si>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</si>
  <si>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</si>
  <si>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</si>
  <si>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</si>
  <si>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</si>
  <si>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</si>
  <si>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</si>
  <si>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</si>
  <si>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</si>
  <si>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</si>
  <si>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</si>
  <si>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</si>
  <si>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</si>
  <si>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</si>
  <si>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</si>
  <si>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</si>
  <si>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</si>
  <si>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</si>
  <si>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</si>
  <si>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</si>
  <si>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</si>
  <si>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</si>
  <si>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</si>
  <si>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</si>
  <si>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</si>
  <si>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</si>
  <si>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</si>
  <si>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</si>
  <si>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</si>
  <si>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</si>
  <si>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</si>
  <si>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</si>
  <si>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</si>
  <si>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</si>
  <si>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</si>
  <si>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</si>
  <si>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</si>
  <si>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</si>
  <si>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</si>
  <si>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</si>
  <si>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</si>
  <si>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</si>
  <si>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</si>
  <si>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</si>
  <si>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</si>
  <si>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</si>
  <si>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</si>
  <si>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</si>
  <si>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</si>
  <si>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</si>
  <si>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</si>
  <si>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</si>
  <si>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</si>
  <si>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</si>
  <si>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</si>
  <si>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</si>
  <si>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</si>
  <si>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</si>
  <si>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</si>
  <si>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</si>
  <si>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</si>
  <si>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</si>
  <si>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</si>
  <si>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</si>
  <si>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</si>
  <si>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</si>
  <si>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</si>
  <si>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</si>
  <si>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</si>
  <si>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</si>
  <si>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</si>
  <si>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</si>
  <si>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</si>
  <si>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</si>
  <si>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</si>
  <si>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</si>
  <si>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</si>
  <si>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</si>
  <si>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</si>
  <si>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</si>
  <si>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</si>
  <si>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</si>
  <si>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</si>
  <si>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</si>
  <si>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</si>
  <si>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</si>
  <si>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</si>
  <si>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</si>
  <si>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</si>
  <si>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</si>
  <si>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</si>
  <si>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</si>
  <si>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</si>
  <si>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</si>
  <si>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</si>
  <si>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</si>
  <si>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</si>
  <si>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</si>
  <si>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</si>
  <si>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</si>
  <si>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</si>
  <si>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</si>
  <si>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</si>
  <si>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</si>
  <si>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</si>
  <si>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</si>
  <si>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</si>
  <si>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</si>
  <si>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</si>
  <si>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</si>
  <si>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</si>
  <si>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</si>
  <si>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</si>
  <si>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</si>
  <si>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</si>
  <si>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</si>
  <si>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</si>
  <si>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</si>
  <si>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</si>
  <si>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</si>
  <si>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</si>
  <si>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</si>
  <si>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</si>
  <si>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</si>
  <si>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</si>
  <si>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</si>
  <si>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</si>
  <si>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</si>
  <si>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</si>
  <si>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</si>
  <si>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</si>
  <si>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</si>
  <si>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</si>
  <si>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</si>
  <si>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</si>
  <si>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</si>
  <si>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</si>
  <si>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</si>
  <si>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</si>
  <si>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</si>
  <si>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</si>
  <si>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</si>
  <si>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</si>
  <si>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</si>
  <si>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</si>
  <si>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</si>
  <si>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</si>
  <si>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</si>
  <si>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</si>
  <si>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</si>
  <si>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</si>
  <si>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</si>
  <si>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</si>
  <si>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</si>
  <si>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</si>
  <si>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</si>
  <si>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</si>
  <si>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</si>
  <si>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</si>
  <si>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</si>
  <si>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</si>
  <si>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</si>
  <si>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</si>
  <si>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</si>
  <si>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</si>
  <si>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</si>
  <si>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</si>
  <si>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</si>
  <si>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</si>
  <si>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</si>
  <si>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</si>
  <si>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</si>
  <si>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</si>
  <si>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</si>
  <si>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</si>
  <si>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</si>
  <si>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</si>
  <si>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</si>
  <si>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</si>
  <si>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</si>
  <si>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</si>
  <si>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</si>
  <si>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</si>
  <si>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</si>
  <si>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</si>
  <si>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</si>
  <si>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</si>
  <si>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</si>
  <si>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</si>
  <si>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</si>
  <si>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</si>
  <si>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</si>
  <si>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</si>
  <si>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</si>
  <si>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</si>
  <si>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</si>
  <si>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</si>
  <si>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</si>
  <si>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</si>
  <si>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</si>
  <si>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</si>
  <si>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</si>
  <si>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</si>
  <si>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</si>
  <si>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</si>
  <si>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</si>
  <si>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</si>
  <si>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</si>
  <si>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</si>
  <si>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</si>
  <si>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</si>
  <si>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</si>
  <si>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</si>
  <si>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</si>
  <si>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</si>
  <si>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</si>
  <si>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</si>
  <si>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</si>
  <si>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</si>
  <si>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</si>
  <si>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</si>
  <si>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</si>
  <si>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</si>
  <si>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</si>
  <si>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</si>
  <si>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</si>
  <si>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</si>
  <si>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</si>
  <si>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</si>
  <si>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</si>
  <si>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</si>
  <si>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</si>
  <si>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</si>
  <si>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</si>
  <si>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</si>
  <si>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</si>
  <si>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</si>
  <si>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</si>
  <si>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</si>
  <si>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</si>
  <si>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</si>
  <si>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</si>
  <si>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</si>
  <si>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</si>
  <si>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</si>
  <si>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</si>
  <si>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</si>
  <si>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</si>
  <si>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</si>
  <si>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</si>
  <si>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</si>
  <si>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</si>
  <si>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</si>
  <si>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</si>
  <si>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</si>
  <si>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</si>
  <si>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</si>
  <si>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</si>
  <si>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</si>
  <si>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</si>
  <si>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</si>
  <si>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</si>
  <si>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</si>
  <si>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</si>
  <si>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</si>
  <si>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</si>
  <si>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</si>
  <si>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</si>
  <si>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</si>
  <si>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</si>
  <si>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</si>
  <si>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</si>
  <si>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</si>
  <si>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</si>
  <si>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</si>
  <si>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</si>
  <si>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</si>
  <si>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조이오토(대구)_260303_175640.xlsx</t>
  </si>
  <si>
    <t>미르오토(대구)_260303_175716.xlsx</t>
  </si>
  <si>
    <t>현진미션(남대구)_260303_175836.xlsx</t>
  </si>
  <si>
    <t>새흰돌오토미션(전남순천)_260303_175922.xlsx</t>
  </si>
  <si>
    <t>진영오토(남양주)_260304_184413.xlsx</t>
  </si>
  <si>
    <t>다우수입차미션(경기)_260304_184433.xlsx</t>
  </si>
  <si>
    <t>대륙오토(대구)_260304_184456.xlsx</t>
  </si>
  <si>
    <t>다우수입차미션(경기)_260304_184549.xlsx</t>
  </si>
  <si>
    <t>한결부품_260304_184612.xlsx</t>
  </si>
  <si>
    <t>태양모터스(대구)_260304_184636.xlsx</t>
  </si>
  <si>
    <t>6DCT450_Mechatronics</t>
  </si>
  <si>
    <t>경원자동변속기(창원)_260304_184913.xlsx</t>
  </si>
  <si>
    <t>대명오토(서울서초)_260304_185040.xlsx</t>
  </si>
  <si>
    <t>매드모터스(광주)_260304_185142.xlsx</t>
  </si>
  <si>
    <t>하나오토(청주)_260304_185208.xlsx</t>
  </si>
  <si>
    <t>현대오토(전주)_260304_185244.xlsx</t>
  </si>
  <si>
    <t>김재형</t>
  </si>
  <si>
    <t>박만복 2월26일</t>
  </si>
  <si>
    <t>O</t>
    <phoneticPr fontId="2" type="noConversion"/>
  </si>
  <si>
    <t>김희준</t>
  </si>
  <si>
    <t>50 TC 부품 나머지입금</t>
  </si>
  <si>
    <t>스타모터스(대구)_260305_175216.xlsx</t>
  </si>
  <si>
    <t>오일서비스(부산기장)</t>
  </si>
  <si>
    <t>오일서비스(부산기장)_260305_175443.xlsx</t>
  </si>
  <si>
    <t>Front_Differential</t>
  </si>
  <si>
    <t>하정오토(광주)_260305_175538.xlsx</t>
  </si>
  <si>
    <t>이시아오토(대구)_260305_175640.xlsx</t>
  </si>
  <si>
    <t>윤중오토미션(대전)_260305_175723.xlsx</t>
  </si>
  <si>
    <t>성진오토(울산)</t>
  </si>
  <si>
    <t>010-3566-9671</t>
  </si>
  <si>
    <t>울산 남구 도산로 107번길 21-1</t>
  </si>
  <si>
    <t>야음점</t>
  </si>
  <si>
    <t>성진오토(울산)_260305_175832.xlsx</t>
  </si>
  <si>
    <t>스카이오토미션(천안)_260305_180037.xlsx</t>
  </si>
  <si>
    <t>유성욱</t>
  </si>
  <si>
    <t>오일서비스(부산기장)</t>
    <phoneticPr fontId="2" type="noConversion"/>
  </si>
  <si>
    <t>010-7590-0004</t>
    <phoneticPr fontId="2" type="noConversion"/>
  </si>
  <si>
    <t>부산시 기장군 정관읍 정관중앙로58</t>
    <phoneticPr fontId="2" type="noConversion"/>
  </si>
  <si>
    <t>경동(택배)</t>
    <phoneticPr fontId="2" type="noConversion"/>
  </si>
  <si>
    <t>오일서비스</t>
  </si>
  <si>
    <t>미르오토(대구)_260306_175510.xlsx</t>
  </si>
  <si>
    <t>하정오토(광주)_260306_175652.xlsx</t>
  </si>
  <si>
    <t>BMW모터스_착한정비(울산)_260306_175831.xlsx</t>
  </si>
  <si>
    <t>스카이오토미션(천안)_260306_175920.xlsx</t>
  </si>
  <si>
    <t>미르오토(대구)_260306_175941.xlsx</t>
  </si>
  <si>
    <t>아이디모터스(부산)_260306_180012.xlsx</t>
  </si>
  <si>
    <t>o</t>
    <phoneticPr fontId="2" type="noConversion"/>
  </si>
  <si>
    <t>0AM301212A</t>
    <phoneticPr fontId="2" type="noConversion"/>
  </si>
  <si>
    <t>0AM_Endcap</t>
    <phoneticPr fontId="2" type="noConversion"/>
  </si>
  <si>
    <t>하나오토(창원)_260307_115151.xlsx</t>
  </si>
  <si>
    <t>0AM_Bearing_kit</t>
    <phoneticPr fontId="2" type="noConversion"/>
  </si>
  <si>
    <t>0CK 321 359 N</t>
  </si>
  <si>
    <t>0CK Oilpan</t>
  </si>
  <si>
    <t>68408601AG-001</t>
  </si>
  <si>
    <t>ES11-1060</t>
  </si>
  <si>
    <t>9HP48_TCU</t>
  </si>
  <si>
    <t>진홍오토(대구)</t>
    <phoneticPr fontId="2" type="noConversion"/>
  </si>
  <si>
    <t>6F35_Solenoid_Pack</t>
    <phoneticPr fontId="2" type="noConversion"/>
  </si>
  <si>
    <t>CV6Z-7G391-A</t>
    <phoneticPr fontId="2" type="noConversion"/>
  </si>
  <si>
    <t>미르오토(대구)_260309_133904.xlsx</t>
  </si>
  <si>
    <t>윤중오토미션(대전)_260309_172922.xlsx</t>
  </si>
  <si>
    <t>AZ제일오토미션(순천)_260309_172939.xlsx</t>
  </si>
  <si>
    <t>o</t>
    <phoneticPr fontId="2" type="noConversion"/>
  </si>
  <si>
    <t>엠모터스(구미)</t>
    <phoneticPr fontId="2" type="noConversion"/>
  </si>
  <si>
    <t>VGSNAG2_변속위치센서A</t>
    <phoneticPr fontId="2" type="noConversion"/>
  </si>
  <si>
    <t>A0009013200</t>
    <phoneticPr fontId="2" type="noConversion"/>
  </si>
  <si>
    <t>Flange_F</t>
    <phoneticPr fontId="2" type="noConversion"/>
  </si>
  <si>
    <t>애니카랜드(현풍)_260310_175115.xlsx</t>
  </si>
  <si>
    <t>하나오토(청주)_260310_175228.xlsx</t>
  </si>
  <si>
    <t>엠모터스(구미)_260310_175257.xlsx</t>
  </si>
  <si>
    <t>태흥오토미션(광주)_260310_175410.xlsx</t>
  </si>
  <si>
    <t>조이오토(대구)_260310_175429.xlsx</t>
  </si>
  <si>
    <t>대구오토(대구)_260310_175456.xlsx</t>
  </si>
  <si>
    <t>대덕오토(대전)_260310_175605.xlsx</t>
  </si>
  <si>
    <t>진홍오토(대구)_260310_175648.xlsx</t>
  </si>
  <si>
    <t>대륙오토(대구)_260311_173800.xlsx</t>
  </si>
  <si>
    <t>프로오토미션(광주)_260311_173824.xlsx</t>
  </si>
  <si>
    <t>하정오토(광주)_260311_173843.xlsx</t>
  </si>
  <si>
    <t>HL3Z-7902-A</t>
  </si>
  <si>
    <t>HL3Z-7A100-A</t>
  </si>
  <si>
    <t>한국오토(안양)_260311_173942.xlsx</t>
  </si>
  <si>
    <t>DME ISN</t>
  </si>
  <si>
    <t>비앤비모터스(창원)_260311_174018.xlsx</t>
  </si>
  <si>
    <t>한국오토(일산)</t>
    <phoneticPr fontId="2" type="noConversion"/>
  </si>
  <si>
    <t>온라인비용</t>
    <phoneticPr fontId="2" type="noConversion"/>
  </si>
  <si>
    <t>-스타모터스</t>
  </si>
  <si>
    <t>26.03.05 나간 물건 교환</t>
  </si>
  <si>
    <t>윤중오토미션(대전)_260312_154656.xlsx</t>
  </si>
  <si>
    <t>TFK-3197</t>
    <phoneticPr fontId="2" type="noConversion"/>
  </si>
  <si>
    <t>조이오토(대구)_260312_181329.xlsx</t>
  </si>
  <si>
    <t>김해오토(김해)_260312_181400.xlsx</t>
  </si>
  <si>
    <t>16.11.2015 TFK-0903</t>
    <phoneticPr fontId="2" type="noConversion"/>
  </si>
  <si>
    <t>대한오토(포항)_260312_181441.xlsx</t>
  </si>
  <si>
    <t>VGSNAG3_Clone</t>
  </si>
  <si>
    <t>뉴명차(수성점)_260312_181533.xlsx</t>
  </si>
  <si>
    <t>Rear-axle-drive_205AL |=3,08</t>
  </si>
  <si>
    <t>성민오토(대전)_260312_181619.xlsx</t>
  </si>
  <si>
    <t>ES11-1065</t>
  </si>
  <si>
    <t>한국오토(노원)_260312_181812.xlsx</t>
  </si>
  <si>
    <t>경원자동변속기(창원)_260312_181850.xlsx</t>
  </si>
  <si>
    <t>Mechatronics</t>
  </si>
  <si>
    <t>조이오토(대구)_260312_182029.xlsx</t>
  </si>
  <si>
    <t>온라인비용</t>
  </si>
  <si>
    <t>유영렬</t>
  </si>
  <si>
    <t>o</t>
    <phoneticPr fontId="2" type="noConversion"/>
  </si>
  <si>
    <t>경원자동변속기(창원)</t>
    <phoneticPr fontId="2" type="noConversion"/>
  </si>
  <si>
    <t>박경원</t>
    <phoneticPr fontId="2" type="noConversion"/>
  </si>
  <si>
    <t>MEISTER-K(울산)_260313_110729.xlsx</t>
  </si>
  <si>
    <t>o</t>
    <phoneticPr fontId="2" type="noConversion"/>
  </si>
  <si>
    <t>TFK-0902 18.01.2016</t>
  </si>
  <si>
    <t>조이오토(대구)_260313_170111.xlsx</t>
  </si>
  <si>
    <t>윤마스터(포항)</t>
  </si>
  <si>
    <t>TFK-0713</t>
  </si>
  <si>
    <t>윤마스터(포항)_260313_170213.xlsx</t>
  </si>
  <si>
    <t>진홍오토(대구)_260313_170239.xlsx</t>
  </si>
  <si>
    <t>메르카바(고양)_260313_170305.xlsx</t>
  </si>
  <si>
    <t>제일오토(대구)_260313_170336.xlsx</t>
  </si>
  <si>
    <t>경북 포항시 북구 법원로97번길 24-12</t>
    <phoneticPr fontId="2" type="noConversion"/>
  </si>
  <si>
    <t xml:space="preserve">포항북구여남275 </t>
    <phoneticPr fontId="2" type="noConversion"/>
  </si>
  <si>
    <t>윤마스터</t>
  </si>
  <si>
    <t>써밋</t>
  </si>
  <si>
    <t>새흰돌오토</t>
    <phoneticPr fontId="2" type="noConversion"/>
  </si>
  <si>
    <t>서승민(대구)</t>
    <phoneticPr fontId="2" type="noConversion"/>
  </si>
  <si>
    <t>010-9293-5978</t>
    <phoneticPr fontId="2" type="noConversion"/>
  </si>
  <si>
    <t>대구 북구 칠곡중앙대로240 타이어할인매장</t>
    <phoneticPr fontId="2" type="noConversion"/>
  </si>
  <si>
    <t>대구</t>
    <phoneticPr fontId="2" type="noConversion"/>
  </si>
  <si>
    <t>대명오토(서울서초)_260316_155819.xlsx</t>
  </si>
  <si>
    <t>1월13일 물건 교환</t>
    <phoneticPr fontId="2" type="noConversion"/>
  </si>
  <si>
    <t>모토렌(경산)_260316_170452.xlsx</t>
  </si>
  <si>
    <t>대성오토(대구)_260316_170530.xlsx</t>
  </si>
  <si>
    <t>정인호오토샵(김천)_260316_170605.xlsx</t>
  </si>
  <si>
    <t>조이오토(대구)_260316_170657.xlsx</t>
  </si>
  <si>
    <t>루모터스(신평점)_260316_170718.xlsx</t>
  </si>
  <si>
    <t>B187</t>
  </si>
  <si>
    <t>대륙오토(대구)_260316_170941.xlsx</t>
  </si>
  <si>
    <t>415071709</t>
  </si>
  <si>
    <t>조이오토(대구)_260316_171033.xlsx</t>
  </si>
  <si>
    <t>매드모터스(광주)_260316_171118.xlsx</t>
  </si>
  <si>
    <t>서승민(대구)_260316_171140.xlsx</t>
  </si>
  <si>
    <t>부산비엔비(부산)_260316_171218.xlsx</t>
  </si>
  <si>
    <t>0B5_Clutch_작업</t>
  </si>
  <si>
    <t>새흰돌오토</t>
  </si>
  <si>
    <t>오재윤</t>
  </si>
  <si>
    <t>김정현</t>
  </si>
  <si>
    <t>o</t>
    <phoneticPr fontId="2" type="noConversion"/>
  </si>
  <si>
    <t>한일오토(구리)_260316_180333.xlsx</t>
  </si>
  <si>
    <t>현진미션</t>
  </si>
  <si>
    <t>대구오토(대구)_260317_173010.xlsx</t>
  </si>
  <si>
    <t>하정오토(광주)_260317_173114.xlsx</t>
  </si>
  <si>
    <t>대구오토(대구)_260317_173136.xlsx</t>
  </si>
  <si>
    <t>제이오토(대구)_260317_173208.xlsx</t>
  </si>
  <si>
    <t>2026-03-18</t>
  </si>
  <si>
    <t>AZ제일오토미션(순천)_260318_171245.xlsx</t>
  </si>
  <si>
    <t>대구광역시 달서구 문화회관6길 12</t>
    <phoneticPr fontId="2" type="noConversion"/>
  </si>
  <si>
    <t>010-2991-0341</t>
    <phoneticPr fontId="2" type="noConversion"/>
  </si>
  <si>
    <t>현진미션(남대구)_260318_171404.xlsx</t>
  </si>
  <si>
    <t>현진미션(남대구)_260318_171404.xlsx</t>
    <phoneticPr fontId="2" type="noConversion"/>
  </si>
  <si>
    <t>대덕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</si>
</sst>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10" borderId="68" xfId="0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조이오토(대구)</c:v>
                </c:pt>
                <c:pt idx="1">
                  <c:v>하정오토(광주)</c:v>
                </c:pt>
                <c:pt idx="2">
                  <c:v>스카이오토미션(천안)</c:v>
                </c:pt>
                <c:pt idx="3">
                  <c:v>대륙오토(대구)</c:v>
                </c:pt>
                <c:pt idx="4">
                  <c:v>한국오토(일산)</c:v>
                </c:pt>
                <c:pt idx="5">
                  <c:v>윤중오토미션(대전)</c:v>
                </c:pt>
                <c:pt idx="6">
                  <c:v>미르오토(대구)</c:v>
                </c:pt>
                <c:pt idx="7">
                  <c:v>한일오토(구리)</c:v>
                </c:pt>
                <c:pt idx="8">
                  <c:v>경원자동변속기(창원)</c:v>
                </c:pt>
                <c:pt idx="9">
                  <c:v>매드모터스(광주)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7150000</c:v>
                </c:pt>
                <c:pt idx="1">
                  <c:v>5786000</c:v>
                </c:pt>
                <c:pt idx="2">
                  <c:v>4300000</c:v>
                </c:pt>
                <c:pt idx="3">
                  <c:v>4180000</c:v>
                </c:pt>
                <c:pt idx="4">
                  <c:v>3520000</c:v>
                </c:pt>
                <c:pt idx="5">
                  <c:v>2970000</c:v>
                </c:pt>
                <c:pt idx="6">
                  <c:v>2860000</c:v>
                </c:pt>
                <c:pt idx="7">
                  <c:v>2860000</c:v>
                </c:pt>
                <c:pt idx="8">
                  <c:v>2700000</c:v>
                </c:pt>
                <c:pt idx="9">
                  <c:v>2600000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조이오토(대구)</c:v>
                      </c:pt>
                      <c:pt idx="1">
                        <c:v>하정오토(광주)</c:v>
                      </c:pt>
                      <c:pt idx="2">
                        <c:v>스카이오토미션(천안)</c:v>
                      </c:pt>
                      <c:pt idx="3">
                        <c:v>대륙오토(대구)</c:v>
                      </c:pt>
                      <c:pt idx="4">
                        <c:v>한국오토(일산)</c:v>
                      </c:pt>
                      <c:pt idx="5">
                        <c:v>윤중오토미션(대전)</c:v>
                      </c:pt>
                      <c:pt idx="6">
                        <c:v>미르오토(대구)</c:v>
                      </c:pt>
                      <c:pt idx="7">
                        <c:v>한일오토(구리)</c:v>
                      </c:pt>
                      <c:pt idx="8">
                        <c:v>경원자동변속기(창원)</c:v>
                      </c:pt>
                      <c:pt idx="9">
                        <c:v>매드모터스(광주)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7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2"/>
  <sheetViews>
    <sheetView tabSelected="1" topLeftCell="C4" workbookViewId="0">
      <selection activeCell="I6" sqref="I1:I1048576"/>
    </sheetView>
  </sheetViews>
  <sheetFormatPr defaultColWidth="0" defaultRowHeight="16.5" zeroHeight="1" x14ac:dyDescent="0.3"/>
  <cols>
    <col min="1" max="2" width="9" style="95" hidden="1" customWidth="1"/>
    <col min="3" max="8" width="9" style="95" customWidth="1"/>
    <col min="9" max="9" width="9" style="309" customWidth="1"/>
    <col min="10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2357</v>
      </c>
    </row>
    <row r="4" spans="14:17" x14ac:dyDescent="0.3">
      <c r="Q4" s="95" t="s">
        <v>3071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2357</v>
      </c>
      <c r="Q21" s="227"/>
    </row>
    <row r="22" spans="3:19" x14ac:dyDescent="0.3">
      <c r="C22" s="95" t="s">
        <v>3570</v>
      </c>
    </row>
    <row r="23" spans="3:19" x14ac:dyDescent="0.3">
      <c r="C23" s="95" t="s">
        <v>2357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2357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1614</v>
      </c>
      <c r="D1" s="180" t="s">
        <v>36</v>
      </c>
      <c r="E1" s="180" t="s">
        <v>1615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1996</v>
      </c>
      <c r="D2" t="s">
        <v>1990</v>
      </c>
      <c r="E2" s="226">
        <v>21000</v>
      </c>
    </row>
    <row r="3" spans="1:7" x14ac:dyDescent="0.3">
      <c r="A3">
        <v>2</v>
      </c>
      <c r="B3" s="13">
        <v>45747</v>
      </c>
      <c r="C3" t="s">
        <v>1997</v>
      </c>
      <c r="D3" t="s">
        <v>1994</v>
      </c>
      <c r="E3" s="226">
        <v>48210</v>
      </c>
    </row>
    <row r="4" spans="1:7" x14ac:dyDescent="0.3">
      <c r="A4">
        <v>3</v>
      </c>
      <c r="B4" s="13">
        <v>45749</v>
      </c>
      <c r="C4" t="s">
        <v>1993</v>
      </c>
      <c r="D4" t="s">
        <v>1993</v>
      </c>
      <c r="E4" s="226">
        <v>16600</v>
      </c>
      <c r="F4" t="s">
        <v>1998</v>
      </c>
    </row>
    <row r="5" spans="1:7" x14ac:dyDescent="0.3">
      <c r="A5">
        <v>4</v>
      </c>
      <c r="B5" s="13">
        <v>45749</v>
      </c>
      <c r="C5" t="s">
        <v>1628</v>
      </c>
      <c r="D5" t="s">
        <v>1991</v>
      </c>
      <c r="E5">
        <v>19500</v>
      </c>
    </row>
    <row r="6" spans="1:7" x14ac:dyDescent="0.3">
      <c r="A6">
        <v>5</v>
      </c>
      <c r="B6" s="13">
        <v>45749</v>
      </c>
      <c r="C6" t="s">
        <v>1993</v>
      </c>
      <c r="D6" t="s">
        <v>1625</v>
      </c>
      <c r="E6">
        <v>8000</v>
      </c>
      <c r="F6" t="s">
        <v>1999</v>
      </c>
    </row>
    <row r="7" spans="1:7" x14ac:dyDescent="0.3">
      <c r="A7">
        <v>6</v>
      </c>
      <c r="B7" s="13">
        <v>45750</v>
      </c>
      <c r="C7" t="s">
        <v>1628</v>
      </c>
      <c r="D7" t="s">
        <v>1991</v>
      </c>
      <c r="E7">
        <v>22000</v>
      </c>
    </row>
    <row r="8" spans="1:7" x14ac:dyDescent="0.3">
      <c r="A8">
        <v>7</v>
      </c>
      <c r="B8" s="13">
        <v>45751</v>
      </c>
      <c r="C8" t="s">
        <v>1684</v>
      </c>
      <c r="D8" t="s">
        <v>1991</v>
      </c>
      <c r="E8">
        <v>7900</v>
      </c>
    </row>
    <row r="9" spans="1:7" x14ac:dyDescent="0.3">
      <c r="A9">
        <v>8</v>
      </c>
      <c r="B9" s="13">
        <v>45751</v>
      </c>
      <c r="C9" t="s">
        <v>1700</v>
      </c>
      <c r="D9" t="s">
        <v>1991</v>
      </c>
      <c r="E9">
        <v>5400</v>
      </c>
      <c r="F9" t="s">
        <v>1701</v>
      </c>
    </row>
    <row r="10" spans="1:7" x14ac:dyDescent="0.3">
      <c r="A10">
        <v>9</v>
      </c>
      <c r="B10" s="13">
        <v>45754</v>
      </c>
      <c r="C10" t="s">
        <v>1509</v>
      </c>
      <c r="D10" t="s">
        <v>1993</v>
      </c>
      <c r="E10">
        <v>8000</v>
      </c>
      <c r="F10" t="s">
        <v>1741</v>
      </c>
    </row>
    <row r="11" spans="1:7" x14ac:dyDescent="0.3">
      <c r="A11">
        <v>10</v>
      </c>
      <c r="B11" s="13">
        <v>45754</v>
      </c>
      <c r="C11" t="s">
        <v>1628</v>
      </c>
      <c r="D11" t="s">
        <v>1991</v>
      </c>
      <c r="E11">
        <v>11000</v>
      </c>
    </row>
    <row r="12" spans="1:7" x14ac:dyDescent="0.3">
      <c r="A12">
        <v>11</v>
      </c>
      <c r="B12" s="13">
        <v>45754</v>
      </c>
      <c r="C12" t="s">
        <v>1613</v>
      </c>
      <c r="D12" t="s">
        <v>1995</v>
      </c>
      <c r="E12">
        <v>47970</v>
      </c>
    </row>
    <row r="13" spans="1:7" x14ac:dyDescent="0.3">
      <c r="A13">
        <v>12</v>
      </c>
      <c r="B13" s="13">
        <v>45755</v>
      </c>
      <c r="C13" t="s">
        <v>1700</v>
      </c>
      <c r="D13" t="s">
        <v>1991</v>
      </c>
      <c r="E13">
        <v>5400</v>
      </c>
      <c r="F13" t="s">
        <v>1791</v>
      </c>
    </row>
    <row r="14" spans="1:7" x14ac:dyDescent="0.3">
      <c r="A14">
        <v>13</v>
      </c>
      <c r="B14" s="13">
        <v>45756</v>
      </c>
      <c r="C14" t="s">
        <v>1815</v>
      </c>
      <c r="D14" t="s">
        <v>1992</v>
      </c>
      <c r="E14">
        <v>44600</v>
      </c>
    </row>
    <row r="15" spans="1:7" x14ac:dyDescent="0.3">
      <c r="A15">
        <v>14</v>
      </c>
      <c r="B15" s="13">
        <v>45756</v>
      </c>
      <c r="C15" t="s">
        <v>1628</v>
      </c>
      <c r="D15" t="s">
        <v>1991</v>
      </c>
      <c r="E15">
        <v>11000</v>
      </c>
    </row>
    <row r="16" spans="1:7" x14ac:dyDescent="0.3">
      <c r="A16">
        <v>15</v>
      </c>
      <c r="B16" s="13">
        <v>45758</v>
      </c>
      <c r="C16" t="s">
        <v>1684</v>
      </c>
      <c r="D16" t="s">
        <v>1991</v>
      </c>
      <c r="E16">
        <v>7900</v>
      </c>
    </row>
    <row r="17" spans="1:6" x14ac:dyDescent="0.3">
      <c r="A17">
        <v>16</v>
      </c>
      <c r="B17" s="13">
        <v>45762</v>
      </c>
      <c r="C17" t="s">
        <v>1613</v>
      </c>
      <c r="D17" t="s">
        <v>1995</v>
      </c>
      <c r="E17">
        <v>47550</v>
      </c>
    </row>
    <row r="18" spans="1:6" x14ac:dyDescent="0.3">
      <c r="A18">
        <v>17</v>
      </c>
      <c r="B18" s="13">
        <v>45762</v>
      </c>
      <c r="C18" t="s">
        <v>1613</v>
      </c>
      <c r="D18" t="s">
        <v>1995</v>
      </c>
      <c r="E18">
        <v>5000</v>
      </c>
      <c r="F18" t="s">
        <v>1871</v>
      </c>
    </row>
    <row r="19" spans="1:6" x14ac:dyDescent="0.3">
      <c r="A19">
        <v>18</v>
      </c>
      <c r="B19" s="13">
        <v>45762</v>
      </c>
      <c r="C19" t="s">
        <v>1872</v>
      </c>
      <c r="D19" t="s">
        <v>1991</v>
      </c>
      <c r="E19">
        <v>40600</v>
      </c>
    </row>
    <row r="20" spans="1:6" x14ac:dyDescent="0.3">
      <c r="A20">
        <v>19</v>
      </c>
      <c r="B20" s="13">
        <v>45771</v>
      </c>
      <c r="C20" t="s">
        <v>1613</v>
      </c>
      <c r="D20" t="s">
        <v>1995</v>
      </c>
      <c r="E20">
        <v>47550</v>
      </c>
    </row>
    <row r="21" spans="1:6" x14ac:dyDescent="0.3">
      <c r="A21">
        <v>20</v>
      </c>
      <c r="B21" s="13">
        <v>45771</v>
      </c>
      <c r="C21" t="s">
        <v>1961</v>
      </c>
      <c r="D21" t="s">
        <v>1995</v>
      </c>
      <c r="E21">
        <v>5000</v>
      </c>
      <c r="F21" t="s">
        <v>1871</v>
      </c>
    </row>
    <row r="22" spans="1:6" x14ac:dyDescent="0.3">
      <c r="A22">
        <v>21</v>
      </c>
      <c r="B22" s="13">
        <v>45772</v>
      </c>
      <c r="C22" t="s">
        <v>1509</v>
      </c>
      <c r="D22" t="s">
        <v>1993</v>
      </c>
      <c r="E22">
        <v>7000</v>
      </c>
      <c r="F22" t="s">
        <v>1978</v>
      </c>
    </row>
    <row r="23" spans="1:6" x14ac:dyDescent="0.3">
      <c r="A23">
        <v>22</v>
      </c>
      <c r="B23" s="13">
        <v>45775</v>
      </c>
      <c r="C23" t="s">
        <v>1986</v>
      </c>
      <c r="D23" t="s">
        <v>1991</v>
      </c>
      <c r="E23">
        <v>8000</v>
      </c>
    </row>
    <row r="24" spans="1:6" x14ac:dyDescent="0.3">
      <c r="A24">
        <v>23</v>
      </c>
      <c r="B24" s="13">
        <v>45775</v>
      </c>
      <c r="C24" t="s">
        <v>1509</v>
      </c>
      <c r="D24" t="s">
        <v>1993</v>
      </c>
      <c r="E24">
        <v>5000</v>
      </c>
      <c r="F24" t="s">
        <v>1143</v>
      </c>
    </row>
    <row r="25" spans="1:6" x14ac:dyDescent="0.3">
      <c r="A25">
        <v>24</v>
      </c>
      <c r="B25" s="13">
        <v>45778</v>
      </c>
      <c r="C25" t="s">
        <v>2047</v>
      </c>
      <c r="D25" t="s">
        <v>1773</v>
      </c>
      <c r="E25">
        <v>2000</v>
      </c>
      <c r="F25" t="s">
        <v>2048</v>
      </c>
    </row>
    <row r="26" spans="1:6" x14ac:dyDescent="0.3">
      <c r="A26">
        <v>25</v>
      </c>
      <c r="B26" s="13">
        <v>45778</v>
      </c>
      <c r="C26" t="s">
        <v>2047</v>
      </c>
      <c r="D26" t="s">
        <v>1773</v>
      </c>
      <c r="E26">
        <v>2000</v>
      </c>
      <c r="F26" t="s">
        <v>2048</v>
      </c>
    </row>
    <row r="27" spans="1:6" x14ac:dyDescent="0.3">
      <c r="A27">
        <v>26</v>
      </c>
      <c r="B27" s="13">
        <v>45777</v>
      </c>
      <c r="C27" t="s">
        <v>2049</v>
      </c>
      <c r="D27" t="s">
        <v>1990</v>
      </c>
      <c r="E27">
        <v>32000</v>
      </c>
    </row>
    <row r="28" spans="1:6" x14ac:dyDescent="0.3">
      <c r="A28">
        <v>27</v>
      </c>
      <c r="B28" s="13">
        <v>45778</v>
      </c>
      <c r="C28" t="s">
        <v>1986</v>
      </c>
      <c r="D28" t="s">
        <v>1990</v>
      </c>
      <c r="E28" s="226">
        <v>8000</v>
      </c>
    </row>
    <row r="29" spans="1:6" x14ac:dyDescent="0.3">
      <c r="A29">
        <v>28</v>
      </c>
      <c r="B29" s="13">
        <v>45779</v>
      </c>
      <c r="C29" t="s">
        <v>2047</v>
      </c>
      <c r="D29" t="s">
        <v>1773</v>
      </c>
      <c r="E29">
        <v>6000</v>
      </c>
      <c r="F29" t="s">
        <v>2052</v>
      </c>
    </row>
    <row r="30" spans="1:6" x14ac:dyDescent="0.3">
      <c r="A30">
        <v>29</v>
      </c>
      <c r="B30" s="13">
        <v>45779</v>
      </c>
      <c r="C30" t="s">
        <v>2062</v>
      </c>
      <c r="D30" t="s">
        <v>1989</v>
      </c>
      <c r="E30">
        <v>74100</v>
      </c>
      <c r="F30" t="s">
        <v>2063</v>
      </c>
    </row>
    <row r="31" spans="1:6" x14ac:dyDescent="0.3">
      <c r="A31">
        <v>30</v>
      </c>
      <c r="B31" s="13">
        <v>45780</v>
      </c>
      <c r="C31" t="s">
        <v>2060</v>
      </c>
      <c r="D31" t="s">
        <v>1989</v>
      </c>
      <c r="E31">
        <v>7000</v>
      </c>
      <c r="F31" t="s">
        <v>2061</v>
      </c>
    </row>
    <row r="32" spans="1:6" x14ac:dyDescent="0.3">
      <c r="A32">
        <v>31</v>
      </c>
      <c r="B32" s="13">
        <v>45780</v>
      </c>
      <c r="C32" t="s">
        <v>2047</v>
      </c>
      <c r="D32" t="s">
        <v>1773</v>
      </c>
      <c r="E32">
        <v>7000</v>
      </c>
      <c r="F32" t="s">
        <v>1879</v>
      </c>
    </row>
    <row r="33" spans="1:6" x14ac:dyDescent="0.3">
      <c r="A33">
        <v>32</v>
      </c>
      <c r="B33" s="13">
        <v>45784</v>
      </c>
      <c r="C33" t="s">
        <v>1628</v>
      </c>
      <c r="D33" t="s">
        <v>1990</v>
      </c>
      <c r="E33">
        <v>9500</v>
      </c>
    </row>
    <row r="34" spans="1:6" x14ac:dyDescent="0.3">
      <c r="A34">
        <v>33</v>
      </c>
      <c r="B34" s="13">
        <v>45785</v>
      </c>
      <c r="C34" t="s">
        <v>2105</v>
      </c>
      <c r="D34" t="s">
        <v>1990</v>
      </c>
      <c r="E34">
        <v>14000</v>
      </c>
    </row>
    <row r="35" spans="1:6" x14ac:dyDescent="0.3">
      <c r="A35">
        <v>34</v>
      </c>
      <c r="B35" s="13">
        <v>45786</v>
      </c>
      <c r="C35" t="s">
        <v>2105</v>
      </c>
      <c r="D35" t="s">
        <v>1990</v>
      </c>
      <c r="E35">
        <v>14000</v>
      </c>
    </row>
    <row r="36" spans="1:6" x14ac:dyDescent="0.3">
      <c r="A36">
        <v>35</v>
      </c>
      <c r="B36" s="13">
        <v>45789</v>
      </c>
      <c r="C36" t="s">
        <v>2047</v>
      </c>
      <c r="D36" t="s">
        <v>1773</v>
      </c>
      <c r="E36">
        <v>2000</v>
      </c>
      <c r="F36" t="s">
        <v>2107</v>
      </c>
    </row>
    <row r="37" spans="1:6" x14ac:dyDescent="0.3">
      <c r="A37">
        <v>36</v>
      </c>
      <c r="B37" s="13">
        <v>45789</v>
      </c>
      <c r="C37" t="s">
        <v>2047</v>
      </c>
      <c r="D37" t="s">
        <v>1773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2105</v>
      </c>
      <c r="D39" t="s">
        <v>1990</v>
      </c>
      <c r="E39">
        <v>14000</v>
      </c>
    </row>
    <row r="40" spans="1:6" x14ac:dyDescent="0.3">
      <c r="A40">
        <v>39</v>
      </c>
      <c r="B40" s="13">
        <v>45790</v>
      </c>
      <c r="C40" t="s">
        <v>1700</v>
      </c>
      <c r="D40" t="s">
        <v>1990</v>
      </c>
      <c r="E40">
        <v>9600</v>
      </c>
    </row>
    <row r="41" spans="1:6" x14ac:dyDescent="0.3">
      <c r="A41">
        <v>40</v>
      </c>
      <c r="B41" s="13">
        <v>45790</v>
      </c>
      <c r="C41" t="s">
        <v>2158</v>
      </c>
      <c r="D41" t="s">
        <v>1993</v>
      </c>
      <c r="E41">
        <v>7000</v>
      </c>
      <c r="F41" t="s">
        <v>2159</v>
      </c>
    </row>
    <row r="42" spans="1:6" x14ac:dyDescent="0.3">
      <c r="A42">
        <v>41</v>
      </c>
      <c r="B42" s="13">
        <v>45790</v>
      </c>
      <c r="C42" t="s">
        <v>2156</v>
      </c>
      <c r="D42" t="s">
        <v>1773</v>
      </c>
      <c r="E42">
        <v>14000</v>
      </c>
      <c r="F42" t="s">
        <v>2157</v>
      </c>
    </row>
    <row r="43" spans="1:6" x14ac:dyDescent="0.3">
      <c r="A43">
        <v>42</v>
      </c>
      <c r="B43" s="13">
        <v>45791</v>
      </c>
      <c r="C43" t="s">
        <v>2047</v>
      </c>
      <c r="D43" t="s">
        <v>1773</v>
      </c>
      <c r="E43">
        <v>6000</v>
      </c>
      <c r="F43" t="s">
        <v>2160</v>
      </c>
    </row>
    <row r="44" spans="1:6" x14ac:dyDescent="0.3">
      <c r="A44">
        <v>43</v>
      </c>
      <c r="B44" s="13">
        <v>45791</v>
      </c>
      <c r="C44" t="s">
        <v>2047</v>
      </c>
      <c r="D44" t="s">
        <v>1773</v>
      </c>
      <c r="E44">
        <v>6000</v>
      </c>
      <c r="F44" t="s">
        <v>2161</v>
      </c>
    </row>
    <row r="45" spans="1:6" x14ac:dyDescent="0.3">
      <c r="A45">
        <v>44</v>
      </c>
      <c r="B45" s="13">
        <v>45791</v>
      </c>
      <c r="C45" t="s">
        <v>2164</v>
      </c>
      <c r="D45" t="s">
        <v>1994</v>
      </c>
      <c r="E45">
        <v>46590</v>
      </c>
    </row>
    <row r="46" spans="1:6" x14ac:dyDescent="0.3">
      <c r="A46">
        <v>45</v>
      </c>
      <c r="B46" s="13">
        <v>45791</v>
      </c>
      <c r="C46" t="s">
        <v>1509</v>
      </c>
      <c r="D46" t="s">
        <v>1625</v>
      </c>
      <c r="E46">
        <v>7000</v>
      </c>
      <c r="F46" t="s">
        <v>2155</v>
      </c>
    </row>
    <row r="47" spans="1:6" x14ac:dyDescent="0.3">
      <c r="A47">
        <v>46</v>
      </c>
      <c r="B47" s="13">
        <v>45791</v>
      </c>
      <c r="C47" t="s">
        <v>2047</v>
      </c>
      <c r="D47" t="s">
        <v>1773</v>
      </c>
      <c r="E47">
        <v>4100</v>
      </c>
      <c r="F47" t="s">
        <v>2160</v>
      </c>
    </row>
    <row r="48" spans="1:6" x14ac:dyDescent="0.3">
      <c r="A48">
        <v>47</v>
      </c>
      <c r="B48" s="13">
        <v>45792</v>
      </c>
      <c r="C48" t="s">
        <v>2047</v>
      </c>
      <c r="D48" t="s">
        <v>1773</v>
      </c>
      <c r="E48">
        <v>6000</v>
      </c>
      <c r="F48" t="s">
        <v>2196</v>
      </c>
    </row>
    <row r="49" spans="1:6" x14ac:dyDescent="0.3">
      <c r="A49">
        <v>48</v>
      </c>
      <c r="B49" s="13">
        <v>45793</v>
      </c>
      <c r="C49" t="s">
        <v>1700</v>
      </c>
      <c r="D49" t="s">
        <v>1990</v>
      </c>
      <c r="E49">
        <v>5400</v>
      </c>
    </row>
    <row r="50" spans="1:6" x14ac:dyDescent="0.3">
      <c r="A50">
        <v>49</v>
      </c>
      <c r="B50" s="13">
        <v>45794</v>
      </c>
      <c r="C50" t="s">
        <v>2223</v>
      </c>
      <c r="D50" t="s">
        <v>1773</v>
      </c>
      <c r="E50">
        <v>8000</v>
      </c>
      <c r="F50" t="s">
        <v>2224</v>
      </c>
    </row>
    <row r="51" spans="1:6" x14ac:dyDescent="0.3">
      <c r="A51">
        <v>50</v>
      </c>
      <c r="B51" s="13">
        <v>45796</v>
      </c>
      <c r="C51" t="s">
        <v>1986</v>
      </c>
      <c r="D51" t="s">
        <v>1990</v>
      </c>
      <c r="E51">
        <v>8000</v>
      </c>
    </row>
    <row r="52" spans="1:6" x14ac:dyDescent="0.3">
      <c r="A52">
        <v>51</v>
      </c>
      <c r="B52" s="13">
        <v>45796</v>
      </c>
      <c r="C52" t="s">
        <v>2164</v>
      </c>
      <c r="D52" t="s">
        <v>1994</v>
      </c>
      <c r="E52">
        <v>46300</v>
      </c>
    </row>
    <row r="53" spans="1:6" x14ac:dyDescent="0.3">
      <c r="A53">
        <v>52</v>
      </c>
      <c r="B53" s="13">
        <v>45796</v>
      </c>
      <c r="C53" t="s">
        <v>2237</v>
      </c>
      <c r="D53" t="s">
        <v>1990</v>
      </c>
      <c r="E53">
        <v>1800</v>
      </c>
    </row>
    <row r="54" spans="1:6" x14ac:dyDescent="0.3">
      <c r="A54">
        <v>53</v>
      </c>
      <c r="B54" s="13">
        <v>45797</v>
      </c>
      <c r="C54" t="s">
        <v>1986</v>
      </c>
      <c r="D54" t="s">
        <v>1990</v>
      </c>
      <c r="E54" s="226">
        <v>8000</v>
      </c>
    </row>
    <row r="55" spans="1:6" x14ac:dyDescent="0.3">
      <c r="A55">
        <v>54</v>
      </c>
      <c r="B55" s="13">
        <v>45798</v>
      </c>
      <c r="C55" t="s">
        <v>1986</v>
      </c>
      <c r="D55" t="s">
        <v>1990</v>
      </c>
      <c r="E55">
        <v>8000</v>
      </c>
    </row>
    <row r="56" spans="1:6" x14ac:dyDescent="0.3">
      <c r="A56">
        <v>55</v>
      </c>
      <c r="B56" s="13">
        <v>45798</v>
      </c>
      <c r="C56" t="s">
        <v>2047</v>
      </c>
      <c r="D56" t="s">
        <v>1773</v>
      </c>
      <c r="E56">
        <v>6500</v>
      </c>
    </row>
    <row r="57" spans="1:6" x14ac:dyDescent="0.3">
      <c r="A57">
        <v>56</v>
      </c>
      <c r="B57" s="13">
        <v>45799</v>
      </c>
      <c r="C57" t="s">
        <v>2292</v>
      </c>
      <c r="D57" t="s">
        <v>1991</v>
      </c>
      <c r="E57">
        <v>9500</v>
      </c>
    </row>
    <row r="58" spans="1:6" x14ac:dyDescent="0.3">
      <c r="A58">
        <v>57</v>
      </c>
      <c r="B58" s="13">
        <v>45800</v>
      </c>
      <c r="C58" t="s">
        <v>1986</v>
      </c>
      <c r="D58" t="s">
        <v>1990</v>
      </c>
      <c r="E58">
        <v>8000</v>
      </c>
    </row>
    <row r="59" spans="1:6" x14ac:dyDescent="0.3">
      <c r="A59">
        <v>58</v>
      </c>
      <c r="B59" s="13">
        <v>45803</v>
      </c>
      <c r="C59" t="s">
        <v>2293</v>
      </c>
      <c r="D59" t="s">
        <v>1990</v>
      </c>
      <c r="E59">
        <v>7500</v>
      </c>
    </row>
    <row r="60" spans="1:6" x14ac:dyDescent="0.3">
      <c r="A60">
        <v>59</v>
      </c>
      <c r="B60" s="13">
        <v>45804</v>
      </c>
      <c r="C60" t="s">
        <v>1628</v>
      </c>
      <c r="D60" t="s">
        <v>1990</v>
      </c>
      <c r="E60">
        <v>10000</v>
      </c>
    </row>
    <row r="61" spans="1:6" x14ac:dyDescent="0.3">
      <c r="A61">
        <v>60</v>
      </c>
      <c r="B61" s="13">
        <v>45805</v>
      </c>
      <c r="C61" t="s">
        <v>1986</v>
      </c>
      <c r="D61" t="s">
        <v>1990</v>
      </c>
      <c r="E61">
        <v>8000</v>
      </c>
    </row>
    <row r="62" spans="1:6" x14ac:dyDescent="0.3">
      <c r="A62">
        <v>61</v>
      </c>
      <c r="B62" s="13">
        <v>45806</v>
      </c>
      <c r="C62" t="s">
        <v>2047</v>
      </c>
      <c r="D62" t="s">
        <v>1773</v>
      </c>
      <c r="E62">
        <v>11000</v>
      </c>
    </row>
    <row r="63" spans="1:6" x14ac:dyDescent="0.3">
      <c r="A63">
        <v>62</v>
      </c>
      <c r="B63" s="13">
        <v>45806</v>
      </c>
      <c r="C63" t="s">
        <v>1986</v>
      </c>
      <c r="D63" t="s">
        <v>1990</v>
      </c>
      <c r="E63">
        <v>8000</v>
      </c>
    </row>
    <row r="64" spans="1:6" x14ac:dyDescent="0.3">
      <c r="A64">
        <v>63</v>
      </c>
      <c r="B64" s="13">
        <v>45807</v>
      </c>
      <c r="C64" t="s">
        <v>1613</v>
      </c>
      <c r="D64" t="s">
        <v>1994</v>
      </c>
      <c r="E64">
        <v>46950</v>
      </c>
    </row>
    <row r="65" spans="1:6" x14ac:dyDescent="0.3">
      <c r="A65">
        <v>64</v>
      </c>
      <c r="B65" s="13">
        <v>45807</v>
      </c>
      <c r="C65" t="s">
        <v>2320</v>
      </c>
      <c r="D65" t="s">
        <v>1773</v>
      </c>
      <c r="E65">
        <v>6000</v>
      </c>
      <c r="F65" t="s">
        <v>2161</v>
      </c>
    </row>
    <row r="66" spans="1:6" x14ac:dyDescent="0.3">
      <c r="A66">
        <v>65</v>
      </c>
      <c r="B66" s="13">
        <v>45807</v>
      </c>
      <c r="C66" t="s">
        <v>2047</v>
      </c>
      <c r="D66" t="s">
        <v>1773</v>
      </c>
      <c r="E66">
        <v>6000</v>
      </c>
      <c r="F66" t="s">
        <v>1945</v>
      </c>
    </row>
    <row r="67" spans="1:6" x14ac:dyDescent="0.3">
      <c r="A67">
        <v>66</v>
      </c>
      <c r="B67" s="13">
        <v>45812</v>
      </c>
      <c r="C67" t="s">
        <v>2047</v>
      </c>
      <c r="D67" t="s">
        <v>1773</v>
      </c>
      <c r="E67">
        <v>6000</v>
      </c>
    </row>
    <row r="68" spans="1:6" x14ac:dyDescent="0.3">
      <c r="A68">
        <v>67</v>
      </c>
      <c r="B68" s="13">
        <v>45811</v>
      </c>
      <c r="C68" t="s">
        <v>1986</v>
      </c>
      <c r="D68" t="s">
        <v>1990</v>
      </c>
      <c r="E68">
        <v>8000</v>
      </c>
    </row>
    <row r="69" spans="1:6" x14ac:dyDescent="0.3">
      <c r="A69">
        <v>68</v>
      </c>
      <c r="B69" s="13">
        <v>45817</v>
      </c>
      <c r="C69" t="s">
        <v>2047</v>
      </c>
      <c r="D69" t="s">
        <v>1773</v>
      </c>
      <c r="E69">
        <v>6000</v>
      </c>
      <c r="F69" t="s">
        <v>2396</v>
      </c>
    </row>
    <row r="70" spans="1:6" x14ac:dyDescent="0.3">
      <c r="A70">
        <v>69</v>
      </c>
      <c r="B70" s="13">
        <v>45815</v>
      </c>
      <c r="C70" t="s">
        <v>2047</v>
      </c>
      <c r="D70" t="s">
        <v>1773</v>
      </c>
      <c r="E70">
        <v>6000</v>
      </c>
      <c r="F70" t="s">
        <v>2396</v>
      </c>
    </row>
    <row r="71" spans="1:6" x14ac:dyDescent="0.3">
      <c r="A71">
        <v>70</v>
      </c>
      <c r="B71" s="13">
        <v>45813</v>
      </c>
      <c r="C71" t="s">
        <v>2047</v>
      </c>
      <c r="D71" t="s">
        <v>1773</v>
      </c>
      <c r="E71">
        <v>4000</v>
      </c>
      <c r="F71" t="s">
        <v>2161</v>
      </c>
    </row>
    <row r="72" spans="1:6" x14ac:dyDescent="0.3">
      <c r="A72">
        <v>71</v>
      </c>
      <c r="B72" s="13">
        <v>45817</v>
      </c>
      <c r="C72" t="s">
        <v>2047</v>
      </c>
      <c r="D72" t="s">
        <v>1773</v>
      </c>
      <c r="E72">
        <v>4600</v>
      </c>
      <c r="F72" t="s">
        <v>2433</v>
      </c>
    </row>
    <row r="73" spans="1:6" x14ac:dyDescent="0.3">
      <c r="A73">
        <v>72</v>
      </c>
      <c r="B73" s="13">
        <v>45817</v>
      </c>
      <c r="C73" t="s">
        <v>2047</v>
      </c>
      <c r="D73" t="s">
        <v>1773</v>
      </c>
      <c r="E73">
        <v>9600</v>
      </c>
      <c r="F73" t="s">
        <v>2434</v>
      </c>
    </row>
    <row r="74" spans="1:6" x14ac:dyDescent="0.3">
      <c r="A74">
        <v>73</v>
      </c>
      <c r="B74" s="13">
        <v>45818</v>
      </c>
      <c r="C74" t="s">
        <v>2047</v>
      </c>
      <c r="D74" t="s">
        <v>1773</v>
      </c>
      <c r="E74">
        <v>6000</v>
      </c>
      <c r="F74" t="s">
        <v>2435</v>
      </c>
    </row>
    <row r="75" spans="1:6" x14ac:dyDescent="0.3">
      <c r="A75">
        <v>74</v>
      </c>
      <c r="B75" s="13">
        <v>45818</v>
      </c>
      <c r="C75" t="s">
        <v>2237</v>
      </c>
      <c r="D75" t="s">
        <v>1990</v>
      </c>
      <c r="E75">
        <v>2200</v>
      </c>
    </row>
    <row r="76" spans="1:6" x14ac:dyDescent="0.3">
      <c r="A76">
        <v>75</v>
      </c>
      <c r="B76" s="13">
        <v>45818</v>
      </c>
      <c r="C76" t="s">
        <v>2223</v>
      </c>
      <c r="D76" t="s">
        <v>1625</v>
      </c>
      <c r="E76">
        <v>10000</v>
      </c>
      <c r="F76" t="s">
        <v>2436</v>
      </c>
    </row>
    <row r="77" spans="1:6" x14ac:dyDescent="0.3">
      <c r="A77">
        <v>76</v>
      </c>
      <c r="B77" s="13">
        <v>45818</v>
      </c>
      <c r="C77" t="s">
        <v>2047</v>
      </c>
      <c r="D77" t="s">
        <v>1773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2156</v>
      </c>
      <c r="D78" t="s">
        <v>1773</v>
      </c>
      <c r="E78">
        <v>6000</v>
      </c>
      <c r="F78" t="s">
        <v>2465</v>
      </c>
    </row>
    <row r="79" spans="1:6" x14ac:dyDescent="0.3">
      <c r="A79">
        <v>78</v>
      </c>
      <c r="B79" s="13">
        <v>45820</v>
      </c>
      <c r="C79" t="s">
        <v>2047</v>
      </c>
      <c r="D79" t="s">
        <v>1773</v>
      </c>
      <c r="E79" s="226">
        <v>6000</v>
      </c>
      <c r="F79" t="s">
        <v>1811</v>
      </c>
    </row>
    <row r="80" spans="1:6" x14ac:dyDescent="0.3">
      <c r="A80">
        <v>79</v>
      </c>
      <c r="B80" s="13">
        <v>45820</v>
      </c>
      <c r="C80" t="s">
        <v>2047</v>
      </c>
      <c r="D80" t="s">
        <v>1773</v>
      </c>
      <c r="E80">
        <v>7600</v>
      </c>
      <c r="F80" t="s">
        <v>2397</v>
      </c>
    </row>
    <row r="81" spans="1:6" x14ac:dyDescent="0.3">
      <c r="A81">
        <v>80</v>
      </c>
      <c r="B81" s="13">
        <v>45824</v>
      </c>
      <c r="C81" t="s">
        <v>2164</v>
      </c>
      <c r="D81" t="s">
        <v>1994</v>
      </c>
      <c r="E81">
        <v>47970</v>
      </c>
    </row>
    <row r="82" spans="1:6" x14ac:dyDescent="0.3">
      <c r="A82">
        <v>81</v>
      </c>
      <c r="B82" s="13">
        <v>45824</v>
      </c>
      <c r="C82" t="s">
        <v>1986</v>
      </c>
      <c r="D82" t="s">
        <v>1990</v>
      </c>
      <c r="E82">
        <v>8000</v>
      </c>
    </row>
    <row r="83" spans="1:6" x14ac:dyDescent="0.3">
      <c r="A83">
        <v>82</v>
      </c>
      <c r="B83" s="13">
        <v>45824</v>
      </c>
      <c r="C83" t="s">
        <v>2047</v>
      </c>
      <c r="D83" t="s">
        <v>1773</v>
      </c>
      <c r="E83">
        <v>4600</v>
      </c>
      <c r="F83" t="s">
        <v>2497</v>
      </c>
    </row>
    <row r="84" spans="1:6" x14ac:dyDescent="0.3">
      <c r="A84">
        <v>83</v>
      </c>
      <c r="B84" s="13">
        <v>45825</v>
      </c>
      <c r="C84" t="s">
        <v>1368</v>
      </c>
      <c r="D84" t="s">
        <v>1773</v>
      </c>
      <c r="E84">
        <v>7000</v>
      </c>
      <c r="F84" t="s">
        <v>2504</v>
      </c>
    </row>
    <row r="85" spans="1:6" x14ac:dyDescent="0.3">
      <c r="A85">
        <v>84</v>
      </c>
      <c r="B85" s="13">
        <v>45825</v>
      </c>
      <c r="C85" t="s">
        <v>2223</v>
      </c>
      <c r="D85" t="s">
        <v>1625</v>
      </c>
      <c r="E85">
        <v>9000</v>
      </c>
      <c r="F85" t="s">
        <v>2504</v>
      </c>
    </row>
    <row r="86" spans="1:6" x14ac:dyDescent="0.3">
      <c r="A86">
        <v>85</v>
      </c>
      <c r="B86" s="13">
        <v>45825</v>
      </c>
      <c r="C86" t="s">
        <v>1684</v>
      </c>
      <c r="D86" t="s">
        <v>1990</v>
      </c>
      <c r="E86">
        <v>7000</v>
      </c>
    </row>
    <row r="87" spans="1:6" x14ac:dyDescent="0.3">
      <c r="A87">
        <v>86</v>
      </c>
      <c r="B87" s="13">
        <v>45826</v>
      </c>
      <c r="C87" t="s">
        <v>2047</v>
      </c>
      <c r="D87" t="s">
        <v>1773</v>
      </c>
      <c r="E87">
        <v>2000</v>
      </c>
      <c r="F87" t="s">
        <v>2397</v>
      </c>
    </row>
    <row r="88" spans="1:6" x14ac:dyDescent="0.3">
      <c r="A88">
        <v>87</v>
      </c>
      <c r="B88" s="13">
        <v>45826</v>
      </c>
      <c r="C88" t="s">
        <v>2047</v>
      </c>
      <c r="D88" t="s">
        <v>1773</v>
      </c>
      <c r="E88">
        <v>2000</v>
      </c>
      <c r="F88" t="s">
        <v>2397</v>
      </c>
    </row>
    <row r="89" spans="1:6" x14ac:dyDescent="0.3">
      <c r="A89">
        <v>88</v>
      </c>
      <c r="B89" s="13">
        <v>45826</v>
      </c>
      <c r="C89" t="s">
        <v>2047</v>
      </c>
      <c r="D89" t="s">
        <v>1773</v>
      </c>
      <c r="E89">
        <v>7500</v>
      </c>
      <c r="F89" t="s">
        <v>2550</v>
      </c>
    </row>
    <row r="90" spans="1:6" x14ac:dyDescent="0.3">
      <c r="A90">
        <v>89</v>
      </c>
      <c r="B90" s="13">
        <v>45826</v>
      </c>
      <c r="C90" t="s">
        <v>1628</v>
      </c>
      <c r="D90" t="s">
        <v>1990</v>
      </c>
      <c r="E90">
        <v>9500</v>
      </c>
    </row>
    <row r="91" spans="1:6" x14ac:dyDescent="0.3">
      <c r="A91">
        <v>90</v>
      </c>
      <c r="B91" s="13">
        <v>45827</v>
      </c>
      <c r="C91" t="s">
        <v>2047</v>
      </c>
      <c r="D91" t="s">
        <v>1773</v>
      </c>
      <c r="E91">
        <v>6000</v>
      </c>
      <c r="F91" t="s">
        <v>2435</v>
      </c>
    </row>
    <row r="92" spans="1:6" x14ac:dyDescent="0.3">
      <c r="A92">
        <v>91</v>
      </c>
      <c r="B92" s="13">
        <v>45827</v>
      </c>
      <c r="C92" t="s">
        <v>2047</v>
      </c>
      <c r="D92" t="s">
        <v>1773</v>
      </c>
      <c r="E92">
        <v>2000</v>
      </c>
      <c r="F92" t="s">
        <v>2560</v>
      </c>
    </row>
    <row r="93" spans="1:6" x14ac:dyDescent="0.3">
      <c r="A93">
        <v>92</v>
      </c>
      <c r="B93" s="13">
        <v>45827</v>
      </c>
      <c r="C93" t="s">
        <v>2047</v>
      </c>
      <c r="D93" t="s">
        <v>1773</v>
      </c>
      <c r="E93">
        <v>4600</v>
      </c>
      <c r="F93" t="s">
        <v>2578</v>
      </c>
    </row>
    <row r="94" spans="1:6" x14ac:dyDescent="0.3">
      <c r="A94">
        <v>93</v>
      </c>
      <c r="B94" s="13">
        <v>45828</v>
      </c>
      <c r="C94" t="s">
        <v>2047</v>
      </c>
      <c r="D94" t="s">
        <v>1773</v>
      </c>
      <c r="E94">
        <v>4500</v>
      </c>
      <c r="F94" t="s">
        <v>2596</v>
      </c>
    </row>
    <row r="95" spans="1:6" x14ac:dyDescent="0.3">
      <c r="A95">
        <v>94</v>
      </c>
      <c r="B95" s="13">
        <v>45829</v>
      </c>
      <c r="C95" t="s">
        <v>2164</v>
      </c>
      <c r="D95" t="s">
        <v>1994</v>
      </c>
      <c r="E95">
        <v>48750</v>
      </c>
    </row>
    <row r="96" spans="1:6" x14ac:dyDescent="0.3">
      <c r="A96">
        <v>95</v>
      </c>
      <c r="B96" s="13">
        <v>45829</v>
      </c>
      <c r="C96" t="s">
        <v>2047</v>
      </c>
      <c r="D96" t="s">
        <v>1773</v>
      </c>
      <c r="E96">
        <v>7600</v>
      </c>
      <c r="F96" t="s">
        <v>2489</v>
      </c>
    </row>
    <row r="97" spans="1:6" x14ac:dyDescent="0.3">
      <c r="A97">
        <v>96</v>
      </c>
      <c r="B97" s="13">
        <v>45829</v>
      </c>
      <c r="C97" t="s">
        <v>2047</v>
      </c>
      <c r="D97" t="s">
        <v>1773</v>
      </c>
      <c r="E97">
        <v>6100</v>
      </c>
      <c r="F97" t="s">
        <v>2489</v>
      </c>
    </row>
    <row r="98" spans="1:6" x14ac:dyDescent="0.3">
      <c r="A98">
        <v>97</v>
      </c>
      <c r="B98" s="13">
        <v>45831</v>
      </c>
      <c r="C98" t="s">
        <v>1509</v>
      </c>
      <c r="D98" t="s">
        <v>1625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2060</v>
      </c>
      <c r="D99" t="s">
        <v>1989</v>
      </c>
      <c r="E99">
        <v>2200</v>
      </c>
      <c r="F99" t="s">
        <v>2615</v>
      </c>
    </row>
    <row r="100" spans="1:6" x14ac:dyDescent="0.3">
      <c r="A100">
        <v>99</v>
      </c>
      <c r="B100" s="13">
        <v>45832</v>
      </c>
      <c r="C100" t="s">
        <v>2047</v>
      </c>
      <c r="D100" t="s">
        <v>1773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2047</v>
      </c>
      <c r="D101" t="s">
        <v>1773</v>
      </c>
      <c r="E101">
        <v>6600</v>
      </c>
      <c r="F101" t="s">
        <v>1811</v>
      </c>
    </row>
    <row r="102" spans="1:6" x14ac:dyDescent="0.3">
      <c r="A102">
        <v>101</v>
      </c>
      <c r="B102" s="13">
        <v>45833</v>
      </c>
      <c r="C102" t="s">
        <v>2047</v>
      </c>
      <c r="D102" t="s">
        <v>1773</v>
      </c>
      <c r="E102">
        <v>2200</v>
      </c>
      <c r="F102" t="s">
        <v>2630</v>
      </c>
    </row>
    <row r="103" spans="1:6" x14ac:dyDescent="0.3">
      <c r="A103">
        <v>102</v>
      </c>
      <c r="B103" s="13">
        <v>45833</v>
      </c>
      <c r="C103" t="s">
        <v>2047</v>
      </c>
      <c r="D103" t="s">
        <v>1773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2047</v>
      </c>
      <c r="D104" t="s">
        <v>1773</v>
      </c>
      <c r="E104">
        <v>4400</v>
      </c>
      <c r="F104" t="s">
        <v>2634</v>
      </c>
    </row>
    <row r="105" spans="1:6" x14ac:dyDescent="0.3">
      <c r="A105">
        <v>104</v>
      </c>
      <c r="B105" s="13">
        <v>45833</v>
      </c>
      <c r="C105" t="s">
        <v>2047</v>
      </c>
      <c r="D105" t="s">
        <v>1773</v>
      </c>
      <c r="E105">
        <v>4400</v>
      </c>
      <c r="F105" t="s">
        <v>2634</v>
      </c>
    </row>
    <row r="106" spans="1:6" x14ac:dyDescent="0.3">
      <c r="A106">
        <v>105</v>
      </c>
      <c r="B106" s="13">
        <v>45833</v>
      </c>
      <c r="C106" t="s">
        <v>2645</v>
      </c>
      <c r="D106" t="s">
        <v>2646</v>
      </c>
      <c r="E106">
        <v>24800</v>
      </c>
      <c r="F106" t="s">
        <v>2647</v>
      </c>
    </row>
    <row r="107" spans="1:6" x14ac:dyDescent="0.3">
      <c r="A107">
        <v>106</v>
      </c>
      <c r="B107" s="13">
        <v>45833</v>
      </c>
      <c r="C107" t="s">
        <v>1628</v>
      </c>
      <c r="D107" t="s">
        <v>1990</v>
      </c>
      <c r="E107">
        <v>10000</v>
      </c>
    </row>
    <row r="108" spans="1:6" x14ac:dyDescent="0.3">
      <c r="A108">
        <v>107</v>
      </c>
      <c r="B108" s="13">
        <v>45835</v>
      </c>
      <c r="C108" t="s">
        <v>2678</v>
      </c>
      <c r="D108" t="s">
        <v>1990</v>
      </c>
      <c r="E108">
        <v>22000</v>
      </c>
    </row>
    <row r="109" spans="1:6" x14ac:dyDescent="0.3">
      <c r="A109">
        <v>108</v>
      </c>
      <c r="B109" s="13">
        <v>45839</v>
      </c>
      <c r="C109" t="s">
        <v>2047</v>
      </c>
      <c r="D109" t="s">
        <v>1773</v>
      </c>
      <c r="E109">
        <v>2200</v>
      </c>
      <c r="F109" t="s">
        <v>2715</v>
      </c>
    </row>
    <row r="110" spans="1:6" x14ac:dyDescent="0.3">
      <c r="A110">
        <v>109</v>
      </c>
      <c r="B110" s="13">
        <v>45840</v>
      </c>
      <c r="C110" t="s">
        <v>2047</v>
      </c>
      <c r="D110" t="s">
        <v>1773</v>
      </c>
      <c r="E110">
        <v>6600</v>
      </c>
      <c r="F110" t="s">
        <v>2725</v>
      </c>
    </row>
    <row r="111" spans="1:6" x14ac:dyDescent="0.3">
      <c r="A111">
        <v>110</v>
      </c>
      <c r="B111" s="13">
        <v>45840</v>
      </c>
      <c r="C111" t="s">
        <v>2047</v>
      </c>
      <c r="D111" t="s">
        <v>1773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2047</v>
      </c>
      <c r="D112" t="s">
        <v>1773</v>
      </c>
      <c r="E112">
        <v>7150</v>
      </c>
      <c r="F112" t="s">
        <v>2726</v>
      </c>
    </row>
    <row r="113" spans="1:6" x14ac:dyDescent="0.3">
      <c r="A113">
        <v>112</v>
      </c>
      <c r="B113" s="13">
        <v>45840</v>
      </c>
      <c r="C113" t="s">
        <v>2047</v>
      </c>
      <c r="D113" t="s">
        <v>1773</v>
      </c>
      <c r="E113">
        <v>2200</v>
      </c>
      <c r="F113" t="s">
        <v>1368</v>
      </c>
    </row>
    <row r="114" spans="1:6" x14ac:dyDescent="0.3">
      <c r="A114">
        <v>113</v>
      </c>
      <c r="B114" s="13">
        <v>45842</v>
      </c>
      <c r="C114" t="s">
        <v>2105</v>
      </c>
      <c r="D114" t="s">
        <v>1990</v>
      </c>
      <c r="E114">
        <v>24000</v>
      </c>
    </row>
    <row r="115" spans="1:6" x14ac:dyDescent="0.3">
      <c r="A115">
        <v>114</v>
      </c>
      <c r="B115" s="13">
        <v>45845</v>
      </c>
      <c r="C115" t="s">
        <v>1613</v>
      </c>
      <c r="D115" t="s">
        <v>1994</v>
      </c>
      <c r="E115">
        <v>47800</v>
      </c>
    </row>
    <row r="116" spans="1:6" x14ac:dyDescent="0.3">
      <c r="A116">
        <v>115</v>
      </c>
      <c r="B116" s="13">
        <v>45846</v>
      </c>
      <c r="C116" t="s">
        <v>2047</v>
      </c>
      <c r="D116" t="s">
        <v>1773</v>
      </c>
      <c r="E116">
        <v>6000</v>
      </c>
      <c r="F116" t="s">
        <v>1576</v>
      </c>
    </row>
    <row r="117" spans="1:6" x14ac:dyDescent="0.3">
      <c r="A117">
        <v>116</v>
      </c>
      <c r="B117" s="13">
        <v>45846</v>
      </c>
      <c r="C117" t="s">
        <v>2047</v>
      </c>
      <c r="D117" t="s">
        <v>1773</v>
      </c>
      <c r="E117">
        <v>6500</v>
      </c>
      <c r="F117" t="s">
        <v>1811</v>
      </c>
    </row>
    <row r="118" spans="1:6" x14ac:dyDescent="0.3">
      <c r="A118">
        <v>117</v>
      </c>
      <c r="B118" s="13">
        <v>45846</v>
      </c>
      <c r="C118" t="s">
        <v>2047</v>
      </c>
      <c r="D118" t="s">
        <v>1773</v>
      </c>
      <c r="E118">
        <v>6000</v>
      </c>
      <c r="F118" t="s">
        <v>2435</v>
      </c>
    </row>
    <row r="119" spans="1:6" x14ac:dyDescent="0.3">
      <c r="A119">
        <v>118</v>
      </c>
      <c r="B119" s="13">
        <v>45846</v>
      </c>
      <c r="C119" t="s">
        <v>2047</v>
      </c>
      <c r="D119" t="s">
        <v>1773</v>
      </c>
      <c r="E119">
        <v>2000</v>
      </c>
      <c r="F119" t="s">
        <v>2789</v>
      </c>
    </row>
    <row r="120" spans="1:6" x14ac:dyDescent="0.3">
      <c r="A120">
        <v>119</v>
      </c>
      <c r="B120" s="13">
        <v>45847</v>
      </c>
      <c r="C120" t="s">
        <v>2047</v>
      </c>
      <c r="D120" t="s">
        <v>1773</v>
      </c>
      <c r="E120">
        <v>2000</v>
      </c>
      <c r="F120" t="s">
        <v>1737</v>
      </c>
    </row>
    <row r="121" spans="1:6" x14ac:dyDescent="0.3">
      <c r="A121">
        <v>120</v>
      </c>
      <c r="B121" s="13">
        <v>45847</v>
      </c>
      <c r="C121" t="s">
        <v>2047</v>
      </c>
      <c r="D121" t="s">
        <v>1773</v>
      </c>
      <c r="E121">
        <v>6000</v>
      </c>
      <c r="F121" t="s">
        <v>2807</v>
      </c>
    </row>
    <row r="122" spans="1:6" x14ac:dyDescent="0.3">
      <c r="A122">
        <v>121</v>
      </c>
      <c r="B122" s="13">
        <v>45847</v>
      </c>
      <c r="C122" t="s">
        <v>1509</v>
      </c>
      <c r="D122" t="s">
        <v>1773</v>
      </c>
      <c r="E122">
        <v>8000</v>
      </c>
      <c r="F122" t="s">
        <v>1737</v>
      </c>
    </row>
    <row r="123" spans="1:6" x14ac:dyDescent="0.3">
      <c r="A123">
        <v>122</v>
      </c>
      <c r="B123" s="13">
        <v>45849</v>
      </c>
      <c r="C123" t="s">
        <v>2047</v>
      </c>
      <c r="D123" t="s">
        <v>1773</v>
      </c>
      <c r="E123">
        <v>6000</v>
      </c>
      <c r="F123" t="s">
        <v>1576</v>
      </c>
    </row>
    <row r="124" spans="1:6" x14ac:dyDescent="0.3">
      <c r="A124">
        <v>123</v>
      </c>
      <c r="B124" s="13">
        <v>45852</v>
      </c>
      <c r="C124" t="s">
        <v>1509</v>
      </c>
      <c r="D124" t="s">
        <v>1773</v>
      </c>
      <c r="E124">
        <v>12000</v>
      </c>
      <c r="F124" t="s">
        <v>2855</v>
      </c>
    </row>
    <row r="125" spans="1:6" x14ac:dyDescent="0.3">
      <c r="A125">
        <v>124</v>
      </c>
      <c r="B125" s="13">
        <v>45852</v>
      </c>
      <c r="C125" t="s">
        <v>1684</v>
      </c>
      <c r="D125" t="s">
        <v>1990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0"/>
      <c r="B1" s="311"/>
      <c r="C1" s="311"/>
      <c r="D1" s="311"/>
      <c r="E1" s="311"/>
      <c r="F1" s="311"/>
      <c r="G1" s="31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2" t="s">
        <v>1191</v>
      </c>
      <c r="R1" s="312"/>
      <c r="S1" s="313"/>
      <c r="T1" s="313"/>
      <c r="U1" s="314"/>
    </row>
    <row r="2" spans="1:21" x14ac:dyDescent="0.3">
      <c r="A2" s="315" t="s">
        <v>65</v>
      </c>
      <c r="B2" s="316"/>
      <c r="C2" s="317" t="s">
        <v>2212</v>
      </c>
      <c r="D2" s="318"/>
      <c r="E2" s="318"/>
      <c r="F2" s="318"/>
      <c r="G2" s="319"/>
      <c r="H2" s="317" t="s">
        <v>77</v>
      </c>
      <c r="I2" s="318"/>
      <c r="J2" s="318"/>
      <c r="K2" s="318"/>
      <c r="L2" s="318"/>
      <c r="M2" s="318"/>
      <c r="N2" s="318"/>
      <c r="O2" s="319"/>
      <c r="P2" s="320" t="s">
        <v>63</v>
      </c>
      <c r="Q2" s="321"/>
      <c r="R2" s="321"/>
      <c r="S2" s="316"/>
      <c r="T2" s="322">
        <v>46099</v>
      </c>
      <c r="U2" s="323"/>
    </row>
    <row r="3" spans="1:21" ht="24.95" customHeight="1" x14ac:dyDescent="0.3">
      <c r="A3" s="333" t="s">
        <v>1161</v>
      </c>
      <c r="B3" s="37" t="s">
        <v>59</v>
      </c>
      <c r="C3" s="336" t="s">
        <v>2687</v>
      </c>
      <c r="D3" s="337"/>
      <c r="E3" s="337"/>
      <c r="F3" s="337"/>
      <c r="G3" s="337"/>
      <c r="H3" s="337"/>
      <c r="I3" s="337"/>
      <c r="J3" s="338"/>
      <c r="K3" s="339" t="s">
        <v>1162</v>
      </c>
      <c r="L3" s="37" t="s">
        <v>59</v>
      </c>
      <c r="M3" s="342" t="s">
        <v>964</v>
      </c>
      <c r="N3" s="343"/>
      <c r="O3" s="343"/>
      <c r="P3" s="343"/>
      <c r="Q3" s="343"/>
      <c r="R3" s="343"/>
      <c r="S3" s="343"/>
      <c r="T3" s="343"/>
      <c r="U3" s="344"/>
    </row>
    <row r="4" spans="1:21" ht="24.95" customHeight="1" x14ac:dyDescent="0.3">
      <c r="A4" s="334"/>
      <c r="B4" s="37" t="s">
        <v>61</v>
      </c>
      <c r="C4" s="345"/>
      <c r="D4" s="346"/>
      <c r="E4" s="346"/>
      <c r="F4" s="346"/>
      <c r="G4" s="346"/>
      <c r="H4" s="346"/>
      <c r="I4" s="346"/>
      <c r="J4" s="347"/>
      <c r="K4" s="340"/>
      <c r="L4" s="37" t="s">
        <v>61</v>
      </c>
      <c r="M4" s="324" t="s">
        <v>962</v>
      </c>
      <c r="N4" s="325"/>
      <c r="O4" s="325"/>
      <c r="P4" s="325"/>
      <c r="Q4" s="325"/>
      <c r="R4" s="326"/>
      <c r="S4" s="38" t="s">
        <v>62</v>
      </c>
      <c r="T4" s="324" t="s">
        <v>73</v>
      </c>
      <c r="U4" s="327"/>
    </row>
    <row r="5" spans="1:21" ht="24.95" customHeight="1" x14ac:dyDescent="0.3">
      <c r="A5" s="334"/>
      <c r="B5" s="38" t="s">
        <v>10</v>
      </c>
      <c r="C5" s="324" t="s">
        <v>5341</v>
      </c>
      <c r="D5" s="325"/>
      <c r="E5" s="325"/>
      <c r="F5" s="325"/>
      <c r="G5" s="325"/>
      <c r="H5" s="325"/>
      <c r="I5" s="325"/>
      <c r="J5" s="326"/>
      <c r="K5" s="340"/>
      <c r="L5" s="38" t="s">
        <v>10</v>
      </c>
      <c r="M5" s="324" t="s">
        <v>74</v>
      </c>
      <c r="N5" s="325"/>
      <c r="O5" s="325"/>
      <c r="P5" s="325"/>
      <c r="Q5" s="325"/>
      <c r="R5" s="325"/>
      <c r="S5" s="325"/>
      <c r="T5" s="325"/>
      <c r="U5" s="327"/>
    </row>
    <row r="6" spans="1:21" ht="24.95" customHeight="1" x14ac:dyDescent="0.3">
      <c r="A6" s="335"/>
      <c r="B6" s="38" t="s">
        <v>75</v>
      </c>
      <c r="C6" s="324" t="s">
        <v>5342</v>
      </c>
      <c r="D6" s="325"/>
      <c r="E6" s="325"/>
      <c r="F6" s="325"/>
      <c r="G6" s="325"/>
      <c r="H6" s="325"/>
      <c r="I6" s="325"/>
      <c r="J6" s="326"/>
      <c r="K6" s="341"/>
      <c r="L6" s="38" t="s">
        <v>75</v>
      </c>
      <c r="M6" s="324" t="s">
        <v>66</v>
      </c>
      <c r="N6" s="325"/>
      <c r="O6" s="325"/>
      <c r="P6" s="325"/>
      <c r="Q6" s="325"/>
      <c r="R6" s="326"/>
      <c r="S6" s="38" t="s">
        <v>22</v>
      </c>
      <c r="T6" s="324" t="s">
        <v>25</v>
      </c>
      <c r="U6" s="327"/>
    </row>
    <row r="7" spans="1:21" ht="15.75" customHeight="1" x14ac:dyDescent="0.3">
      <c r="A7" s="328" t="s">
        <v>70</v>
      </c>
      <c r="B7" s="329"/>
      <c r="C7" s="329"/>
      <c r="D7" s="329"/>
      <c r="E7" s="330"/>
      <c r="F7" s="331" t="s">
        <v>44</v>
      </c>
      <c r="G7" s="329"/>
      <c r="H7" s="329"/>
      <c r="I7" s="330"/>
      <c r="J7" s="331" t="s">
        <v>42</v>
      </c>
      <c r="K7" s="329"/>
      <c r="L7" s="329"/>
      <c r="M7" s="329"/>
      <c r="N7" s="330"/>
      <c r="O7" s="329" t="s">
        <v>50</v>
      </c>
      <c r="P7" s="330"/>
      <c r="Q7" s="331" t="s">
        <v>69</v>
      </c>
      <c r="R7" s="329"/>
      <c r="S7" s="330"/>
      <c r="T7" s="331" t="s">
        <v>68</v>
      </c>
      <c r="U7" s="332"/>
    </row>
    <row r="8" spans="1:21" ht="15.6" customHeight="1" x14ac:dyDescent="0.3">
      <c r="A8" s="357" t="s">
        <v>1212</v>
      </c>
      <c r="B8" s="358"/>
      <c r="C8" s="358"/>
      <c r="D8" s="358"/>
      <c r="E8" s="359"/>
      <c r="F8" s="360" t="s">
        <v>2151</v>
      </c>
      <c r="G8" s="361"/>
      <c r="H8" s="361"/>
      <c r="I8" s="362"/>
      <c r="J8" s="368">
        <v>1200000</v>
      </c>
      <c r="K8" s="368"/>
      <c r="L8" s="368"/>
      <c r="M8" s="368"/>
      <c r="N8" s="368"/>
      <c r="O8" s="369">
        <v>1</v>
      </c>
      <c r="P8" s="369"/>
      <c r="Q8" s="363"/>
      <c r="R8" s="364"/>
      <c r="S8" s="365"/>
      <c r="T8" s="366">
        <v>1200000</v>
      </c>
      <c r="U8" s="367"/>
    </row>
    <row r="9" spans="1:21" ht="15.6" customHeight="1" x14ac:dyDescent="0.3">
      <c r="A9" s="348" t="s">
        <v>1486</v>
      </c>
      <c r="B9" s="349"/>
      <c r="C9" s="349"/>
      <c r="D9" s="349"/>
      <c r="E9" s="350"/>
      <c r="F9" s="351" t="s">
        <v>2666</v>
      </c>
      <c r="G9" s="349"/>
      <c r="H9" s="349"/>
      <c r="I9" s="350"/>
      <c r="J9" s="370">
        <v>350000</v>
      </c>
      <c r="K9" s="370"/>
      <c r="L9" s="370"/>
      <c r="M9" s="370"/>
      <c r="N9" s="370"/>
      <c r="O9" s="371">
        <v>1</v>
      </c>
      <c r="P9" s="371"/>
      <c r="Q9" s="352"/>
      <c r="R9" s="353"/>
      <c r="S9" s="354"/>
      <c r="T9" s="355">
        <v>350000</v>
      </c>
      <c r="U9" s="356"/>
    </row>
    <row r="10" spans="1:21" ht="15.6" customHeight="1" x14ac:dyDescent="0.3">
      <c r="A10" s="348" t="s">
        <v>1695</v>
      </c>
      <c r="B10" s="349"/>
      <c r="C10" s="349"/>
      <c r="D10" s="349"/>
      <c r="E10" s="350"/>
      <c r="F10" s="351" t="s">
        <v>1694</v>
      </c>
      <c r="G10" s="349"/>
      <c r="H10" s="349"/>
      <c r="I10" s="350"/>
      <c r="J10" s="370">
        <v>50000</v>
      </c>
      <c r="K10" s="370"/>
      <c r="L10" s="370"/>
      <c r="M10" s="370"/>
      <c r="N10" s="370"/>
      <c r="O10" s="371">
        <v>1</v>
      </c>
      <c r="P10" s="371"/>
      <c r="Q10" s="352"/>
      <c r="R10" s="353"/>
      <c r="S10" s="354"/>
      <c r="T10" s="355">
        <v>50000</v>
      </c>
      <c r="U10" s="356"/>
    </row>
    <row r="11" spans="1:21" ht="15.6" customHeight="1" x14ac:dyDescent="0.3">
      <c r="A11" s="348"/>
      <c r="B11" s="349"/>
      <c r="C11" s="349"/>
      <c r="D11" s="349"/>
      <c r="E11" s="350"/>
      <c r="F11" s="351"/>
      <c r="G11" s="349"/>
      <c r="H11" s="349"/>
      <c r="I11" s="350"/>
      <c r="J11" s="370"/>
      <c r="K11" s="370"/>
      <c r="L11" s="370"/>
      <c r="M11" s="370"/>
      <c r="N11" s="370"/>
      <c r="O11" s="371"/>
      <c r="P11" s="371"/>
      <c r="Q11" s="352"/>
      <c r="R11" s="353"/>
      <c r="S11" s="354"/>
      <c r="T11" s="355"/>
      <c r="U11" s="356"/>
    </row>
    <row r="12" spans="1:21" ht="15.6" customHeight="1" x14ac:dyDescent="0.3">
      <c r="A12" s="348"/>
      <c r="B12" s="349"/>
      <c r="C12" s="349"/>
      <c r="D12" s="349"/>
      <c r="E12" s="350"/>
      <c r="F12" s="351"/>
      <c r="G12" s="349"/>
      <c r="H12" s="349"/>
      <c r="I12" s="350"/>
      <c r="J12" s="370"/>
      <c r="K12" s="370"/>
      <c r="L12" s="370"/>
      <c r="M12" s="370"/>
      <c r="N12" s="370"/>
      <c r="O12" s="371"/>
      <c r="P12" s="371"/>
      <c r="Q12" s="352"/>
      <c r="R12" s="353"/>
      <c r="S12" s="354"/>
      <c r="T12" s="355"/>
      <c r="U12" s="356"/>
    </row>
    <row r="13" spans="1:21" ht="15.6" customHeight="1" x14ac:dyDescent="0.3">
      <c r="A13" s="348"/>
      <c r="B13" s="349"/>
      <c r="C13" s="349"/>
      <c r="D13" s="349"/>
      <c r="E13" s="350"/>
      <c r="F13" s="351"/>
      <c r="G13" s="349"/>
      <c r="H13" s="349"/>
      <c r="I13" s="350"/>
      <c r="J13" s="370"/>
      <c r="K13" s="370"/>
      <c r="L13" s="370"/>
      <c r="M13" s="370"/>
      <c r="N13" s="370"/>
      <c r="O13" s="371"/>
      <c r="P13" s="371"/>
      <c r="Q13" s="352"/>
      <c r="R13" s="353"/>
      <c r="S13" s="354"/>
      <c r="T13" s="355"/>
      <c r="U13" s="356"/>
    </row>
    <row r="14" spans="1:21" ht="15.6" customHeight="1" x14ac:dyDescent="0.3">
      <c r="A14" s="348"/>
      <c r="B14" s="349"/>
      <c r="C14" s="349"/>
      <c r="D14" s="349"/>
      <c r="E14" s="350"/>
      <c r="F14" s="351"/>
      <c r="G14" s="349"/>
      <c r="H14" s="349"/>
      <c r="I14" s="350"/>
      <c r="J14" s="370"/>
      <c r="K14" s="370"/>
      <c r="L14" s="370"/>
      <c r="M14" s="370"/>
      <c r="N14" s="370"/>
      <c r="O14" s="371"/>
      <c r="P14" s="371"/>
      <c r="Q14" s="352"/>
      <c r="R14" s="353"/>
      <c r="S14" s="354"/>
      <c r="T14" s="355"/>
      <c r="U14" s="356"/>
    </row>
    <row r="15" spans="1:21" ht="15.6" customHeight="1" thickBot="1" x14ac:dyDescent="0.35">
      <c r="A15" s="372"/>
      <c r="B15" s="373"/>
      <c r="C15" s="373"/>
      <c r="D15" s="373"/>
      <c r="E15" s="374"/>
      <c r="F15" s="375"/>
      <c r="G15" s="373"/>
      <c r="H15" s="373"/>
      <c r="I15" s="374"/>
      <c r="J15" s="381"/>
      <c r="K15" s="381"/>
      <c r="L15" s="381"/>
      <c r="M15" s="381"/>
      <c r="N15" s="381"/>
      <c r="O15" s="382"/>
      <c r="P15" s="382"/>
      <c r="Q15" s="376"/>
      <c r="R15" s="377"/>
      <c r="S15" s="378"/>
      <c r="T15" s="379"/>
      <c r="U15" s="380"/>
    </row>
    <row r="16" spans="1:21" ht="15" customHeight="1" thickTop="1" x14ac:dyDescent="0.3">
      <c r="A16" s="383" t="s">
        <v>2306</v>
      </c>
      <c r="B16" s="384"/>
      <c r="C16" s="384"/>
      <c r="D16" s="384"/>
      <c r="E16" s="385"/>
      <c r="F16" s="392"/>
      <c r="G16" s="393"/>
      <c r="H16" s="393"/>
      <c r="I16" s="393"/>
      <c r="J16" s="393"/>
      <c r="K16" s="393"/>
      <c r="L16" s="393"/>
      <c r="M16" s="393"/>
      <c r="N16" s="393"/>
      <c r="O16" s="393"/>
      <c r="P16" s="393"/>
      <c r="Q16" s="393"/>
      <c r="R16" s="393"/>
      <c r="S16" s="393"/>
      <c r="T16" s="393"/>
      <c r="U16" s="394"/>
    </row>
    <row r="17" spans="1:21" ht="15" customHeight="1" x14ac:dyDescent="0.3">
      <c r="A17" s="386"/>
      <c r="B17" s="387"/>
      <c r="C17" s="387"/>
      <c r="D17" s="387"/>
      <c r="E17" s="388"/>
      <c r="F17" s="395"/>
      <c r="G17" s="396"/>
      <c r="H17" s="396"/>
      <c r="I17" s="396"/>
      <c r="J17" s="396"/>
      <c r="K17" s="396"/>
      <c r="L17" s="396"/>
      <c r="M17" s="396"/>
      <c r="N17" s="396"/>
      <c r="O17" s="396"/>
      <c r="P17" s="396"/>
      <c r="Q17" s="396"/>
      <c r="R17" s="396"/>
      <c r="S17" s="396"/>
      <c r="T17" s="396"/>
      <c r="U17" s="397"/>
    </row>
    <row r="18" spans="1:21" ht="15" customHeight="1" x14ac:dyDescent="0.3">
      <c r="A18" s="386"/>
      <c r="B18" s="387"/>
      <c r="C18" s="387"/>
      <c r="D18" s="387"/>
      <c r="E18" s="388"/>
      <c r="F18" s="395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6"/>
      <c r="R18" s="396"/>
      <c r="S18" s="396"/>
      <c r="T18" s="396"/>
      <c r="U18" s="397"/>
    </row>
    <row r="19" spans="1:21" ht="15" customHeight="1" x14ac:dyDescent="0.3">
      <c r="A19" s="389"/>
      <c r="B19" s="390"/>
      <c r="C19" s="390"/>
      <c r="D19" s="390"/>
      <c r="E19" s="391"/>
      <c r="F19" s="398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9"/>
      <c r="R19" s="399"/>
      <c r="S19" s="399"/>
      <c r="T19" s="399"/>
      <c r="U19" s="400"/>
    </row>
    <row r="20" spans="1:21" ht="20.100000000000001" customHeight="1" x14ac:dyDescent="0.3">
      <c r="A20" s="328" t="s">
        <v>80</v>
      </c>
      <c r="B20" s="329"/>
      <c r="C20" s="329"/>
      <c r="D20" s="329"/>
      <c r="E20" s="329"/>
      <c r="F20" s="407">
        <v>1600000</v>
      </c>
      <c r="G20" s="407"/>
      <c r="H20" s="407"/>
      <c r="I20" s="408"/>
      <c r="J20" s="403">
        <f>SUM(J8:N19)</f>
        <v>1600000</v>
      </c>
      <c r="K20" s="404"/>
      <c r="L20" s="404"/>
      <c r="M20" s="404"/>
      <c r="N20" s="405"/>
      <c r="O20" s="441">
        <f>SUM(O8:P19)</f>
        <v>3</v>
      </c>
      <c r="P20" s="441"/>
      <c r="Q20" s="406">
        <f>SUM(Q8:S19)</f>
        <v>0</v>
      </c>
      <c r="R20" s="407"/>
      <c r="S20" s="408"/>
      <c r="T20" s="407">
        <f>SUM(T8:U15)</f>
        <v>1600000</v>
      </c>
      <c r="U20" s="409"/>
    </row>
    <row r="21" spans="1:21" ht="20.100000000000001" customHeight="1" thickBot="1" x14ac:dyDescent="0.35">
      <c r="A21" s="431" t="s">
        <v>90</v>
      </c>
      <c r="B21" s="432"/>
      <c r="C21" s="432"/>
      <c r="D21" s="432"/>
      <c r="E21" s="432"/>
      <c r="F21" s="433">
        <f>F20+T20</f>
        <v>3200000</v>
      </c>
      <c r="G21" s="433"/>
      <c r="H21" s="433"/>
      <c r="I21" s="434"/>
      <c r="J21" s="435" t="s">
        <v>965</v>
      </c>
      <c r="K21" s="432"/>
      <c r="L21" s="401" t="str">
        <f>T4</f>
        <v>장효주</v>
      </c>
      <c r="M21" s="401"/>
      <c r="N21" s="401"/>
      <c r="O21" s="435" t="s">
        <v>64</v>
      </c>
      <c r="P21" s="432"/>
      <c r="Q21" s="401" t="str">
        <f>C3</f>
        <v>현진미션(남대구)</v>
      </c>
      <c r="R21" s="401"/>
      <c r="S21" s="401"/>
      <c r="T21" s="401"/>
      <c r="U21" s="402"/>
    </row>
    <row r="22" spans="1:21" ht="20.100000000000001" customHeight="1" x14ac:dyDescent="0.3">
      <c r="A22" s="442" t="s">
        <v>5344</v>
      </c>
      <c r="B22" s="442"/>
      <c r="C22" s="442"/>
      <c r="D22" s="442"/>
      <c r="E22" s="442"/>
      <c r="F22" s="442"/>
      <c r="G22" s="442"/>
      <c r="H22" s="442"/>
      <c r="I22" s="442"/>
      <c r="J22" s="442"/>
      <c r="K22" s="442"/>
      <c r="L22" s="442"/>
      <c r="M22" s="442"/>
      <c r="N22" s="442"/>
      <c r="O22" s="442"/>
      <c r="P22" s="442"/>
      <c r="Q22" s="442"/>
      <c r="R22" s="442"/>
      <c r="S22" s="442"/>
      <c r="T22" s="442"/>
      <c r="U22" s="442"/>
    </row>
    <row r="23" spans="1:21" ht="20.100000000000001" customHeight="1" thickBot="1" x14ac:dyDescent="0.35">
      <c r="A23" s="443"/>
      <c r="B23" s="443"/>
      <c r="C23" s="443"/>
      <c r="D23" s="443"/>
      <c r="E23" s="443"/>
      <c r="F23" s="443"/>
      <c r="G23" s="443"/>
      <c r="H23" s="443"/>
      <c r="I23" s="443"/>
      <c r="J23" s="443"/>
      <c r="K23" s="443"/>
      <c r="L23" s="443"/>
      <c r="M23" s="443"/>
      <c r="N23" s="443"/>
      <c r="O23" s="443"/>
      <c r="P23" s="443"/>
      <c r="Q23" s="443"/>
      <c r="R23" s="443"/>
      <c r="S23" s="443"/>
      <c r="T23" s="443"/>
      <c r="U23" s="443"/>
    </row>
    <row r="24" spans="1:21" ht="24" customHeight="1" thickBot="1" x14ac:dyDescent="0.3">
      <c r="A24" s="310"/>
      <c r="B24" s="311"/>
      <c r="C24" s="311"/>
      <c r="D24" s="311"/>
      <c r="E24" s="311"/>
      <c r="F24" s="311"/>
      <c r="G24" s="311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2" t="s">
        <v>1191</v>
      </c>
      <c r="R24" s="312"/>
      <c r="S24" s="444">
        <f>S1</f>
        <v>0</v>
      </c>
      <c r="T24" s="444"/>
      <c r="U24" s="445"/>
    </row>
    <row r="25" spans="1:21" x14ac:dyDescent="0.3">
      <c r="A25" s="315" t="s">
        <v>65</v>
      </c>
      <c r="B25" s="316"/>
      <c r="C25" s="317" t="str">
        <f>C2</f>
        <v>카카오뱅크 3333181865047</v>
      </c>
      <c r="D25" s="318"/>
      <c r="E25" s="318"/>
      <c r="F25" s="318"/>
      <c r="G25" s="319"/>
      <c r="H25" s="317" t="s">
        <v>76</v>
      </c>
      <c r="I25" s="318"/>
      <c r="J25" s="318"/>
      <c r="K25" s="318"/>
      <c r="L25" s="318"/>
      <c r="M25" s="318"/>
      <c r="N25" s="318"/>
      <c r="O25" s="319"/>
      <c r="P25" s="320" t="s">
        <v>63</v>
      </c>
      <c r="Q25" s="321"/>
      <c r="R25" s="321"/>
      <c r="S25" s="316"/>
      <c r="T25" s="322">
        <f>T2</f>
        <v>46099</v>
      </c>
      <c r="U25" s="323"/>
    </row>
    <row r="26" spans="1:21" ht="24.95" customHeight="1" x14ac:dyDescent="0.3">
      <c r="A26" s="333" t="s">
        <v>1161</v>
      </c>
      <c r="B26" s="37" t="s">
        <v>59</v>
      </c>
      <c r="C26" s="336" t="str">
        <f>C3</f>
        <v>현진미션(남대구)</v>
      </c>
      <c r="D26" s="337"/>
      <c r="E26" s="337"/>
      <c r="F26" s="337"/>
      <c r="G26" s="337"/>
      <c r="H26" s="337"/>
      <c r="I26" s="337"/>
      <c r="J26" s="338"/>
      <c r="K26" s="339" t="s">
        <v>1162</v>
      </c>
      <c r="L26" s="37" t="s">
        <v>59</v>
      </c>
      <c r="M26" s="342" t="s">
        <v>964</v>
      </c>
      <c r="N26" s="343"/>
      <c r="O26" s="343"/>
      <c r="P26" s="343"/>
      <c r="Q26" s="343"/>
      <c r="R26" s="343"/>
      <c r="S26" s="343"/>
      <c r="T26" s="343"/>
      <c r="U26" s="344"/>
    </row>
    <row r="27" spans="1:21" ht="24.95" customHeight="1" x14ac:dyDescent="0.3">
      <c r="A27" s="334"/>
      <c r="B27" s="37" t="s">
        <v>61</v>
      </c>
      <c r="C27" s="410">
        <f>C4</f>
        <v>0</v>
      </c>
      <c r="D27" s="411"/>
      <c r="E27" s="411"/>
      <c r="F27" s="411"/>
      <c r="G27" s="411"/>
      <c r="H27" s="411"/>
      <c r="I27" s="411"/>
      <c r="J27" s="412"/>
      <c r="K27" s="340"/>
      <c r="L27" s="37" t="s">
        <v>61</v>
      </c>
      <c r="M27" s="324" t="s">
        <v>962</v>
      </c>
      <c r="N27" s="325"/>
      <c r="O27" s="325"/>
      <c r="P27" s="325"/>
      <c r="Q27" s="325"/>
      <c r="R27" s="326"/>
      <c r="S27" s="38" t="s">
        <v>62</v>
      </c>
      <c r="T27" s="324" t="s">
        <v>73</v>
      </c>
      <c r="U27" s="327"/>
    </row>
    <row r="28" spans="1:21" ht="24.95" customHeight="1" x14ac:dyDescent="0.3">
      <c r="A28" s="334"/>
      <c r="B28" s="38" t="s">
        <v>10</v>
      </c>
      <c r="C28" s="324" t="str">
        <f>C5</f>
        <v>대구광역시 달서구 문화회관6길 12</v>
      </c>
      <c r="D28" s="325"/>
      <c r="E28" s="325"/>
      <c r="F28" s="325"/>
      <c r="G28" s="325"/>
      <c r="H28" s="325"/>
      <c r="I28" s="325"/>
      <c r="J28" s="326"/>
      <c r="K28" s="340"/>
      <c r="L28" s="38" t="s">
        <v>10</v>
      </c>
      <c r="M28" s="324" t="s">
        <v>74</v>
      </c>
      <c r="N28" s="325"/>
      <c r="O28" s="325"/>
      <c r="P28" s="325"/>
      <c r="Q28" s="325"/>
      <c r="R28" s="325"/>
      <c r="S28" s="325"/>
      <c r="T28" s="325"/>
      <c r="U28" s="327"/>
    </row>
    <row r="29" spans="1:21" ht="24.95" customHeight="1" x14ac:dyDescent="0.3">
      <c r="A29" s="335"/>
      <c r="B29" s="38" t="s">
        <v>75</v>
      </c>
      <c r="C29" s="324" t="str">
        <f>C6</f>
        <v>010-2991-0341</v>
      </c>
      <c r="D29" s="325"/>
      <c r="E29" s="325"/>
      <c r="F29" s="325"/>
      <c r="G29" s="325"/>
      <c r="H29" s="325"/>
      <c r="I29" s="325"/>
      <c r="J29" s="326"/>
      <c r="K29" s="341"/>
      <c r="L29" s="38" t="s">
        <v>75</v>
      </c>
      <c r="M29" s="324" t="s">
        <v>66</v>
      </c>
      <c r="N29" s="325"/>
      <c r="O29" s="325"/>
      <c r="P29" s="325"/>
      <c r="Q29" s="325"/>
      <c r="R29" s="326"/>
      <c r="S29" s="38" t="s">
        <v>22</v>
      </c>
      <c r="T29" s="324" t="str">
        <f>T6</f>
        <v>대구</v>
      </c>
      <c r="U29" s="327"/>
    </row>
    <row r="30" spans="1:21" ht="15.6" customHeight="1" x14ac:dyDescent="0.3">
      <c r="A30" s="328" t="s">
        <v>70</v>
      </c>
      <c r="B30" s="329"/>
      <c r="C30" s="329"/>
      <c r="D30" s="329"/>
      <c r="E30" s="330"/>
      <c r="F30" s="331" t="s">
        <v>44</v>
      </c>
      <c r="G30" s="329"/>
      <c r="H30" s="329"/>
      <c r="I30" s="330"/>
      <c r="J30" s="331" t="s">
        <v>42</v>
      </c>
      <c r="K30" s="329"/>
      <c r="L30" s="329"/>
      <c r="M30" s="329"/>
      <c r="N30" s="330"/>
      <c r="O30" s="329" t="s">
        <v>50</v>
      </c>
      <c r="P30" s="330"/>
      <c r="Q30" s="331" t="s">
        <v>69</v>
      </c>
      <c r="R30" s="329"/>
      <c r="S30" s="330"/>
      <c r="T30" s="331" t="s">
        <v>68</v>
      </c>
      <c r="U30" s="332"/>
    </row>
    <row r="31" spans="1:21" ht="15.6" customHeight="1" x14ac:dyDescent="0.3">
      <c r="A31" s="418" t="str">
        <f>A8</f>
        <v>VGSNAG3</v>
      </c>
      <c r="B31" s="419"/>
      <c r="C31" s="419"/>
      <c r="D31" s="419"/>
      <c r="E31" s="419"/>
      <c r="F31" s="419" t="str">
        <f>F8</f>
        <v>A7252709011-1</v>
      </c>
      <c r="G31" s="419"/>
      <c r="H31" s="419"/>
      <c r="I31" s="419"/>
      <c r="J31" s="423">
        <f>J8</f>
        <v>1200000</v>
      </c>
      <c r="K31" s="423"/>
      <c r="L31" s="423"/>
      <c r="M31" s="423"/>
      <c r="N31" s="423"/>
      <c r="O31" s="423">
        <f>O8</f>
        <v>1</v>
      </c>
      <c r="P31" s="423"/>
      <c r="Q31" s="420">
        <f>Q8</f>
        <v>0</v>
      </c>
      <c r="R31" s="420"/>
      <c r="S31" s="420"/>
      <c r="T31" s="421">
        <f>T8</f>
        <v>1200000</v>
      </c>
      <c r="U31" s="422"/>
    </row>
    <row r="32" spans="1:21" ht="15.6" customHeight="1" x14ac:dyDescent="0.3">
      <c r="A32" s="413" t="str">
        <f t="shared" ref="A32:A38" si="0">A9</f>
        <v>PARK_PAWL</v>
      </c>
      <c r="B32" s="414"/>
      <c r="C32" s="414"/>
      <c r="D32" s="414"/>
      <c r="E32" s="414"/>
      <c r="F32" s="414" t="str">
        <f t="shared" ref="F32:F38" si="1">F9</f>
        <v>A7259820003</v>
      </c>
      <c r="G32" s="414"/>
      <c r="H32" s="414"/>
      <c r="I32" s="414"/>
      <c r="J32" s="424">
        <f t="shared" ref="J32:J38" si="2">J9</f>
        <v>350000</v>
      </c>
      <c r="K32" s="424"/>
      <c r="L32" s="424"/>
      <c r="M32" s="424"/>
      <c r="N32" s="424"/>
      <c r="O32" s="424">
        <f t="shared" ref="O32:O38" si="3">O9</f>
        <v>1</v>
      </c>
      <c r="P32" s="424"/>
      <c r="Q32" s="415">
        <f t="shared" ref="Q32:Q38" si="4">Q9</f>
        <v>0</v>
      </c>
      <c r="R32" s="415"/>
      <c r="S32" s="415"/>
      <c r="T32" s="416">
        <f t="shared" ref="T32:T38" si="5">T9</f>
        <v>350000</v>
      </c>
      <c r="U32" s="417"/>
    </row>
    <row r="33" spans="1:21" ht="15.6" customHeight="1" x14ac:dyDescent="0.3">
      <c r="A33" s="413" t="str">
        <f t="shared" si="0"/>
        <v>BMTSR_Oilpan_9G</v>
      </c>
      <c r="B33" s="414"/>
      <c r="C33" s="414"/>
      <c r="D33" s="414"/>
      <c r="E33" s="414"/>
      <c r="F33" s="414" t="str">
        <f t="shared" si="1"/>
        <v>B7252703707</v>
      </c>
      <c r="G33" s="414"/>
      <c r="H33" s="414"/>
      <c r="I33" s="414"/>
      <c r="J33" s="424">
        <f t="shared" si="2"/>
        <v>50000</v>
      </c>
      <c r="K33" s="424"/>
      <c r="L33" s="424"/>
      <c r="M33" s="424"/>
      <c r="N33" s="424"/>
      <c r="O33" s="424">
        <f t="shared" si="3"/>
        <v>1</v>
      </c>
      <c r="P33" s="424"/>
      <c r="Q33" s="415">
        <f t="shared" si="4"/>
        <v>0</v>
      </c>
      <c r="R33" s="415"/>
      <c r="S33" s="415"/>
      <c r="T33" s="416">
        <f t="shared" si="5"/>
        <v>50000</v>
      </c>
      <c r="U33" s="417"/>
    </row>
    <row r="34" spans="1:21" ht="15.6" customHeight="1" x14ac:dyDescent="0.3">
      <c r="A34" s="413">
        <f t="shared" si="0"/>
        <v>0</v>
      </c>
      <c r="B34" s="414"/>
      <c r="C34" s="414"/>
      <c r="D34" s="414"/>
      <c r="E34" s="414"/>
      <c r="F34" s="414">
        <f t="shared" si="1"/>
        <v>0</v>
      </c>
      <c r="G34" s="414"/>
      <c r="H34" s="414"/>
      <c r="I34" s="414"/>
      <c r="J34" s="424">
        <f t="shared" si="2"/>
        <v>0</v>
      </c>
      <c r="K34" s="424"/>
      <c r="L34" s="424"/>
      <c r="M34" s="424"/>
      <c r="N34" s="424"/>
      <c r="O34" s="424">
        <f t="shared" si="3"/>
        <v>0</v>
      </c>
      <c r="P34" s="424"/>
      <c r="Q34" s="415">
        <f t="shared" si="4"/>
        <v>0</v>
      </c>
      <c r="R34" s="415"/>
      <c r="S34" s="415"/>
      <c r="T34" s="416">
        <f t="shared" si="5"/>
        <v>0</v>
      </c>
      <c r="U34" s="417"/>
    </row>
    <row r="35" spans="1:21" ht="15.6" customHeight="1" x14ac:dyDescent="0.3">
      <c r="A35" s="413">
        <f t="shared" si="0"/>
        <v>0</v>
      </c>
      <c r="B35" s="414"/>
      <c r="C35" s="414"/>
      <c r="D35" s="414"/>
      <c r="E35" s="414"/>
      <c r="F35" s="414">
        <f t="shared" si="1"/>
        <v>0</v>
      </c>
      <c r="G35" s="414"/>
      <c r="H35" s="414"/>
      <c r="I35" s="414"/>
      <c r="J35" s="424">
        <f t="shared" si="2"/>
        <v>0</v>
      </c>
      <c r="K35" s="424"/>
      <c r="L35" s="424"/>
      <c r="M35" s="424"/>
      <c r="N35" s="424"/>
      <c r="O35" s="424">
        <f t="shared" si="3"/>
        <v>0</v>
      </c>
      <c r="P35" s="424"/>
      <c r="Q35" s="415">
        <f t="shared" si="4"/>
        <v>0</v>
      </c>
      <c r="R35" s="415"/>
      <c r="S35" s="415"/>
      <c r="T35" s="416">
        <f t="shared" si="5"/>
        <v>0</v>
      </c>
      <c r="U35" s="417"/>
    </row>
    <row r="36" spans="1:21" ht="15.6" customHeight="1" x14ac:dyDescent="0.3">
      <c r="A36" s="413">
        <f t="shared" si="0"/>
        <v>0</v>
      </c>
      <c r="B36" s="414"/>
      <c r="C36" s="414"/>
      <c r="D36" s="414"/>
      <c r="E36" s="414"/>
      <c r="F36" s="414">
        <f t="shared" si="1"/>
        <v>0</v>
      </c>
      <c r="G36" s="414"/>
      <c r="H36" s="414"/>
      <c r="I36" s="414"/>
      <c r="J36" s="424">
        <f t="shared" si="2"/>
        <v>0</v>
      </c>
      <c r="K36" s="424"/>
      <c r="L36" s="424"/>
      <c r="M36" s="424"/>
      <c r="N36" s="424"/>
      <c r="O36" s="424">
        <f t="shared" si="3"/>
        <v>0</v>
      </c>
      <c r="P36" s="424"/>
      <c r="Q36" s="415">
        <f t="shared" si="4"/>
        <v>0</v>
      </c>
      <c r="R36" s="415"/>
      <c r="S36" s="415"/>
      <c r="T36" s="416">
        <f t="shared" si="5"/>
        <v>0</v>
      </c>
      <c r="U36" s="417"/>
    </row>
    <row r="37" spans="1:21" ht="15.6" customHeight="1" x14ac:dyDescent="0.3">
      <c r="A37" s="413">
        <f t="shared" si="0"/>
        <v>0</v>
      </c>
      <c r="B37" s="414"/>
      <c r="C37" s="414"/>
      <c r="D37" s="414"/>
      <c r="E37" s="414"/>
      <c r="F37" s="414">
        <f t="shared" si="1"/>
        <v>0</v>
      </c>
      <c r="G37" s="414"/>
      <c r="H37" s="414"/>
      <c r="I37" s="414"/>
      <c r="J37" s="424">
        <f t="shared" si="2"/>
        <v>0</v>
      </c>
      <c r="K37" s="424"/>
      <c r="L37" s="424"/>
      <c r="M37" s="424"/>
      <c r="N37" s="424"/>
      <c r="O37" s="424">
        <f t="shared" si="3"/>
        <v>0</v>
      </c>
      <c r="P37" s="424"/>
      <c r="Q37" s="415">
        <f t="shared" si="4"/>
        <v>0</v>
      </c>
      <c r="R37" s="415"/>
      <c r="S37" s="415"/>
      <c r="T37" s="416">
        <f t="shared" si="5"/>
        <v>0</v>
      </c>
      <c r="U37" s="417"/>
    </row>
    <row r="38" spans="1:21" ht="15.6" customHeight="1" thickBot="1" x14ac:dyDescent="0.35">
      <c r="A38" s="425">
        <f t="shared" si="0"/>
        <v>0</v>
      </c>
      <c r="B38" s="426"/>
      <c r="C38" s="426"/>
      <c r="D38" s="426"/>
      <c r="E38" s="426"/>
      <c r="F38" s="426">
        <f t="shared" si="1"/>
        <v>0</v>
      </c>
      <c r="G38" s="426"/>
      <c r="H38" s="426"/>
      <c r="I38" s="426"/>
      <c r="J38" s="430">
        <f t="shared" si="2"/>
        <v>0</v>
      </c>
      <c r="K38" s="430"/>
      <c r="L38" s="430"/>
      <c r="M38" s="430"/>
      <c r="N38" s="430"/>
      <c r="O38" s="430">
        <f t="shared" si="3"/>
        <v>0</v>
      </c>
      <c r="P38" s="430"/>
      <c r="Q38" s="427">
        <f t="shared" si="4"/>
        <v>0</v>
      </c>
      <c r="R38" s="427"/>
      <c r="S38" s="427"/>
      <c r="T38" s="428">
        <f t="shared" si="5"/>
        <v>0</v>
      </c>
      <c r="U38" s="429"/>
    </row>
    <row r="39" spans="1:21" ht="15" customHeight="1" thickTop="1" x14ac:dyDescent="0.3">
      <c r="A39" s="383" t="s">
        <v>2306</v>
      </c>
      <c r="B39" s="384"/>
      <c r="C39" s="384"/>
      <c r="D39" s="384"/>
      <c r="E39" s="385"/>
      <c r="F39" s="392">
        <f>F16</f>
        <v>0</v>
      </c>
      <c r="G39" s="393"/>
      <c r="H39" s="393"/>
      <c r="I39" s="393"/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393"/>
      <c r="U39" s="394"/>
    </row>
    <row r="40" spans="1:21" ht="15" customHeight="1" x14ac:dyDescent="0.3">
      <c r="A40" s="386"/>
      <c r="B40" s="387"/>
      <c r="C40" s="387"/>
      <c r="D40" s="387"/>
      <c r="E40" s="388"/>
      <c r="F40" s="395"/>
      <c r="G40" s="396"/>
      <c r="H40" s="396"/>
      <c r="I40" s="396"/>
      <c r="J40" s="396"/>
      <c r="K40" s="396"/>
      <c r="L40" s="396"/>
      <c r="M40" s="396"/>
      <c r="N40" s="396"/>
      <c r="O40" s="396"/>
      <c r="P40" s="396"/>
      <c r="Q40" s="396"/>
      <c r="R40" s="396"/>
      <c r="S40" s="396"/>
      <c r="T40" s="396"/>
      <c r="U40" s="397"/>
    </row>
    <row r="41" spans="1:21" ht="15" customHeight="1" x14ac:dyDescent="0.3">
      <c r="A41" s="386"/>
      <c r="B41" s="387"/>
      <c r="C41" s="387"/>
      <c r="D41" s="387"/>
      <c r="E41" s="388"/>
      <c r="F41" s="395"/>
      <c r="G41" s="396"/>
      <c r="H41" s="396"/>
      <c r="I41" s="396"/>
      <c r="J41" s="396"/>
      <c r="K41" s="396"/>
      <c r="L41" s="396"/>
      <c r="M41" s="396"/>
      <c r="N41" s="396"/>
      <c r="O41" s="396"/>
      <c r="P41" s="396"/>
      <c r="Q41" s="396"/>
      <c r="R41" s="396"/>
      <c r="S41" s="396"/>
      <c r="T41" s="396"/>
      <c r="U41" s="397"/>
    </row>
    <row r="42" spans="1:21" ht="15" customHeight="1" x14ac:dyDescent="0.3">
      <c r="A42" s="389"/>
      <c r="B42" s="390"/>
      <c r="C42" s="390"/>
      <c r="D42" s="390"/>
      <c r="E42" s="391"/>
      <c r="F42" s="398"/>
      <c r="G42" s="399"/>
      <c r="H42" s="399"/>
      <c r="I42" s="399"/>
      <c r="J42" s="399"/>
      <c r="K42" s="399"/>
      <c r="L42" s="399"/>
      <c r="M42" s="399"/>
      <c r="N42" s="399"/>
      <c r="O42" s="399"/>
      <c r="P42" s="399"/>
      <c r="Q42" s="399"/>
      <c r="R42" s="399"/>
      <c r="S42" s="399"/>
      <c r="T42" s="399"/>
      <c r="U42" s="400"/>
    </row>
    <row r="43" spans="1:21" ht="20.100000000000001" customHeight="1" x14ac:dyDescent="0.3">
      <c r="A43" s="328" t="s">
        <v>80</v>
      </c>
      <c r="B43" s="329"/>
      <c r="C43" s="329"/>
      <c r="D43" s="329"/>
      <c r="E43" s="329"/>
      <c r="F43" s="407">
        <f>F20</f>
        <v>1600000</v>
      </c>
      <c r="G43" s="407"/>
      <c r="H43" s="407"/>
      <c r="I43" s="408"/>
      <c r="J43" s="403">
        <f>J20</f>
        <v>1600000</v>
      </c>
      <c r="K43" s="404"/>
      <c r="L43" s="404"/>
      <c r="M43" s="404"/>
      <c r="N43" s="405"/>
      <c r="O43" s="441">
        <f>O20</f>
        <v>3</v>
      </c>
      <c r="P43" s="441"/>
      <c r="Q43" s="406">
        <f>Q20</f>
        <v>0</v>
      </c>
      <c r="R43" s="407"/>
      <c r="S43" s="407"/>
      <c r="T43" s="407">
        <f>T20</f>
        <v>1600000</v>
      </c>
      <c r="U43" s="409"/>
    </row>
    <row r="44" spans="1:21" ht="20.100000000000001" customHeight="1" thickBot="1" x14ac:dyDescent="0.35">
      <c r="A44" s="431" t="s">
        <v>90</v>
      </c>
      <c r="B44" s="432"/>
      <c r="C44" s="432"/>
      <c r="D44" s="432"/>
      <c r="E44" s="432"/>
      <c r="F44" s="433">
        <f>F21</f>
        <v>3200000</v>
      </c>
      <c r="G44" s="433"/>
      <c r="H44" s="433"/>
      <c r="I44" s="434"/>
      <c r="J44" s="435" t="s">
        <v>965</v>
      </c>
      <c r="K44" s="432"/>
      <c r="L44" s="436" t="str">
        <f>T27</f>
        <v>장효주</v>
      </c>
      <c r="M44" s="436"/>
      <c r="N44" s="436"/>
      <c r="O44" s="435" t="s">
        <v>64</v>
      </c>
      <c r="P44" s="437"/>
      <c r="Q44" s="438" t="str">
        <f>Q21</f>
        <v>현진미션(남대구)</v>
      </c>
      <c r="R44" s="439"/>
      <c r="S44" s="439"/>
      <c r="T44" s="439"/>
      <c r="U44" s="440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2311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4</v>
      </c>
    </row>
    <row r="2" spans="1:12" x14ac:dyDescent="0.3">
      <c r="A2" s="47">
        <v>1</v>
      </c>
      <c r="B2" s="47" t="s">
        <v>5339</v>
      </c>
      <c r="C2" s="47" t="s">
        <v>1016</v>
      </c>
      <c r="D2" s="290" t="s">
        <v>1742</v>
      </c>
      <c r="E2" t="s">
        <v>1197</v>
      </c>
      <c r="F2" s="290" t="s">
        <v>1742</v>
      </c>
      <c r="G2">
        <v>1200000</v>
      </c>
      <c r="H2">
        <v>1</v>
      </c>
      <c r="I2" s="226"/>
      <c r="J2" s="226">
        <v>1200000</v>
      </c>
    </row>
    <row r="3" spans="1:12" x14ac:dyDescent="0.3">
      <c r="A3" s="47">
        <v>2</v>
      </c>
      <c r="B3" s="47" t="s">
        <v>5339</v>
      </c>
      <c r="C3" s="47" t="s">
        <v>1016</v>
      </c>
      <c r="D3" s="290" t="s">
        <v>2666</v>
      </c>
      <c r="E3" t="s">
        <v>1486</v>
      </c>
      <c r="F3" s="290" t="s">
        <v>2666</v>
      </c>
      <c r="G3">
        <v>350000</v>
      </c>
      <c r="H3">
        <v>1</v>
      </c>
      <c r="I3" s="226"/>
      <c r="J3" s="226">
        <v>350000</v>
      </c>
    </row>
    <row r="4" spans="1:12" x14ac:dyDescent="0.3">
      <c r="A4" s="47">
        <v>3</v>
      </c>
      <c r="B4" s="47" t="s">
        <v>5339</v>
      </c>
      <c r="C4" s="47" t="s">
        <v>1016</v>
      </c>
      <c r="D4" s="290" t="s">
        <v>1694</v>
      </c>
      <c r="E4" t="s">
        <v>1695</v>
      </c>
      <c r="F4" s="290" t="s">
        <v>1694</v>
      </c>
      <c r="G4">
        <v>50000</v>
      </c>
      <c r="H4">
        <v>1</v>
      </c>
      <c r="I4" s="226"/>
      <c r="J4" s="226">
        <v>50000</v>
      </c>
    </row>
    <row r="5" spans="1:12" x14ac:dyDescent="0.3"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6" t="s">
        <v>49</v>
      </c>
      <c r="C4" s="447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1965</v>
      </c>
      <c r="B6" s="169" t="s">
        <v>49</v>
      </c>
      <c r="C6" s="170" t="s">
        <v>1323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1119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1164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1190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1119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1127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8" t="s">
        <v>87</v>
      </c>
      <c r="C28" s="449"/>
      <c r="D28" s="449"/>
      <c r="E28" s="450"/>
      <c r="F28" s="449"/>
      <c r="G28" s="449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4" t="s">
        <v>1548</v>
      </c>
      <c r="F6" s="454"/>
      <c r="G6" s="454"/>
      <c r="H6" s="454"/>
      <c r="I6" s="454"/>
      <c r="J6" s="454"/>
      <c r="K6" s="454"/>
    </row>
    <row r="7" spans="5:11" x14ac:dyDescent="0.3"/>
    <row r="8" spans="5:11" x14ac:dyDescent="0.3"/>
    <row r="9" spans="5:11" x14ac:dyDescent="0.3">
      <c r="G9" s="451"/>
      <c r="H9" s="451"/>
      <c r="I9" s="451"/>
      <c r="J9" s="451"/>
    </row>
    <row r="10" spans="5:11" ht="33" customHeight="1" x14ac:dyDescent="0.3">
      <c r="F10" s="117"/>
      <c r="G10" s="452"/>
      <c r="H10" s="453"/>
      <c r="I10" s="453"/>
      <c r="J10" s="453"/>
    </row>
    <row r="11" spans="5:11" x14ac:dyDescent="0.3"/>
    <row r="12" spans="5:11" ht="32.25" customHeight="1" x14ac:dyDescent="0.3">
      <c r="F12" s="118"/>
      <c r="G12" s="452" t="s">
        <v>1549</v>
      </c>
      <c r="H12" s="453"/>
      <c r="I12" s="453"/>
      <c r="J12" s="453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46098</v>
      </c>
      <c r="B3" s="235" t="s">
        <v>1122</v>
      </c>
      <c r="C3" s="286">
        <f>SUMIF($B:$B,A3,I:I)</f>
        <v>2051000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1725000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1123</v>
      </c>
      <c r="C4" s="236">
        <f>SUMIFS($I:$I,$B:$B,"&gt;="&amp;DATE(A5,A4,1),$B:$B,"&lt;="&amp;EOMONTH(DATE(A5,A4,1),0))</f>
        <v>86949000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1124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1119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1673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1389</v>
      </c>
      <c r="D9" s="112" t="s">
        <v>3757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1469</v>
      </c>
      <c r="D10" s="112" t="s">
        <v>4169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1531</v>
      </c>
      <c r="D11" s="112" t="s">
        <v>3762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1459</v>
      </c>
      <c r="D12" s="112" t="s">
        <v>1790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1570</v>
      </c>
      <c r="D13" s="112" t="s">
        <v>1256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3563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1434</v>
      </c>
      <c r="D15" s="112" t="s">
        <v>5186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1790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1837</v>
      </c>
      <c r="D17" s="112" t="s">
        <v>1707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1712</v>
      </c>
      <c r="D18" s="112" t="s">
        <v>2405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1389</v>
      </c>
      <c r="D19" s="112" t="s">
        <v>2180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1389</v>
      </c>
      <c r="D20" s="112" t="s">
        <v>2181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2141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2545</v>
      </c>
      <c r="D22" s="112" t="s">
        <v>2169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2545</v>
      </c>
      <c r="D23" s="112" t="s">
        <v>2170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1434</v>
      </c>
      <c r="D24" s="112" t="s">
        <v>5186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>
        <v>3180</v>
      </c>
      <c r="B25" s="94">
        <v>46085</v>
      </c>
      <c r="C25" s="85" t="s">
        <v>1463</v>
      </c>
      <c r="D25" s="112" t="s">
        <v>1197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3181</v>
      </c>
      <c r="B26" s="94">
        <v>46085</v>
      </c>
      <c r="C26" s="85" t="s">
        <v>2903</v>
      </c>
      <c r="D26" s="112" t="s">
        <v>1720</v>
      </c>
      <c r="E26" s="78"/>
      <c r="F26" s="80">
        <v>180000</v>
      </c>
      <c r="G26" s="85">
        <v>1</v>
      </c>
      <c r="I26" s="80">
        <v>180000</v>
      </c>
    </row>
    <row r="27" spans="1:16" ht="18" customHeight="1" x14ac:dyDescent="0.3">
      <c r="A27" s="89">
        <v>3182</v>
      </c>
      <c r="B27" s="94">
        <v>46085</v>
      </c>
      <c r="C27" s="85" t="s">
        <v>1434</v>
      </c>
      <c r="D27" s="112" t="s">
        <v>1551</v>
      </c>
      <c r="E27" s="78"/>
      <c r="F27" s="80">
        <v>1600000</v>
      </c>
      <c r="G27" s="85">
        <v>1</v>
      </c>
      <c r="I27" s="80">
        <v>1600000</v>
      </c>
    </row>
    <row r="28" spans="1:16" ht="18" customHeight="1" x14ac:dyDescent="0.3">
      <c r="A28" s="89">
        <v>3183</v>
      </c>
      <c r="B28" s="94">
        <v>46085</v>
      </c>
      <c r="C28" s="85" t="s">
        <v>2903</v>
      </c>
      <c r="D28" s="112" t="s">
        <v>1146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3184</v>
      </c>
      <c r="B29" s="94">
        <v>46085</v>
      </c>
      <c r="C29" s="85" t="s">
        <v>2137</v>
      </c>
      <c r="D29" s="112" t="s">
        <v>1707</v>
      </c>
      <c r="E29" s="78"/>
      <c r="F29" s="80">
        <v>150000</v>
      </c>
      <c r="G29" s="85">
        <v>1</v>
      </c>
      <c r="I29" s="80">
        <v>150000</v>
      </c>
    </row>
    <row r="30" spans="1:16" ht="18" customHeight="1" x14ac:dyDescent="0.3">
      <c r="A30" s="89">
        <v>3185</v>
      </c>
      <c r="B30" s="94">
        <v>46085</v>
      </c>
      <c r="C30" s="85" t="s">
        <v>1446</v>
      </c>
      <c r="D30" s="112" t="s">
        <v>1707</v>
      </c>
      <c r="E30" s="78"/>
      <c r="F30" s="80">
        <v>150000</v>
      </c>
      <c r="G30" s="85">
        <v>1</v>
      </c>
      <c r="I30" s="80">
        <v>150000</v>
      </c>
    </row>
    <row r="31" spans="1:16" ht="18" customHeight="1" x14ac:dyDescent="0.3">
      <c r="A31" s="89">
        <v>3186</v>
      </c>
      <c r="B31" s="94">
        <v>46085</v>
      </c>
      <c r="C31" s="85" t="s">
        <v>3899</v>
      </c>
      <c r="D31" s="112" t="s">
        <v>5198</v>
      </c>
      <c r="E31" s="78"/>
      <c r="F31" s="80">
        <v>1500000</v>
      </c>
      <c r="G31" s="85">
        <v>1</v>
      </c>
      <c r="I31" s="80">
        <v>1500000</v>
      </c>
    </row>
    <row r="32" spans="1:16" ht="18" customHeight="1" x14ac:dyDescent="0.3">
      <c r="A32" s="89">
        <v>3187</v>
      </c>
      <c r="B32" s="94">
        <v>46085</v>
      </c>
      <c r="C32" s="85" t="s">
        <v>1457</v>
      </c>
      <c r="D32" s="112" t="s">
        <v>2762</v>
      </c>
      <c r="E32" s="78"/>
      <c r="F32" s="80">
        <v>1600000</v>
      </c>
      <c r="G32" s="85">
        <v>1</v>
      </c>
      <c r="H32" s="126">
        <v>160000</v>
      </c>
      <c r="I32" s="80">
        <v>1760000</v>
      </c>
    </row>
    <row r="33" spans="1:10" ht="18" customHeight="1" x14ac:dyDescent="0.3">
      <c r="A33" s="89">
        <v>3188</v>
      </c>
      <c r="B33" s="94">
        <v>46085</v>
      </c>
      <c r="C33" s="85" t="s">
        <v>1368</v>
      </c>
      <c r="D33" s="112" t="s">
        <v>2149</v>
      </c>
      <c r="E33" s="79"/>
      <c r="F33" s="224">
        <v>1300000</v>
      </c>
      <c r="G33" s="85">
        <v>1</v>
      </c>
      <c r="H33" s="128"/>
      <c r="I33" s="80">
        <v>1300000</v>
      </c>
    </row>
    <row r="34" spans="1:10" ht="18" customHeight="1" x14ac:dyDescent="0.3">
      <c r="A34" s="82">
        <v>3189</v>
      </c>
      <c r="B34" s="93">
        <v>46085</v>
      </c>
      <c r="C34" s="83" t="s">
        <v>1013</v>
      </c>
      <c r="D34" s="113" t="s">
        <v>1733</v>
      </c>
      <c r="F34" s="120">
        <v>1100000</v>
      </c>
      <c r="G34" s="85">
        <v>1</v>
      </c>
      <c r="H34" s="126">
        <v>110000</v>
      </c>
      <c r="I34" s="80">
        <v>1210000</v>
      </c>
    </row>
    <row r="35" spans="1:10" ht="18" customHeight="1" x14ac:dyDescent="0.3">
      <c r="A35" s="82">
        <v>3190</v>
      </c>
      <c r="B35" s="93">
        <v>46085</v>
      </c>
      <c r="C35" s="83" t="s">
        <v>2985</v>
      </c>
      <c r="D35" s="113" t="s">
        <v>1197</v>
      </c>
      <c r="F35" s="120">
        <v>1200000</v>
      </c>
      <c r="G35" s="85">
        <v>1</v>
      </c>
      <c r="I35" s="80">
        <v>1200000</v>
      </c>
    </row>
    <row r="36" spans="1:10" ht="18" customHeight="1" x14ac:dyDescent="0.3">
      <c r="A36" s="82">
        <v>3191</v>
      </c>
      <c r="B36" s="93">
        <v>46085</v>
      </c>
      <c r="C36" s="83" t="s">
        <v>2985</v>
      </c>
      <c r="D36" s="113" t="s">
        <v>1695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3192</v>
      </c>
      <c r="B37" s="93">
        <v>46085</v>
      </c>
      <c r="C37" s="83" t="s">
        <v>1463</v>
      </c>
      <c r="D37" s="113" t="s">
        <v>4489</v>
      </c>
      <c r="J37" s="80">
        <v>-1450000</v>
      </c>
    </row>
    <row r="38" spans="1:10" ht="18" customHeight="1" x14ac:dyDescent="0.3">
      <c r="A38" s="82">
        <v>3193</v>
      </c>
      <c r="B38" s="93">
        <v>46085</v>
      </c>
      <c r="C38" s="83" t="s">
        <v>1363</v>
      </c>
      <c r="D38" s="113" t="s">
        <v>4679</v>
      </c>
      <c r="J38" s="80">
        <v>-1000000</v>
      </c>
    </row>
    <row r="39" spans="1:10" ht="18" customHeight="1" x14ac:dyDescent="0.3">
      <c r="A39" s="82">
        <v>3194</v>
      </c>
      <c r="B39" s="93">
        <v>46085</v>
      </c>
      <c r="C39" s="83" t="s">
        <v>1837</v>
      </c>
      <c r="D39" s="113" t="s">
        <v>4991</v>
      </c>
      <c r="J39" s="80">
        <v>-150000</v>
      </c>
    </row>
    <row r="40" spans="1:10" ht="18" customHeight="1" x14ac:dyDescent="0.3">
      <c r="A40" s="82">
        <v>3195</v>
      </c>
      <c r="B40" s="93">
        <v>46085</v>
      </c>
      <c r="C40" s="83" t="s">
        <v>1051</v>
      </c>
      <c r="D40" s="113" t="s">
        <v>3828</v>
      </c>
      <c r="J40" s="80">
        <v>-620000</v>
      </c>
    </row>
    <row r="41" spans="1:10" ht="18" customHeight="1" x14ac:dyDescent="0.3">
      <c r="A41" s="82">
        <v>3196</v>
      </c>
      <c r="B41" s="93">
        <v>46085</v>
      </c>
      <c r="C41" s="83" t="s">
        <v>2903</v>
      </c>
      <c r="D41" s="113" t="s">
        <v>4285</v>
      </c>
      <c r="J41" s="80">
        <v>-1500000</v>
      </c>
    </row>
    <row r="42" spans="1:10" ht="18" customHeight="1" x14ac:dyDescent="0.3">
      <c r="A42" s="82">
        <v>3197</v>
      </c>
      <c r="B42" s="94">
        <v>46085</v>
      </c>
      <c r="C42" s="85" t="s">
        <v>2137</v>
      </c>
      <c r="D42" s="112" t="s">
        <v>5204</v>
      </c>
      <c r="E42" s="78"/>
      <c r="F42" s="80"/>
      <c r="J42" s="80">
        <v>-150000</v>
      </c>
    </row>
    <row r="43" spans="1:10" ht="18" customHeight="1" x14ac:dyDescent="0.3">
      <c r="A43" s="89">
        <v>3198</v>
      </c>
      <c r="B43" s="94">
        <v>46085</v>
      </c>
      <c r="C43" s="85" t="s">
        <v>1446</v>
      </c>
      <c r="D43" s="112" t="s">
        <v>4759</v>
      </c>
      <c r="E43" s="79"/>
      <c r="F43" s="224"/>
      <c r="H43" s="128"/>
      <c r="J43" s="80">
        <v>-150000</v>
      </c>
    </row>
    <row r="44" spans="1:10" ht="18" customHeight="1" x14ac:dyDescent="0.3">
      <c r="A44" s="82">
        <v>3199</v>
      </c>
      <c r="B44" s="94">
        <v>46085</v>
      </c>
      <c r="C44" s="85" t="s">
        <v>1368</v>
      </c>
      <c r="D44" s="112" t="s">
        <v>5205</v>
      </c>
      <c r="E44" s="78"/>
      <c r="F44" s="80"/>
      <c r="J44" s="80">
        <v>-1300000</v>
      </c>
    </row>
    <row r="45" spans="1:10" ht="18" customHeight="1" x14ac:dyDescent="0.3">
      <c r="A45" s="82">
        <v>3201</v>
      </c>
      <c r="B45" s="94">
        <v>46085</v>
      </c>
      <c r="C45" s="85" t="s">
        <v>1576</v>
      </c>
      <c r="D45" s="112" t="s">
        <v>4436</v>
      </c>
      <c r="E45" s="78"/>
      <c r="F45" s="80"/>
      <c r="J45" s="80">
        <v>-550000</v>
      </c>
    </row>
    <row r="46" spans="1:10" ht="18" customHeight="1" x14ac:dyDescent="0.3">
      <c r="A46" s="89">
        <v>3204</v>
      </c>
      <c r="B46" s="94">
        <v>46086</v>
      </c>
      <c r="C46" s="85" t="s">
        <v>1712</v>
      </c>
      <c r="D46" s="112" t="s">
        <v>5208</v>
      </c>
      <c r="E46" s="78"/>
      <c r="F46" s="80"/>
      <c r="J46" s="80">
        <v>-5500000</v>
      </c>
    </row>
    <row r="47" spans="1:10" ht="18" customHeight="1" x14ac:dyDescent="0.3">
      <c r="A47" s="82">
        <v>3205</v>
      </c>
      <c r="B47" s="93">
        <v>46086</v>
      </c>
      <c r="C47" s="83" t="s">
        <v>1228</v>
      </c>
      <c r="D47" s="113" t="s">
        <v>1197</v>
      </c>
      <c r="F47" s="120">
        <v>1300000</v>
      </c>
      <c r="G47" s="85">
        <v>1</v>
      </c>
      <c r="H47" s="126">
        <v>130000</v>
      </c>
      <c r="I47" s="80">
        <v>1430000</v>
      </c>
    </row>
    <row r="48" spans="1:10" ht="18" customHeight="1" x14ac:dyDescent="0.3">
      <c r="A48" s="82">
        <v>3206</v>
      </c>
      <c r="B48" s="93">
        <v>46086</v>
      </c>
      <c r="C48" s="83" t="s">
        <v>5210</v>
      </c>
      <c r="D48" s="113" t="s">
        <v>2371</v>
      </c>
      <c r="F48" s="120">
        <v>1700000</v>
      </c>
      <c r="G48" s="85">
        <v>1</v>
      </c>
      <c r="I48" s="80">
        <v>1700000</v>
      </c>
    </row>
    <row r="49" spans="1:10" ht="18" customHeight="1" x14ac:dyDescent="0.3">
      <c r="A49" s="82">
        <v>3207</v>
      </c>
      <c r="B49" s="93">
        <v>46086</v>
      </c>
      <c r="C49" s="83" t="s">
        <v>1737</v>
      </c>
      <c r="D49" s="113" t="s">
        <v>5212</v>
      </c>
      <c r="F49" s="120">
        <v>1550000</v>
      </c>
      <c r="G49" s="85">
        <v>1</v>
      </c>
      <c r="H49" s="126">
        <v>155000</v>
      </c>
      <c r="I49" s="80">
        <v>1705000</v>
      </c>
    </row>
    <row r="50" spans="1:10" ht="18" customHeight="1" x14ac:dyDescent="0.3">
      <c r="A50" s="82">
        <v>3208</v>
      </c>
      <c r="B50" s="93">
        <v>46086</v>
      </c>
      <c r="C50" s="83" t="s">
        <v>1459</v>
      </c>
      <c r="D50" s="113" t="s">
        <v>2169</v>
      </c>
      <c r="F50" s="120">
        <v>1500000</v>
      </c>
      <c r="G50" s="85">
        <v>1</v>
      </c>
      <c r="I50" s="80">
        <v>1500000</v>
      </c>
    </row>
    <row r="51" spans="1:10" ht="18" customHeight="1" x14ac:dyDescent="0.3">
      <c r="A51" s="82">
        <v>3209</v>
      </c>
      <c r="B51" s="93">
        <v>46086</v>
      </c>
      <c r="C51" s="83" t="s">
        <v>1459</v>
      </c>
      <c r="D51" s="113" t="s">
        <v>2170</v>
      </c>
      <c r="F51" s="120">
        <v>100000</v>
      </c>
      <c r="G51" s="85">
        <v>1</v>
      </c>
      <c r="I51" s="80">
        <v>100000</v>
      </c>
    </row>
    <row r="52" spans="1:10" ht="18" customHeight="1" x14ac:dyDescent="0.3">
      <c r="A52" s="82">
        <v>3210</v>
      </c>
      <c r="B52" s="93">
        <v>46086</v>
      </c>
      <c r="C52" s="83" t="s">
        <v>1459</v>
      </c>
      <c r="D52" s="113" t="s">
        <v>2172</v>
      </c>
      <c r="F52" s="120">
        <v>70000</v>
      </c>
      <c r="G52" s="85">
        <v>1</v>
      </c>
      <c r="I52" s="80">
        <v>70000</v>
      </c>
    </row>
    <row r="53" spans="1:10" ht="18" customHeight="1" x14ac:dyDescent="0.3">
      <c r="A53" s="82">
        <v>3211</v>
      </c>
      <c r="B53" s="93">
        <v>46086</v>
      </c>
      <c r="C53" s="83" t="s">
        <v>2090</v>
      </c>
      <c r="D53" s="113" t="s">
        <v>3035</v>
      </c>
      <c r="F53" s="120">
        <v>1600000</v>
      </c>
      <c r="G53" s="85">
        <v>1</v>
      </c>
      <c r="H53" s="126">
        <v>160000</v>
      </c>
      <c r="I53" s="80">
        <v>1760000</v>
      </c>
    </row>
    <row r="54" spans="1:10" ht="18" customHeight="1" x14ac:dyDescent="0.3">
      <c r="A54" s="82">
        <v>3212</v>
      </c>
      <c r="B54" s="93">
        <v>46086</v>
      </c>
      <c r="C54" s="83" t="s">
        <v>5216</v>
      </c>
      <c r="D54" s="113" t="s">
        <v>3981</v>
      </c>
      <c r="F54" s="120">
        <v>1800000</v>
      </c>
      <c r="G54" s="85">
        <v>1</v>
      </c>
      <c r="I54" s="80">
        <v>1800000</v>
      </c>
    </row>
    <row r="55" spans="1:10" ht="18" customHeight="1" x14ac:dyDescent="0.3">
      <c r="A55" s="82">
        <v>3213</v>
      </c>
      <c r="B55" s="93">
        <v>46086</v>
      </c>
      <c r="C55" s="83" t="s">
        <v>1588</v>
      </c>
      <c r="D55" s="113" t="s">
        <v>2093</v>
      </c>
      <c r="F55" s="120">
        <v>1000000</v>
      </c>
      <c r="G55" s="85">
        <v>1</v>
      </c>
      <c r="I55" s="80">
        <v>1000000</v>
      </c>
    </row>
    <row r="56" spans="1:10" ht="18" customHeight="1" x14ac:dyDescent="0.3">
      <c r="A56" s="82">
        <v>3214</v>
      </c>
      <c r="B56" s="93">
        <v>46086</v>
      </c>
      <c r="C56" s="83" t="s">
        <v>5216</v>
      </c>
      <c r="D56" s="113" t="s">
        <v>5222</v>
      </c>
      <c r="J56" s="80">
        <v>-1800000</v>
      </c>
    </row>
    <row r="57" spans="1:10" ht="18" customHeight="1" x14ac:dyDescent="0.3">
      <c r="A57" s="82">
        <v>3215</v>
      </c>
      <c r="B57" s="93">
        <v>46086</v>
      </c>
      <c r="C57" s="83" t="s">
        <v>2903</v>
      </c>
      <c r="D57" s="113" t="s">
        <v>2903</v>
      </c>
      <c r="J57" s="80">
        <v>-180000</v>
      </c>
    </row>
    <row r="58" spans="1:10" ht="18" customHeight="1" x14ac:dyDescent="0.3">
      <c r="A58" s="82">
        <v>3216</v>
      </c>
      <c r="B58" s="93">
        <v>46087</v>
      </c>
      <c r="C58" s="83" t="s">
        <v>1737</v>
      </c>
      <c r="D58" s="113" t="s">
        <v>3761</v>
      </c>
      <c r="J58" s="80">
        <v>-1240000</v>
      </c>
    </row>
    <row r="59" spans="1:10" ht="18" customHeight="1" x14ac:dyDescent="0.3">
      <c r="A59" s="82">
        <v>3217</v>
      </c>
      <c r="B59" s="93">
        <v>46087</v>
      </c>
      <c r="C59" s="83" t="s">
        <v>5210</v>
      </c>
      <c r="D59" s="113" t="s">
        <v>5227</v>
      </c>
      <c r="J59" s="80">
        <v>-1700000</v>
      </c>
    </row>
    <row r="60" spans="1:10" ht="18" customHeight="1" x14ac:dyDescent="0.3">
      <c r="A60" s="82">
        <v>3218</v>
      </c>
      <c r="B60" s="93">
        <v>46087</v>
      </c>
      <c r="C60" s="83" t="s">
        <v>1389</v>
      </c>
      <c r="D60" s="113" t="s">
        <v>2169</v>
      </c>
      <c r="F60" s="120">
        <v>1500000</v>
      </c>
      <c r="G60" s="85">
        <v>1</v>
      </c>
      <c r="I60" s="80">
        <v>1500000</v>
      </c>
    </row>
    <row r="61" spans="1:10" ht="18" customHeight="1" x14ac:dyDescent="0.3">
      <c r="A61" s="82">
        <v>3219</v>
      </c>
      <c r="B61" s="93">
        <v>46087</v>
      </c>
      <c r="C61" s="83" t="s">
        <v>1389</v>
      </c>
      <c r="D61" s="113" t="s">
        <v>2170</v>
      </c>
      <c r="F61" s="120">
        <v>50000</v>
      </c>
      <c r="G61" s="85">
        <v>1</v>
      </c>
      <c r="I61" s="80">
        <v>50000</v>
      </c>
    </row>
    <row r="62" spans="1:10" ht="18" customHeight="1" x14ac:dyDescent="0.3">
      <c r="A62" s="82">
        <v>3220</v>
      </c>
      <c r="B62" s="93">
        <v>46087</v>
      </c>
      <c r="C62" s="83" t="s">
        <v>1737</v>
      </c>
      <c r="D62" s="113" t="s">
        <v>2191</v>
      </c>
      <c r="F62" s="120">
        <v>1950000</v>
      </c>
      <c r="G62" s="85">
        <v>1</v>
      </c>
      <c r="H62" s="126">
        <v>195000</v>
      </c>
      <c r="I62" s="80">
        <v>2145000</v>
      </c>
    </row>
    <row r="63" spans="1:10" ht="18" customHeight="1" x14ac:dyDescent="0.3">
      <c r="A63" s="82">
        <v>3221</v>
      </c>
      <c r="B63" s="93">
        <v>46087</v>
      </c>
      <c r="C63" s="83" t="s">
        <v>1737</v>
      </c>
      <c r="D63" s="113" t="s">
        <v>2170</v>
      </c>
      <c r="F63" s="120">
        <v>50000</v>
      </c>
      <c r="G63" s="85">
        <v>1</v>
      </c>
      <c r="H63" s="126">
        <v>5000</v>
      </c>
      <c r="I63" s="80">
        <v>55000</v>
      </c>
    </row>
    <row r="64" spans="1:10" ht="18" customHeight="1" x14ac:dyDescent="0.3">
      <c r="A64" s="82">
        <v>3222</v>
      </c>
      <c r="B64" s="93">
        <v>46087</v>
      </c>
      <c r="C64" s="83" t="s">
        <v>1737</v>
      </c>
      <c r="D64" s="113" t="s">
        <v>3634</v>
      </c>
      <c r="F64" s="120">
        <v>300000</v>
      </c>
      <c r="G64" s="85">
        <v>1</v>
      </c>
      <c r="H64" s="126">
        <v>30000</v>
      </c>
      <c r="I64" s="80">
        <v>330000</v>
      </c>
    </row>
    <row r="65" spans="1:10" ht="18" customHeight="1" x14ac:dyDescent="0.3">
      <c r="A65" s="82">
        <v>3223</v>
      </c>
      <c r="B65" s="93">
        <v>46087</v>
      </c>
      <c r="C65" s="83" t="s">
        <v>2589</v>
      </c>
      <c r="D65" s="113" t="s">
        <v>1707</v>
      </c>
      <c r="F65" s="120">
        <v>150000</v>
      </c>
      <c r="G65" s="85">
        <v>1</v>
      </c>
      <c r="I65" s="80">
        <v>150000</v>
      </c>
    </row>
    <row r="66" spans="1:10" ht="18" customHeight="1" x14ac:dyDescent="0.3">
      <c r="A66" s="82">
        <v>3224</v>
      </c>
      <c r="B66" s="93">
        <v>46087</v>
      </c>
      <c r="C66" s="83" t="s">
        <v>1588</v>
      </c>
      <c r="D66" s="113" t="s">
        <v>3563</v>
      </c>
      <c r="F66" s="120">
        <v>2600000</v>
      </c>
      <c r="G66" s="85">
        <v>1</v>
      </c>
      <c r="I66" s="80">
        <v>2600000</v>
      </c>
    </row>
    <row r="67" spans="1:10" ht="18" customHeight="1" x14ac:dyDescent="0.3">
      <c r="A67" s="82">
        <v>3225</v>
      </c>
      <c r="B67" s="93">
        <v>46087</v>
      </c>
      <c r="C67" s="83" t="s">
        <v>1588</v>
      </c>
      <c r="D67" s="113" t="s">
        <v>2183</v>
      </c>
      <c r="F67" s="120">
        <v>700000</v>
      </c>
      <c r="G67" s="85">
        <v>1</v>
      </c>
      <c r="I67" s="80">
        <v>700000</v>
      </c>
    </row>
    <row r="68" spans="1:10" ht="18" customHeight="1" x14ac:dyDescent="0.3">
      <c r="A68" s="82">
        <v>3226</v>
      </c>
      <c r="B68" s="93">
        <v>46087</v>
      </c>
      <c r="C68" s="83" t="s">
        <v>1389</v>
      </c>
      <c r="D68" s="113" t="s">
        <v>1733</v>
      </c>
      <c r="F68" s="120">
        <v>1100000</v>
      </c>
      <c r="G68" s="85">
        <v>1</v>
      </c>
      <c r="I68" s="80">
        <v>1100000</v>
      </c>
    </row>
    <row r="69" spans="1:10" ht="18" customHeight="1" x14ac:dyDescent="0.3">
      <c r="A69" s="82">
        <v>3227</v>
      </c>
      <c r="B69" s="93">
        <v>46087</v>
      </c>
      <c r="C69" s="83" t="s">
        <v>1385</v>
      </c>
      <c r="D69" s="113" t="s">
        <v>1680</v>
      </c>
      <c r="F69" s="120">
        <v>1000000</v>
      </c>
      <c r="G69" s="85">
        <v>1</v>
      </c>
      <c r="I69" s="80">
        <v>1000000</v>
      </c>
    </row>
    <row r="70" spans="1:10" ht="18" customHeight="1" x14ac:dyDescent="0.3">
      <c r="A70" s="82">
        <v>3228</v>
      </c>
      <c r="B70" s="93">
        <v>46087</v>
      </c>
      <c r="C70" s="83" t="s">
        <v>1588</v>
      </c>
      <c r="D70" s="113" t="s">
        <v>3846</v>
      </c>
      <c r="J70" s="80">
        <v>-4300000</v>
      </c>
    </row>
    <row r="71" spans="1:10" ht="18" customHeight="1" x14ac:dyDescent="0.3">
      <c r="A71" s="82">
        <v>3229</v>
      </c>
      <c r="B71" s="93">
        <v>46088</v>
      </c>
      <c r="C71" s="83" t="s">
        <v>1363</v>
      </c>
      <c r="D71" s="113" t="s">
        <v>4679</v>
      </c>
      <c r="J71" s="80">
        <v>-550000</v>
      </c>
    </row>
    <row r="72" spans="1:10" ht="18" customHeight="1" x14ac:dyDescent="0.3">
      <c r="A72" s="82">
        <v>3230</v>
      </c>
      <c r="B72" s="93">
        <v>46088</v>
      </c>
      <c r="C72" s="83" t="s">
        <v>4464</v>
      </c>
      <c r="D72" s="113" t="s">
        <v>2126</v>
      </c>
      <c r="F72" s="120">
        <v>1650000</v>
      </c>
      <c r="G72" s="85">
        <v>1</v>
      </c>
      <c r="H72" s="126">
        <v>165000</v>
      </c>
      <c r="I72" s="80">
        <v>1815000</v>
      </c>
    </row>
    <row r="73" spans="1:10" ht="18" customHeight="1" x14ac:dyDescent="0.3">
      <c r="A73" s="82">
        <v>3231</v>
      </c>
      <c r="B73" s="93">
        <v>46088</v>
      </c>
      <c r="C73" s="83" t="s">
        <v>4464</v>
      </c>
      <c r="D73" s="113" t="s">
        <v>4169</v>
      </c>
      <c r="J73" s="80">
        <v>-1815000</v>
      </c>
    </row>
    <row r="74" spans="1:10" ht="18" customHeight="1" x14ac:dyDescent="0.3">
      <c r="A74" s="82">
        <v>3232</v>
      </c>
      <c r="B74" s="93">
        <v>46090</v>
      </c>
      <c r="C74" s="83" t="s">
        <v>3882</v>
      </c>
      <c r="D74" s="113" t="s">
        <v>1121</v>
      </c>
      <c r="J74" s="80">
        <v>-1210000</v>
      </c>
    </row>
    <row r="75" spans="1:10" ht="18" customHeight="1" x14ac:dyDescent="0.3">
      <c r="A75" s="82">
        <v>3233</v>
      </c>
      <c r="B75" s="93">
        <v>46090</v>
      </c>
      <c r="C75" s="83" t="s">
        <v>1442</v>
      </c>
      <c r="D75" s="113" t="s">
        <v>1442</v>
      </c>
      <c r="J75" s="80">
        <v>-1760000</v>
      </c>
    </row>
    <row r="76" spans="1:10" ht="18" customHeight="1" x14ac:dyDescent="0.3">
      <c r="A76" s="82">
        <v>3234</v>
      </c>
      <c r="B76" s="93">
        <v>46090</v>
      </c>
      <c r="C76" s="83" t="s">
        <v>2134</v>
      </c>
      <c r="D76" s="113" t="s">
        <v>4169</v>
      </c>
      <c r="J76" s="80">
        <v>-1100000</v>
      </c>
    </row>
    <row r="77" spans="1:10" ht="18" customHeight="1" x14ac:dyDescent="0.3">
      <c r="A77" s="82">
        <v>3235</v>
      </c>
      <c r="B77" s="93">
        <v>46088</v>
      </c>
      <c r="C77" s="83" t="s">
        <v>1389</v>
      </c>
      <c r="D77" s="113" t="s">
        <v>2827</v>
      </c>
      <c r="F77" s="120">
        <v>130000</v>
      </c>
      <c r="G77" s="85">
        <v>1</v>
      </c>
      <c r="I77" s="80">
        <v>130000</v>
      </c>
    </row>
    <row r="78" spans="1:10" ht="18" customHeight="1" x14ac:dyDescent="0.3">
      <c r="A78" s="82">
        <v>3236</v>
      </c>
      <c r="B78" s="93">
        <v>46090</v>
      </c>
      <c r="C78" s="83" t="s">
        <v>2589</v>
      </c>
      <c r="D78" s="113" t="s">
        <v>1790</v>
      </c>
      <c r="J78" s="80">
        <v>-150000</v>
      </c>
    </row>
    <row r="79" spans="1:10" ht="18" customHeight="1" x14ac:dyDescent="0.3">
      <c r="A79" s="82">
        <v>3237</v>
      </c>
      <c r="B79" s="93">
        <v>46090</v>
      </c>
      <c r="C79" s="83" t="s">
        <v>2090</v>
      </c>
      <c r="D79" s="113" t="s">
        <v>1849</v>
      </c>
      <c r="F79" s="120">
        <v>1100000</v>
      </c>
      <c r="G79" s="85">
        <v>1</v>
      </c>
      <c r="H79" s="126">
        <v>110000</v>
      </c>
      <c r="I79" s="80">
        <v>1210000</v>
      </c>
    </row>
    <row r="80" spans="1:10" ht="18" customHeight="1" x14ac:dyDescent="0.3">
      <c r="A80" s="82">
        <v>3238</v>
      </c>
      <c r="B80" s="93">
        <v>46090</v>
      </c>
      <c r="C80" s="83" t="s">
        <v>1567</v>
      </c>
      <c r="D80" s="113" t="s">
        <v>2906</v>
      </c>
      <c r="F80" s="120">
        <v>450000</v>
      </c>
      <c r="G80" s="85">
        <v>1</v>
      </c>
      <c r="H80" s="126">
        <v>45000</v>
      </c>
      <c r="I80" s="80">
        <v>495000</v>
      </c>
    </row>
    <row r="81" spans="1:10" ht="18" customHeight="1" x14ac:dyDescent="0.3">
      <c r="A81" s="82">
        <v>3239</v>
      </c>
      <c r="B81" s="93">
        <v>46091</v>
      </c>
      <c r="C81" s="83" t="s">
        <v>1459</v>
      </c>
      <c r="D81" s="113" t="s">
        <v>1121</v>
      </c>
      <c r="J81" s="80">
        <v>-1670000</v>
      </c>
    </row>
    <row r="82" spans="1:10" ht="18" customHeight="1" x14ac:dyDescent="0.3">
      <c r="A82" s="82">
        <v>3240</v>
      </c>
      <c r="B82" s="93">
        <v>46091</v>
      </c>
      <c r="C82" s="83" t="s">
        <v>3899</v>
      </c>
      <c r="D82" s="113" t="s">
        <v>4270</v>
      </c>
      <c r="J82" s="80">
        <v>-3360000</v>
      </c>
    </row>
    <row r="83" spans="1:10" ht="18" customHeight="1" x14ac:dyDescent="0.3">
      <c r="A83" s="82">
        <v>3241</v>
      </c>
      <c r="B83" s="93">
        <v>46091</v>
      </c>
      <c r="C83" s="83" t="s">
        <v>1143</v>
      </c>
      <c r="D83" s="113" t="s">
        <v>1121</v>
      </c>
      <c r="J83" s="80">
        <v>-880000</v>
      </c>
    </row>
    <row r="84" spans="1:10" ht="18" customHeight="1" x14ac:dyDescent="0.3">
      <c r="A84" s="82">
        <v>3242</v>
      </c>
      <c r="B84" s="93">
        <v>46091</v>
      </c>
      <c r="C84" s="83" t="s">
        <v>4782</v>
      </c>
      <c r="D84" s="113" t="s">
        <v>1733</v>
      </c>
      <c r="F84" s="120">
        <v>1100000</v>
      </c>
      <c r="G84" s="85">
        <v>1</v>
      </c>
      <c r="I84" s="80">
        <v>1100000</v>
      </c>
    </row>
    <row r="85" spans="1:10" ht="18" customHeight="1" x14ac:dyDescent="0.3">
      <c r="A85" s="82">
        <v>3243</v>
      </c>
      <c r="B85" s="93">
        <v>46091</v>
      </c>
      <c r="C85" s="83" t="s">
        <v>1013</v>
      </c>
      <c r="D85" s="113" t="s">
        <v>1733</v>
      </c>
      <c r="F85" s="120">
        <v>1100000</v>
      </c>
      <c r="G85" s="85">
        <v>1</v>
      </c>
      <c r="H85" s="126">
        <v>110000</v>
      </c>
      <c r="I85" s="80">
        <v>1210000</v>
      </c>
    </row>
    <row r="86" spans="1:10" ht="18" customHeight="1" x14ac:dyDescent="0.3">
      <c r="A86" s="82">
        <v>3244</v>
      </c>
      <c r="B86" s="93">
        <v>46091</v>
      </c>
      <c r="C86" s="83" t="s">
        <v>1143</v>
      </c>
      <c r="D86" s="113" t="s">
        <v>2080</v>
      </c>
      <c r="F86" s="80">
        <v>500000</v>
      </c>
      <c r="G86" s="85">
        <v>1</v>
      </c>
      <c r="H86" s="126">
        <v>50000</v>
      </c>
      <c r="I86" s="80">
        <v>550000</v>
      </c>
    </row>
    <row r="87" spans="1:10" ht="18" customHeight="1" x14ac:dyDescent="0.3">
      <c r="A87" s="82">
        <v>3245</v>
      </c>
      <c r="B87" s="93">
        <v>46091</v>
      </c>
      <c r="C87" s="83" t="s">
        <v>3173</v>
      </c>
      <c r="D87" s="113" t="s">
        <v>1199</v>
      </c>
      <c r="F87" s="120">
        <v>1250000</v>
      </c>
      <c r="G87" s="85">
        <v>1</v>
      </c>
      <c r="I87" s="80">
        <v>1250000</v>
      </c>
    </row>
    <row r="88" spans="1:10" ht="18" customHeight="1" x14ac:dyDescent="0.3">
      <c r="A88" s="82">
        <v>3246</v>
      </c>
      <c r="B88" s="93">
        <v>46091</v>
      </c>
      <c r="C88" s="83" t="s">
        <v>1712</v>
      </c>
      <c r="D88" s="113" t="s">
        <v>2906</v>
      </c>
      <c r="F88" s="80">
        <v>510000</v>
      </c>
      <c r="G88" s="85">
        <v>1</v>
      </c>
      <c r="I88" s="80">
        <v>510000</v>
      </c>
    </row>
    <row r="89" spans="1:10" ht="18" customHeight="1" x14ac:dyDescent="0.3">
      <c r="A89" s="82">
        <v>3247</v>
      </c>
      <c r="B89" s="93">
        <v>46091</v>
      </c>
      <c r="C89" s="83" t="s">
        <v>1570</v>
      </c>
      <c r="D89" s="113" t="s">
        <v>1256</v>
      </c>
      <c r="F89" s="120">
        <v>50000</v>
      </c>
      <c r="G89" s="85">
        <v>2</v>
      </c>
      <c r="H89" s="126">
        <v>10000</v>
      </c>
      <c r="I89" s="80">
        <v>110000</v>
      </c>
    </row>
    <row r="90" spans="1:10" ht="18" customHeight="1" x14ac:dyDescent="0.3">
      <c r="A90" s="82">
        <v>3248</v>
      </c>
      <c r="B90" s="93">
        <v>46091</v>
      </c>
      <c r="C90" s="83" t="s">
        <v>1442</v>
      </c>
      <c r="D90" s="113" t="s">
        <v>1734</v>
      </c>
      <c r="F90" s="80">
        <v>1600000</v>
      </c>
      <c r="G90" s="85">
        <v>1</v>
      </c>
      <c r="H90" s="126">
        <v>160000</v>
      </c>
      <c r="I90" s="80">
        <v>1760000</v>
      </c>
    </row>
    <row r="91" spans="1:10" ht="18" customHeight="1" x14ac:dyDescent="0.3">
      <c r="A91" s="82">
        <v>3249</v>
      </c>
      <c r="B91" s="93">
        <v>46091</v>
      </c>
      <c r="C91" s="83" t="s">
        <v>2134</v>
      </c>
      <c r="D91" s="113" t="s">
        <v>1197</v>
      </c>
      <c r="F91" s="120">
        <v>1200000</v>
      </c>
      <c r="G91" s="85">
        <v>1</v>
      </c>
      <c r="I91" s="80">
        <v>1200000</v>
      </c>
    </row>
    <row r="92" spans="1:10" ht="18" customHeight="1" x14ac:dyDescent="0.3">
      <c r="A92" s="82">
        <v>3250</v>
      </c>
      <c r="B92" s="93">
        <v>46092</v>
      </c>
      <c r="C92" s="83" t="s">
        <v>1434</v>
      </c>
      <c r="D92" s="113" t="s">
        <v>1197</v>
      </c>
      <c r="F92" s="80">
        <v>1200000</v>
      </c>
      <c r="G92" s="120">
        <v>1</v>
      </c>
      <c r="I92" s="80">
        <v>1200000</v>
      </c>
    </row>
    <row r="93" spans="1:10" ht="18" customHeight="1" x14ac:dyDescent="0.3">
      <c r="A93" s="82">
        <v>3251</v>
      </c>
      <c r="B93" s="93">
        <v>46092</v>
      </c>
      <c r="C93" s="83" t="s">
        <v>1434</v>
      </c>
      <c r="D93" s="113" t="s">
        <v>5290</v>
      </c>
      <c r="F93" s="80">
        <v>200000</v>
      </c>
      <c r="G93" s="120">
        <v>1</v>
      </c>
      <c r="I93" s="80">
        <v>200000</v>
      </c>
    </row>
    <row r="94" spans="1:10" ht="18" customHeight="1" x14ac:dyDescent="0.3">
      <c r="A94" s="82">
        <v>3252</v>
      </c>
      <c r="B94" s="93">
        <v>46092</v>
      </c>
      <c r="C94" s="83" t="s">
        <v>1795</v>
      </c>
      <c r="D94" s="113" t="s">
        <v>2176</v>
      </c>
      <c r="F94" s="80">
        <v>620000</v>
      </c>
      <c r="G94" s="120">
        <v>1</v>
      </c>
      <c r="I94" s="80">
        <v>620000</v>
      </c>
    </row>
    <row r="95" spans="1:10" ht="18" customHeight="1" x14ac:dyDescent="0.3">
      <c r="A95" s="82">
        <v>3253</v>
      </c>
      <c r="B95" s="93">
        <v>46092</v>
      </c>
      <c r="C95" s="83" t="s">
        <v>1737</v>
      </c>
      <c r="D95" s="113" t="s">
        <v>2149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3254</v>
      </c>
      <c r="B96" s="93">
        <v>46092</v>
      </c>
      <c r="C96" s="83" t="s">
        <v>1576</v>
      </c>
      <c r="D96" s="113" t="s">
        <v>5266</v>
      </c>
      <c r="F96" s="80">
        <v>1500000</v>
      </c>
      <c r="G96" s="120">
        <v>1</v>
      </c>
      <c r="H96" s="126">
        <v>150000</v>
      </c>
      <c r="I96" s="80">
        <v>1650000</v>
      </c>
    </row>
    <row r="97" spans="1:10" ht="18" customHeight="1" x14ac:dyDescent="0.3">
      <c r="A97" s="82">
        <v>3255</v>
      </c>
      <c r="B97" s="93">
        <v>46092</v>
      </c>
      <c r="C97" s="83" t="s">
        <v>1576</v>
      </c>
      <c r="D97" s="113" t="s">
        <v>5267</v>
      </c>
      <c r="F97" s="80">
        <v>1600000</v>
      </c>
      <c r="G97" s="120">
        <v>1</v>
      </c>
      <c r="H97" s="126">
        <v>160000</v>
      </c>
      <c r="I97" s="80">
        <v>1760000</v>
      </c>
    </row>
    <row r="98" spans="1:10" ht="18" customHeight="1" x14ac:dyDescent="0.3">
      <c r="A98" s="82">
        <v>3256</v>
      </c>
      <c r="B98" s="93">
        <v>46092</v>
      </c>
      <c r="C98" s="83" t="s">
        <v>1576</v>
      </c>
      <c r="D98" s="113" t="s">
        <v>1496</v>
      </c>
      <c r="F98" s="80">
        <v>100000</v>
      </c>
      <c r="G98" s="120">
        <v>1</v>
      </c>
      <c r="H98" s="126">
        <v>10000</v>
      </c>
      <c r="I98" s="80">
        <v>110000</v>
      </c>
    </row>
    <row r="99" spans="1:10" ht="18" customHeight="1" x14ac:dyDescent="0.3">
      <c r="A99" s="82">
        <v>3257</v>
      </c>
      <c r="B99" s="93">
        <v>46092</v>
      </c>
      <c r="C99" s="83" t="s">
        <v>1444</v>
      </c>
      <c r="D99" s="113" t="s">
        <v>5269</v>
      </c>
      <c r="F99" s="80">
        <v>100000</v>
      </c>
      <c r="G99" s="120">
        <v>1</v>
      </c>
      <c r="I99" s="80">
        <v>100000</v>
      </c>
    </row>
    <row r="100" spans="1:10" ht="18" customHeight="1" x14ac:dyDescent="0.3">
      <c r="A100" s="82">
        <v>3258</v>
      </c>
      <c r="B100" s="93">
        <v>46093</v>
      </c>
      <c r="C100" s="83" t="s">
        <v>1446</v>
      </c>
      <c r="D100" s="113" t="s">
        <v>4759</v>
      </c>
      <c r="F100" s="80"/>
      <c r="G100" s="120"/>
      <c r="J100" s="80">
        <v>-150000</v>
      </c>
    </row>
    <row r="101" spans="1:10" ht="18" customHeight="1" x14ac:dyDescent="0.3">
      <c r="A101" s="82">
        <v>3259</v>
      </c>
      <c r="B101" s="93">
        <v>46093</v>
      </c>
      <c r="C101" s="83" t="s">
        <v>1228</v>
      </c>
      <c r="D101" s="113" t="s">
        <v>5273</v>
      </c>
      <c r="F101" s="80"/>
      <c r="G101" s="120"/>
      <c r="J101" s="80">
        <v>-1430000</v>
      </c>
    </row>
    <row r="102" spans="1:10" ht="18" customHeight="1" x14ac:dyDescent="0.3">
      <c r="A102" s="82">
        <v>3260</v>
      </c>
      <c r="B102" s="93">
        <v>46093</v>
      </c>
      <c r="C102" s="83" t="s">
        <v>2090</v>
      </c>
      <c r="D102" s="113" t="s">
        <v>2762</v>
      </c>
      <c r="F102" s="80"/>
      <c r="G102" s="120">
        <v>1</v>
      </c>
      <c r="I102" s="80">
        <v>0</v>
      </c>
    </row>
    <row r="103" spans="1:10" ht="18" customHeight="1" x14ac:dyDescent="0.3">
      <c r="A103" s="82">
        <v>3261</v>
      </c>
      <c r="B103" s="93">
        <v>46093</v>
      </c>
      <c r="C103" s="83" t="s">
        <v>1712</v>
      </c>
      <c r="D103" s="113" t="s">
        <v>1733</v>
      </c>
      <c r="F103" s="80">
        <v>1300000</v>
      </c>
      <c r="G103" s="120">
        <v>1</v>
      </c>
      <c r="I103" s="80">
        <v>1300000</v>
      </c>
    </row>
    <row r="104" spans="1:10" ht="18" customHeight="1" x14ac:dyDescent="0.3">
      <c r="A104" s="82">
        <v>3262</v>
      </c>
      <c r="B104" s="93">
        <v>46093</v>
      </c>
      <c r="C104" s="83" t="s">
        <v>1799</v>
      </c>
      <c r="D104" s="113" t="s">
        <v>2175</v>
      </c>
      <c r="F104" s="80">
        <v>900000</v>
      </c>
      <c r="G104" s="120">
        <v>1</v>
      </c>
      <c r="I104" s="80">
        <v>900000</v>
      </c>
    </row>
    <row r="105" spans="1:10" ht="18" customHeight="1" x14ac:dyDescent="0.3">
      <c r="A105" s="82">
        <v>3263</v>
      </c>
      <c r="B105" s="93">
        <v>46093</v>
      </c>
      <c r="C105" s="83" t="s">
        <v>2005</v>
      </c>
      <c r="D105" s="113" t="s">
        <v>2080</v>
      </c>
      <c r="F105" s="80">
        <v>450000</v>
      </c>
      <c r="G105" s="120">
        <v>1</v>
      </c>
      <c r="I105" s="80">
        <v>450000</v>
      </c>
    </row>
    <row r="106" spans="1:10" ht="18" customHeight="1" x14ac:dyDescent="0.3">
      <c r="A106" s="82">
        <v>3264</v>
      </c>
      <c r="B106" s="93">
        <v>46093</v>
      </c>
      <c r="C106" s="83" t="s">
        <v>2005</v>
      </c>
      <c r="D106" s="113" t="s">
        <v>3880</v>
      </c>
      <c r="F106" s="80">
        <v>80000</v>
      </c>
      <c r="G106" s="120">
        <v>1</v>
      </c>
      <c r="I106" s="80">
        <v>80000</v>
      </c>
    </row>
    <row r="107" spans="1:10" ht="18" customHeight="1" x14ac:dyDescent="0.3">
      <c r="A107" s="82">
        <v>3265</v>
      </c>
      <c r="B107" s="93">
        <v>46093</v>
      </c>
      <c r="C107" s="83" t="s">
        <v>2295</v>
      </c>
      <c r="D107" s="113" t="s">
        <v>5281</v>
      </c>
      <c r="F107" s="80">
        <v>200000</v>
      </c>
      <c r="G107" s="120">
        <v>1</v>
      </c>
      <c r="H107" s="126">
        <v>20000</v>
      </c>
      <c r="I107" s="80">
        <v>220000</v>
      </c>
    </row>
    <row r="108" spans="1:10" ht="18" customHeight="1" x14ac:dyDescent="0.3">
      <c r="A108" s="82">
        <v>3266</v>
      </c>
      <c r="B108" s="93">
        <v>46093</v>
      </c>
      <c r="C108" s="83" t="s">
        <v>1296</v>
      </c>
      <c r="D108" s="113" t="s">
        <v>5283</v>
      </c>
      <c r="F108" s="80">
        <v>1300000</v>
      </c>
      <c r="G108" s="120">
        <v>1</v>
      </c>
      <c r="H108" s="126">
        <v>130000</v>
      </c>
      <c r="I108" s="80">
        <v>1430000</v>
      </c>
    </row>
    <row r="109" spans="1:10" ht="18" customHeight="1" x14ac:dyDescent="0.3">
      <c r="A109" s="82">
        <v>3267</v>
      </c>
      <c r="B109" s="93">
        <v>46093</v>
      </c>
      <c r="C109" s="83" t="s">
        <v>2397</v>
      </c>
      <c r="D109" s="113" t="s">
        <v>5243</v>
      </c>
      <c r="F109" s="80">
        <v>1000000</v>
      </c>
      <c r="G109" s="120">
        <v>1</v>
      </c>
      <c r="H109" s="126">
        <v>100000</v>
      </c>
      <c r="I109" s="80">
        <v>1100000</v>
      </c>
    </row>
    <row r="110" spans="1:10" ht="18" customHeight="1" x14ac:dyDescent="0.3">
      <c r="A110" s="82">
        <v>3268</v>
      </c>
      <c r="B110" s="93">
        <v>46093</v>
      </c>
      <c r="C110" s="83" t="s">
        <v>3899</v>
      </c>
      <c r="D110" s="113" t="s">
        <v>2096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3269</v>
      </c>
      <c r="B111" s="93">
        <v>46093</v>
      </c>
      <c r="C111" s="83" t="s">
        <v>1712</v>
      </c>
      <c r="D111" s="113" t="s">
        <v>5288</v>
      </c>
      <c r="F111" s="80">
        <v>1650000</v>
      </c>
      <c r="G111" s="120">
        <v>1</v>
      </c>
      <c r="I111" s="80">
        <v>1650000</v>
      </c>
    </row>
    <row r="112" spans="1:10" ht="18" customHeight="1" x14ac:dyDescent="0.3">
      <c r="A112" s="82">
        <v>3270</v>
      </c>
      <c r="B112" s="93">
        <v>46093</v>
      </c>
      <c r="C112" s="83" t="s">
        <v>1385</v>
      </c>
      <c r="D112" s="113" t="s">
        <v>4155</v>
      </c>
      <c r="F112" s="80"/>
      <c r="G112" s="120"/>
      <c r="J112" s="80">
        <v>-1000000</v>
      </c>
    </row>
    <row r="113" spans="1:10" ht="18" customHeight="1" x14ac:dyDescent="0.3">
      <c r="A113" s="82">
        <v>3271</v>
      </c>
      <c r="B113" s="93">
        <v>46093</v>
      </c>
      <c r="C113" s="83" t="s">
        <v>3173</v>
      </c>
      <c r="D113" s="113" t="s">
        <v>5291</v>
      </c>
      <c r="F113" s="80"/>
      <c r="G113" s="120"/>
      <c r="J113" s="80">
        <v>-1250000</v>
      </c>
    </row>
    <row r="114" spans="1:10" ht="18" customHeight="1" x14ac:dyDescent="0.3">
      <c r="A114" s="82">
        <v>3272</v>
      </c>
      <c r="B114" s="93">
        <v>46093</v>
      </c>
      <c r="C114" s="83" t="s">
        <v>2397</v>
      </c>
      <c r="D114" s="113" t="s">
        <v>2397</v>
      </c>
      <c r="F114" s="80"/>
      <c r="G114" s="120"/>
      <c r="J114" s="80">
        <v>-1100000</v>
      </c>
    </row>
    <row r="115" spans="1:10" ht="18" customHeight="1" x14ac:dyDescent="0.3">
      <c r="A115" s="82">
        <v>3273</v>
      </c>
      <c r="B115" s="93">
        <v>46092</v>
      </c>
      <c r="C115" s="83" t="s">
        <v>1457</v>
      </c>
      <c r="D115" s="113" t="s">
        <v>1457</v>
      </c>
      <c r="F115" s="80"/>
      <c r="G115" s="120"/>
      <c r="J115" s="80">
        <v>-2860000</v>
      </c>
    </row>
    <row r="116" spans="1:10" ht="18" customHeight="1" x14ac:dyDescent="0.3">
      <c r="A116" s="82">
        <v>3274</v>
      </c>
      <c r="B116" s="93">
        <v>46093</v>
      </c>
      <c r="C116" s="83" t="s">
        <v>2295</v>
      </c>
      <c r="D116" s="113" t="s">
        <v>4169</v>
      </c>
      <c r="F116" s="80"/>
      <c r="G116" s="120"/>
      <c r="J116" s="80">
        <v>-220000</v>
      </c>
    </row>
    <row r="117" spans="1:10" ht="18" customHeight="1" x14ac:dyDescent="0.3">
      <c r="A117" s="82">
        <v>3275</v>
      </c>
      <c r="B117" s="93">
        <v>46094</v>
      </c>
      <c r="C117" s="83" t="s">
        <v>1576</v>
      </c>
      <c r="D117" s="113" t="s">
        <v>4436</v>
      </c>
      <c r="F117" s="80"/>
      <c r="G117" s="120"/>
      <c r="J117" s="80">
        <v>-3520000</v>
      </c>
    </row>
    <row r="118" spans="1:10" ht="18" customHeight="1" x14ac:dyDescent="0.3">
      <c r="A118" s="82">
        <v>3276</v>
      </c>
      <c r="B118" s="93">
        <v>46094</v>
      </c>
      <c r="C118" s="83" t="s">
        <v>1860</v>
      </c>
      <c r="D118" s="113" t="s">
        <v>2185</v>
      </c>
      <c r="F118" s="80">
        <v>1600000</v>
      </c>
      <c r="G118" s="120">
        <v>1</v>
      </c>
      <c r="H118" s="126">
        <v>160000</v>
      </c>
      <c r="I118" s="80">
        <v>1760000</v>
      </c>
    </row>
    <row r="119" spans="1:10" ht="18" customHeight="1" x14ac:dyDescent="0.3">
      <c r="A119" s="82">
        <v>3277</v>
      </c>
      <c r="B119" s="93">
        <v>46094</v>
      </c>
      <c r="C119" s="83" t="s">
        <v>1860</v>
      </c>
      <c r="D119" s="113" t="s">
        <v>4169</v>
      </c>
      <c r="F119" s="80"/>
      <c r="G119" s="120"/>
      <c r="J119" s="80">
        <v>-1760000</v>
      </c>
    </row>
    <row r="120" spans="1:10" ht="18" customHeight="1" x14ac:dyDescent="0.3">
      <c r="A120" s="82">
        <v>3278</v>
      </c>
      <c r="B120" s="93">
        <v>46094</v>
      </c>
      <c r="C120" s="83" t="s">
        <v>1712</v>
      </c>
      <c r="D120" s="113" t="s">
        <v>2175</v>
      </c>
      <c r="F120" s="80">
        <v>1000000</v>
      </c>
      <c r="G120" s="120">
        <v>1</v>
      </c>
      <c r="I120" s="80">
        <v>1000000</v>
      </c>
    </row>
    <row r="121" spans="1:10" ht="18" customHeight="1" x14ac:dyDescent="0.3">
      <c r="A121" s="82">
        <v>3279</v>
      </c>
      <c r="B121" s="93">
        <v>46094</v>
      </c>
      <c r="C121" s="83" t="s">
        <v>5299</v>
      </c>
      <c r="D121" s="113" t="s">
        <v>2170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3280</v>
      </c>
      <c r="B122" s="93">
        <v>46094</v>
      </c>
      <c r="C122" s="83" t="s">
        <v>5299</v>
      </c>
      <c r="D122" s="113" t="s">
        <v>2169</v>
      </c>
      <c r="F122" s="120">
        <v>1550000</v>
      </c>
      <c r="G122" s="85">
        <v>1</v>
      </c>
      <c r="I122" s="80">
        <v>1550000</v>
      </c>
    </row>
    <row r="123" spans="1:10" ht="18" customHeight="1" x14ac:dyDescent="0.3">
      <c r="A123" s="82">
        <v>3281</v>
      </c>
      <c r="B123" s="93">
        <v>46094</v>
      </c>
      <c r="C123" s="83" t="s">
        <v>2134</v>
      </c>
      <c r="D123" s="113" t="s">
        <v>2827</v>
      </c>
      <c r="F123" s="120">
        <v>130000</v>
      </c>
      <c r="G123" s="85">
        <v>1</v>
      </c>
      <c r="I123" s="80">
        <v>130000</v>
      </c>
    </row>
    <row r="124" spans="1:10" ht="18" customHeight="1" x14ac:dyDescent="0.3">
      <c r="A124" s="82">
        <v>3282</v>
      </c>
      <c r="B124" s="93">
        <v>46094</v>
      </c>
      <c r="C124" s="83" t="s">
        <v>2610</v>
      </c>
      <c r="D124" s="113" t="s">
        <v>2093</v>
      </c>
      <c r="F124" s="120">
        <v>1000000</v>
      </c>
      <c r="G124" s="85">
        <v>1</v>
      </c>
      <c r="H124" s="126">
        <v>100000</v>
      </c>
      <c r="I124" s="80">
        <v>1100000</v>
      </c>
    </row>
    <row r="125" spans="1:10" ht="18" customHeight="1" x14ac:dyDescent="0.3">
      <c r="A125" s="82">
        <v>3283</v>
      </c>
      <c r="B125" s="93">
        <v>46094</v>
      </c>
      <c r="C125" s="83" t="s">
        <v>1439</v>
      </c>
      <c r="D125" s="113" t="s">
        <v>1197</v>
      </c>
      <c r="F125" s="120">
        <v>1200000</v>
      </c>
      <c r="G125" s="85">
        <v>1</v>
      </c>
      <c r="H125" s="126">
        <v>120000</v>
      </c>
      <c r="I125" s="80">
        <v>1320000</v>
      </c>
    </row>
    <row r="126" spans="1:10" ht="18" customHeight="1" x14ac:dyDescent="0.3">
      <c r="A126" s="82">
        <v>3284</v>
      </c>
      <c r="B126" s="93">
        <v>46094</v>
      </c>
      <c r="C126" s="83" t="s">
        <v>5299</v>
      </c>
      <c r="D126" s="113" t="s">
        <v>5307</v>
      </c>
      <c r="J126" s="80">
        <v>-1600000</v>
      </c>
    </row>
    <row r="127" spans="1:10" ht="18" customHeight="1" x14ac:dyDescent="0.3">
      <c r="A127" s="82">
        <v>3285</v>
      </c>
      <c r="B127" s="93">
        <v>46094</v>
      </c>
      <c r="C127" s="83" t="s">
        <v>1013</v>
      </c>
      <c r="D127" s="113" t="s">
        <v>3796</v>
      </c>
      <c r="J127" s="80">
        <v>-2750000</v>
      </c>
    </row>
    <row r="128" spans="1:10" ht="18" customHeight="1" x14ac:dyDescent="0.3">
      <c r="A128" s="82">
        <v>3286</v>
      </c>
      <c r="B128" s="93">
        <v>46095</v>
      </c>
      <c r="C128" s="83" t="s">
        <v>2545</v>
      </c>
      <c r="D128" s="113" t="s">
        <v>5329</v>
      </c>
      <c r="J128" s="80">
        <v>-1600000</v>
      </c>
    </row>
    <row r="129" spans="1:10" ht="18" customHeight="1" x14ac:dyDescent="0.3">
      <c r="A129" s="82">
        <v>3287</v>
      </c>
      <c r="B129" s="93">
        <v>46095</v>
      </c>
      <c r="C129" s="83" t="s">
        <v>4782</v>
      </c>
      <c r="D129" s="113" t="s">
        <v>5308</v>
      </c>
      <c r="J129" s="80">
        <v>-1100000</v>
      </c>
    </row>
    <row r="130" spans="1:10" ht="18" customHeight="1" x14ac:dyDescent="0.3">
      <c r="A130" s="82">
        <v>3288</v>
      </c>
      <c r="B130" s="93">
        <v>46094</v>
      </c>
      <c r="C130" s="83" t="s">
        <v>1570</v>
      </c>
      <c r="D130" s="113" t="s">
        <v>3932</v>
      </c>
      <c r="J130" s="80">
        <v>-3000000</v>
      </c>
    </row>
    <row r="131" spans="1:10" ht="18" customHeight="1" x14ac:dyDescent="0.3">
      <c r="A131" s="82">
        <v>3289</v>
      </c>
      <c r="B131" s="93">
        <v>46097</v>
      </c>
      <c r="C131" s="83" t="s">
        <v>1457</v>
      </c>
      <c r="D131" s="113" t="s">
        <v>1486</v>
      </c>
      <c r="G131" s="85">
        <v>1</v>
      </c>
      <c r="I131" s="80">
        <v>0</v>
      </c>
    </row>
    <row r="132" spans="1:10" ht="18" customHeight="1" x14ac:dyDescent="0.3">
      <c r="A132" s="82">
        <v>3290</v>
      </c>
      <c r="B132" s="93">
        <v>46097</v>
      </c>
      <c r="C132" s="83" t="s">
        <v>2454</v>
      </c>
      <c r="D132" s="113" t="s">
        <v>1707</v>
      </c>
      <c r="F132" s="120">
        <v>200000</v>
      </c>
      <c r="G132" s="85">
        <v>1</v>
      </c>
      <c r="H132" s="126">
        <v>20000</v>
      </c>
      <c r="I132" s="80">
        <v>220000</v>
      </c>
    </row>
    <row r="133" spans="1:10" ht="18" customHeight="1" x14ac:dyDescent="0.3">
      <c r="A133" s="82">
        <v>3291</v>
      </c>
      <c r="B133" s="93">
        <v>46097</v>
      </c>
      <c r="C133" s="83" t="s">
        <v>3188</v>
      </c>
      <c r="D133" s="113" t="s">
        <v>2191</v>
      </c>
      <c r="F133" s="120">
        <v>2000000</v>
      </c>
      <c r="G133" s="85">
        <v>1</v>
      </c>
      <c r="I133" s="80">
        <v>2000000</v>
      </c>
    </row>
    <row r="134" spans="1:10" ht="18" customHeight="1" x14ac:dyDescent="0.3">
      <c r="A134" s="82">
        <v>3292</v>
      </c>
      <c r="B134" s="93">
        <v>46097</v>
      </c>
      <c r="C134" s="83" t="s">
        <v>3188</v>
      </c>
      <c r="D134" s="113" t="s">
        <v>2667</v>
      </c>
      <c r="F134" s="120">
        <v>300000</v>
      </c>
      <c r="G134" s="85">
        <v>1</v>
      </c>
      <c r="I134" s="80">
        <v>300000</v>
      </c>
    </row>
    <row r="135" spans="1:10" ht="18" customHeight="1" x14ac:dyDescent="0.3">
      <c r="A135" s="82">
        <v>3293</v>
      </c>
      <c r="B135" s="93">
        <v>46097</v>
      </c>
      <c r="C135" s="83" t="s">
        <v>1363</v>
      </c>
      <c r="D135" s="113" t="s">
        <v>1197</v>
      </c>
      <c r="F135" s="120">
        <v>1100000</v>
      </c>
      <c r="G135" s="85">
        <v>1</v>
      </c>
      <c r="I135" s="80">
        <v>1100000</v>
      </c>
    </row>
    <row r="136" spans="1:10" ht="18" customHeight="1" x14ac:dyDescent="0.3">
      <c r="A136" s="82">
        <v>3294</v>
      </c>
      <c r="B136" s="93">
        <v>46097</v>
      </c>
      <c r="C136" s="83" t="s">
        <v>1712</v>
      </c>
      <c r="D136" s="113" t="s">
        <v>1571</v>
      </c>
      <c r="F136" s="120">
        <v>950000</v>
      </c>
      <c r="G136" s="85">
        <v>1</v>
      </c>
      <c r="I136" s="80">
        <v>950000</v>
      </c>
    </row>
    <row r="137" spans="1:10" ht="18" customHeight="1" x14ac:dyDescent="0.3">
      <c r="A137" s="82">
        <v>3295</v>
      </c>
      <c r="B137" s="93">
        <v>46097</v>
      </c>
      <c r="C137" s="83" t="s">
        <v>2770</v>
      </c>
      <c r="D137" s="113" t="s">
        <v>2176</v>
      </c>
      <c r="F137" s="120">
        <v>650000</v>
      </c>
      <c r="G137" s="85">
        <v>1</v>
      </c>
      <c r="I137" s="80">
        <v>650000</v>
      </c>
    </row>
    <row r="138" spans="1:10" ht="18" customHeight="1" x14ac:dyDescent="0.3">
      <c r="A138" s="82">
        <v>3296</v>
      </c>
      <c r="B138" s="93">
        <v>46097</v>
      </c>
      <c r="C138" s="83" t="s">
        <v>1434</v>
      </c>
      <c r="D138" s="113" t="s">
        <v>2027</v>
      </c>
      <c r="F138" s="120">
        <v>1100000</v>
      </c>
      <c r="G138" s="85">
        <v>1</v>
      </c>
      <c r="I138" s="80">
        <v>1100000</v>
      </c>
    </row>
    <row r="139" spans="1:10" ht="18" customHeight="1" x14ac:dyDescent="0.3">
      <c r="A139" s="82">
        <v>3297</v>
      </c>
      <c r="B139" s="93">
        <v>46097</v>
      </c>
      <c r="C139" s="83" t="s">
        <v>1434</v>
      </c>
      <c r="D139" s="113" t="s">
        <v>3421</v>
      </c>
      <c r="F139" s="120">
        <v>80000</v>
      </c>
      <c r="G139" s="85">
        <v>1</v>
      </c>
      <c r="I139" s="80">
        <v>80000</v>
      </c>
    </row>
    <row r="140" spans="1:10" ht="18" customHeight="1" x14ac:dyDescent="0.3">
      <c r="A140" s="82">
        <v>3298</v>
      </c>
      <c r="B140" s="93">
        <v>46097</v>
      </c>
      <c r="C140" s="83" t="s">
        <v>1712</v>
      </c>
      <c r="D140" s="113" t="s">
        <v>2906</v>
      </c>
      <c r="F140" s="120">
        <v>640000</v>
      </c>
      <c r="G140" s="85">
        <v>1</v>
      </c>
      <c r="I140" s="80">
        <v>640000</v>
      </c>
    </row>
    <row r="141" spans="1:10" ht="18" customHeight="1" x14ac:dyDescent="0.3">
      <c r="A141" s="82">
        <v>3299</v>
      </c>
      <c r="B141" s="93">
        <v>46097</v>
      </c>
      <c r="C141" s="83" t="s">
        <v>1368</v>
      </c>
      <c r="D141" s="113" t="s">
        <v>2149</v>
      </c>
      <c r="F141" s="120">
        <v>1300000</v>
      </c>
      <c r="G141" s="85">
        <v>1</v>
      </c>
      <c r="I141" s="80">
        <v>1300000</v>
      </c>
    </row>
    <row r="142" spans="1:10" ht="18" customHeight="1" x14ac:dyDescent="0.3">
      <c r="A142" s="82">
        <v>3300</v>
      </c>
      <c r="B142" s="93">
        <v>46097</v>
      </c>
      <c r="C142" s="83" t="s">
        <v>4410</v>
      </c>
      <c r="D142" s="113" t="s">
        <v>1707</v>
      </c>
      <c r="F142" s="120">
        <v>150000</v>
      </c>
      <c r="G142" s="85">
        <v>1</v>
      </c>
      <c r="I142" s="80">
        <v>150000</v>
      </c>
    </row>
    <row r="143" spans="1:10" ht="18" customHeight="1" x14ac:dyDescent="0.3">
      <c r="A143" s="82">
        <v>3301</v>
      </c>
      <c r="B143" s="93">
        <v>46097</v>
      </c>
      <c r="C143" s="83" t="s">
        <v>1544</v>
      </c>
      <c r="D143" s="113" t="s">
        <v>1525</v>
      </c>
      <c r="F143" s="120">
        <v>450000</v>
      </c>
      <c r="G143" s="85">
        <v>1</v>
      </c>
      <c r="H143" s="126">
        <v>45000</v>
      </c>
      <c r="I143" s="80">
        <v>495000</v>
      </c>
    </row>
    <row r="144" spans="1:10" ht="18" customHeight="1" x14ac:dyDescent="0.3">
      <c r="A144" s="82">
        <v>3302</v>
      </c>
      <c r="B144" s="93">
        <v>46097</v>
      </c>
      <c r="C144" s="83" t="s">
        <v>1544</v>
      </c>
      <c r="D144" s="113" t="s">
        <v>1509</v>
      </c>
      <c r="F144" s="120">
        <v>30000</v>
      </c>
      <c r="G144" s="85">
        <v>1</v>
      </c>
      <c r="H144" s="126">
        <v>3000</v>
      </c>
      <c r="I144" s="80">
        <v>33000</v>
      </c>
    </row>
    <row r="145" spans="1:10" ht="18" customHeight="1" x14ac:dyDescent="0.3">
      <c r="A145" s="82">
        <v>3303</v>
      </c>
      <c r="B145" s="93">
        <v>46097</v>
      </c>
      <c r="C145" s="83" t="s">
        <v>1434</v>
      </c>
      <c r="D145" s="113" t="s">
        <v>5328</v>
      </c>
      <c r="J145" s="80">
        <v>-300000</v>
      </c>
    </row>
    <row r="146" spans="1:10" ht="18" customHeight="1" x14ac:dyDescent="0.3">
      <c r="A146" s="82">
        <v>3304</v>
      </c>
      <c r="B146" s="93">
        <v>46097</v>
      </c>
      <c r="C146" s="83" t="s">
        <v>4410</v>
      </c>
      <c r="D146" s="113" t="s">
        <v>5330</v>
      </c>
      <c r="J146" s="80">
        <v>-150000</v>
      </c>
    </row>
    <row r="147" spans="1:10" ht="18" customHeight="1" x14ac:dyDescent="0.3">
      <c r="A147" s="82">
        <v>3305</v>
      </c>
      <c r="B147" s="93">
        <v>46097</v>
      </c>
      <c r="C147" s="83" t="s">
        <v>2454</v>
      </c>
      <c r="D147" s="113" t="s">
        <v>5331</v>
      </c>
      <c r="J147" s="80">
        <v>-220000</v>
      </c>
    </row>
    <row r="148" spans="1:10" ht="18" customHeight="1" x14ac:dyDescent="0.3">
      <c r="A148" s="82">
        <v>3306</v>
      </c>
      <c r="B148" s="93">
        <v>46097</v>
      </c>
      <c r="C148" s="83" t="s">
        <v>3794</v>
      </c>
      <c r="D148" s="113" t="s">
        <v>3563</v>
      </c>
      <c r="F148" s="120">
        <v>2600000</v>
      </c>
      <c r="G148" s="85">
        <v>1</v>
      </c>
      <c r="H148" s="126">
        <v>260000</v>
      </c>
      <c r="I148" s="80">
        <v>2860000</v>
      </c>
    </row>
    <row r="149" spans="1:10" ht="18" customHeight="1" x14ac:dyDescent="0.3">
      <c r="A149" s="82">
        <v>3307</v>
      </c>
      <c r="B149" s="93">
        <v>46098</v>
      </c>
      <c r="C149" s="83" t="s">
        <v>1016</v>
      </c>
      <c r="D149" s="113" t="s">
        <v>5334</v>
      </c>
      <c r="J149" s="80">
        <v>-3074000</v>
      </c>
    </row>
    <row r="150" spans="1:10" ht="18" customHeight="1" x14ac:dyDescent="0.3">
      <c r="A150" s="82">
        <v>3308</v>
      </c>
      <c r="B150" s="93">
        <v>46098</v>
      </c>
      <c r="C150" s="83" t="s">
        <v>1570</v>
      </c>
      <c r="D150" s="113" t="s">
        <v>1197</v>
      </c>
      <c r="F150" s="120">
        <v>1200000</v>
      </c>
      <c r="G150" s="85">
        <v>1</v>
      </c>
      <c r="H150" s="126">
        <v>120000</v>
      </c>
      <c r="I150" s="80">
        <v>1320000</v>
      </c>
    </row>
    <row r="151" spans="1:10" ht="18" customHeight="1" x14ac:dyDescent="0.3">
      <c r="A151" s="82">
        <v>3309</v>
      </c>
      <c r="B151" s="93">
        <v>46098</v>
      </c>
      <c r="C151" s="83" t="s">
        <v>1570</v>
      </c>
      <c r="D151" s="113" t="s">
        <v>1695</v>
      </c>
      <c r="F151" s="120">
        <v>50000</v>
      </c>
      <c r="G151" s="85">
        <v>1</v>
      </c>
      <c r="H151" s="126">
        <v>5000</v>
      </c>
      <c r="I151" s="80">
        <v>55000</v>
      </c>
    </row>
    <row r="152" spans="1:10" ht="18" customHeight="1" x14ac:dyDescent="0.3">
      <c r="A152" s="82">
        <v>3310</v>
      </c>
      <c r="B152" s="93">
        <v>46098</v>
      </c>
      <c r="C152" s="83" t="s">
        <v>1737</v>
      </c>
      <c r="D152" s="113" t="s">
        <v>2179</v>
      </c>
      <c r="F152" s="120">
        <v>75000</v>
      </c>
      <c r="G152" s="85">
        <v>2</v>
      </c>
      <c r="H152" s="126">
        <v>15000</v>
      </c>
      <c r="I152" s="80">
        <v>165000</v>
      </c>
    </row>
    <row r="153" spans="1:10" ht="18" customHeight="1" x14ac:dyDescent="0.3">
      <c r="A153" s="82">
        <v>3311</v>
      </c>
      <c r="B153" s="93">
        <v>46098</v>
      </c>
      <c r="C153" s="83" t="s">
        <v>1737</v>
      </c>
      <c r="D153" s="113" t="s">
        <v>2180</v>
      </c>
      <c r="F153" s="120">
        <v>40000</v>
      </c>
      <c r="G153" s="85">
        <v>1</v>
      </c>
      <c r="H153" s="126">
        <v>4000</v>
      </c>
      <c r="I153" s="80">
        <v>44000</v>
      </c>
    </row>
    <row r="154" spans="1:10" ht="18" customHeight="1" x14ac:dyDescent="0.3">
      <c r="A154" s="82">
        <v>3312</v>
      </c>
      <c r="B154" s="93">
        <v>46098</v>
      </c>
      <c r="C154" s="83" t="s">
        <v>1737</v>
      </c>
      <c r="D154" s="113" t="s">
        <v>1892</v>
      </c>
      <c r="F154" s="120">
        <v>20000</v>
      </c>
      <c r="G154" s="85">
        <v>1</v>
      </c>
      <c r="H154" s="126">
        <v>2000</v>
      </c>
      <c r="I154" s="80">
        <v>22000</v>
      </c>
    </row>
    <row r="155" spans="1:10" ht="18" customHeight="1" x14ac:dyDescent="0.3">
      <c r="A155" s="82">
        <v>3313</v>
      </c>
      <c r="B155" s="93">
        <v>46098</v>
      </c>
      <c r="C155" s="83" t="s">
        <v>1570</v>
      </c>
      <c r="D155" s="113" t="s">
        <v>1256</v>
      </c>
      <c r="F155" s="120">
        <v>50000</v>
      </c>
      <c r="G155" s="85">
        <v>3</v>
      </c>
      <c r="H155" s="126">
        <v>15000</v>
      </c>
      <c r="I155" s="80">
        <v>165000</v>
      </c>
    </row>
    <row r="156" spans="1:10" ht="18" customHeight="1" x14ac:dyDescent="0.3">
      <c r="A156" s="82">
        <v>3314</v>
      </c>
      <c r="B156" s="93">
        <v>46098</v>
      </c>
      <c r="C156" s="83" t="s">
        <v>1531</v>
      </c>
      <c r="D156" s="113" t="s">
        <v>1749</v>
      </c>
      <c r="F156" s="120">
        <v>280000</v>
      </c>
      <c r="G156" s="85">
        <v>1</v>
      </c>
      <c r="I156" s="80">
        <v>280000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319"/>
  <sheetViews>
    <sheetView workbookViewId="0">
      <pane xSplit="1" ySplit="1" topLeftCell="B3285" activePane="bottomRight" state="frozen"/>
      <selection activeCell="N26" sqref="N26"/>
      <selection pane="topRight" activeCell="N26" sqref="N26"/>
      <selection pane="bottomLeft" activeCell="N26" sqref="N26"/>
      <selection pane="bottomRight" activeCell="G3298" sqref="G329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27.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1119</v>
      </c>
      <c r="J1" s="262" t="s">
        <v>81</v>
      </c>
      <c r="K1" s="261" t="s">
        <v>58</v>
      </c>
      <c r="L1" s="261" t="s">
        <v>1660</v>
      </c>
      <c r="M1" s="261" t="s">
        <v>4</v>
      </c>
      <c r="N1" s="97">
        <v>3321</v>
      </c>
    </row>
    <row r="2" spans="1:15" x14ac:dyDescent="0.3">
      <c r="A2" s="271">
        <v>1</v>
      </c>
      <c r="B2" s="264">
        <v>45723</v>
      </c>
      <c r="C2" s="292" t="s">
        <v>1292</v>
      </c>
      <c r="D2" s="295">
        <v>2821402</v>
      </c>
      <c r="E2" s="292" t="s">
        <v>2689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1427</v>
      </c>
      <c r="D3" s="295" t="s">
        <v>1351</v>
      </c>
      <c r="E3" s="292" t="s">
        <v>1197</v>
      </c>
      <c r="F3" s="263" t="s">
        <v>1351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1427</v>
      </c>
      <c r="E4" s="292" t="s">
        <v>1141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1381</v>
      </c>
      <c r="E5" s="292" t="s">
        <v>1132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1389</v>
      </c>
      <c r="E6" s="292" t="s">
        <v>1133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1389</v>
      </c>
      <c r="E7" s="292" t="s">
        <v>1134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1389</v>
      </c>
      <c r="E8" s="292" t="s">
        <v>1140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1143</v>
      </c>
      <c r="E9" s="292" t="s">
        <v>1135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1432</v>
      </c>
      <c r="D10" s="295" t="s">
        <v>1351</v>
      </c>
      <c r="E10" s="292" t="s">
        <v>1197</v>
      </c>
      <c r="F10" s="263" t="s">
        <v>1351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1389</v>
      </c>
      <c r="E12" s="292" t="s">
        <v>1136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1434</v>
      </c>
      <c r="D14" s="295" t="s">
        <v>1121</v>
      </c>
      <c r="E14" s="292" t="s">
        <v>1121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1143</v>
      </c>
      <c r="E15" s="292" t="s">
        <v>4343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1143</v>
      </c>
      <c r="D16" s="295">
        <v>2821402</v>
      </c>
      <c r="E16" s="292" t="s">
        <v>1131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1143</v>
      </c>
      <c r="E17" s="292" t="s">
        <v>1139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1439</v>
      </c>
      <c r="E18" s="292" t="s">
        <v>1145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1389</v>
      </c>
      <c r="E19" s="292" t="s">
        <v>1135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1442</v>
      </c>
      <c r="E20" s="292" t="s">
        <v>1146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1444</v>
      </c>
      <c r="D21" s="297"/>
      <c r="E21" s="296" t="s">
        <v>1135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1446</v>
      </c>
      <c r="E22" s="292" t="s">
        <v>1149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1448</v>
      </c>
      <c r="E23" s="292" t="s">
        <v>1126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1389</v>
      </c>
      <c r="D24" s="295" t="s">
        <v>1351</v>
      </c>
      <c r="E24" s="292" t="s">
        <v>1197</v>
      </c>
      <c r="F24" s="263" t="s">
        <v>1351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1389</v>
      </c>
      <c r="E25" s="292" t="s">
        <v>1133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1434</v>
      </c>
      <c r="E26" s="292" t="s">
        <v>1128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1127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1079</v>
      </c>
      <c r="E28" s="292" t="s">
        <v>1126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1389</v>
      </c>
      <c r="E29" s="292" t="s">
        <v>1135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1389</v>
      </c>
      <c r="D30" s="295" t="s">
        <v>1206</v>
      </c>
      <c r="E30" s="292" t="s">
        <v>1125</v>
      </c>
      <c r="F30" s="269" t="s">
        <v>1454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1151</v>
      </c>
      <c r="D31" s="295" t="s">
        <v>1351</v>
      </c>
      <c r="E31" s="292" t="s">
        <v>1197</v>
      </c>
      <c r="F31" s="269" t="s">
        <v>1351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1457</v>
      </c>
      <c r="E32" s="292" t="s">
        <v>1157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1457</v>
      </c>
      <c r="E33" s="292" t="s">
        <v>1157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1457</v>
      </c>
      <c r="E34" s="292" t="s">
        <v>1158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1457</v>
      </c>
      <c r="E35" s="292" t="s">
        <v>1159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1459</v>
      </c>
      <c r="D36" s="295" t="s">
        <v>1249</v>
      </c>
      <c r="E36" s="292" t="s">
        <v>1250</v>
      </c>
      <c r="F36" s="269" t="s">
        <v>1249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1459</v>
      </c>
      <c r="E37" s="292" t="s">
        <v>1460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1255</v>
      </c>
      <c r="E38" s="292" t="s">
        <v>1256</v>
      </c>
      <c r="F38" s="269" t="s">
        <v>1255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1463</v>
      </c>
      <c r="D39" s="295" t="s">
        <v>1351</v>
      </c>
      <c r="E39" s="292" t="s">
        <v>1197</v>
      </c>
      <c r="F39" s="269" t="s">
        <v>1351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1389</v>
      </c>
      <c r="E40" s="292" t="s">
        <v>1465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1389</v>
      </c>
      <c r="E41" s="292" t="s">
        <v>1466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1167</v>
      </c>
      <c r="E42" s="292" t="s">
        <v>1135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1469</v>
      </c>
      <c r="E43" s="292" t="s">
        <v>1470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1143</v>
      </c>
      <c r="E45" s="292" t="s">
        <v>1472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1475</v>
      </c>
      <c r="E46" s="292" t="s">
        <v>1476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1459</v>
      </c>
      <c r="E48" s="292" t="s">
        <v>1482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1484</v>
      </c>
      <c r="D49" s="295" t="s">
        <v>1351</v>
      </c>
      <c r="E49" s="292" t="s">
        <v>1485</v>
      </c>
      <c r="F49" s="269" t="s">
        <v>1351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1484</v>
      </c>
      <c r="E50" s="292" t="s">
        <v>1486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1488</v>
      </c>
      <c r="D51" s="295" t="s">
        <v>1351</v>
      </c>
      <c r="E51" s="292" t="s">
        <v>1197</v>
      </c>
      <c r="F51" s="269" t="s">
        <v>1351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1389</v>
      </c>
      <c r="D52" s="295" t="s">
        <v>1209</v>
      </c>
      <c r="E52" s="292" t="s">
        <v>1210</v>
      </c>
      <c r="F52" s="269" t="s">
        <v>1209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1389</v>
      </c>
      <c r="E53" s="292" t="s">
        <v>1491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1368</v>
      </c>
      <c r="E55" s="292" t="s">
        <v>1495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1368</v>
      </c>
      <c r="E56" s="292" t="s">
        <v>1496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1434</v>
      </c>
      <c r="E57" s="292" t="s">
        <v>1498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1434</v>
      </c>
      <c r="E58" s="292" t="s">
        <v>1499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1434</v>
      </c>
      <c r="E59" s="292" t="s">
        <v>1500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1228</v>
      </c>
      <c r="D60" s="295" t="s">
        <v>1198</v>
      </c>
      <c r="E60" s="292" t="s">
        <v>1199</v>
      </c>
      <c r="F60" s="269" t="s">
        <v>1198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1459</v>
      </c>
      <c r="D61" s="295" t="s">
        <v>1351</v>
      </c>
      <c r="E61" s="292" t="s">
        <v>1197</v>
      </c>
      <c r="F61" s="269" t="s">
        <v>1351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1221</v>
      </c>
      <c r="E62" s="292" t="s">
        <v>1493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1505</v>
      </c>
      <c r="E63" s="292" t="s">
        <v>1135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1507</v>
      </c>
      <c r="E64" s="292" t="s">
        <v>1508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1507</v>
      </c>
      <c r="E65" s="292" t="s">
        <v>1509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1511</v>
      </c>
      <c r="E66" s="292" t="s">
        <v>1514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1434</v>
      </c>
      <c r="D67" s="295" t="s">
        <v>1201</v>
      </c>
      <c r="E67" s="292" t="s">
        <v>4344</v>
      </c>
      <c r="F67" s="269" t="s">
        <v>1201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1434</v>
      </c>
      <c r="E68" s="292" t="s">
        <v>1398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1228</v>
      </c>
      <c r="D70" s="295" t="s">
        <v>1351</v>
      </c>
      <c r="E70" s="292" t="s">
        <v>1197</v>
      </c>
      <c r="F70" s="269" t="s">
        <v>1351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1363</v>
      </c>
      <c r="E71" s="292" t="s">
        <v>1150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1167</v>
      </c>
      <c r="D72" s="295" t="s">
        <v>1351</v>
      </c>
      <c r="E72" s="292" t="s">
        <v>1197</v>
      </c>
      <c r="F72" s="269" t="s">
        <v>1351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1522</v>
      </c>
      <c r="D74" s="295" t="s">
        <v>1195</v>
      </c>
      <c r="E74" s="292" t="s">
        <v>1196</v>
      </c>
      <c r="F74" s="269" t="s">
        <v>1195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1439</v>
      </c>
      <c r="E75" s="292" t="s">
        <v>1525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1143</v>
      </c>
      <c r="D76" s="295" t="s">
        <v>1351</v>
      </c>
      <c r="E76" s="292" t="s">
        <v>1197</v>
      </c>
      <c r="F76" s="269" t="s">
        <v>1351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1434</v>
      </c>
      <c r="E78" s="292" t="s">
        <v>1128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1434</v>
      </c>
      <c r="E79" s="292" t="s">
        <v>1128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1531</v>
      </c>
      <c r="E80" s="292" t="s">
        <v>1532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1534</v>
      </c>
      <c r="D81" s="295" t="s">
        <v>1209</v>
      </c>
      <c r="E81" s="292" t="s">
        <v>1210</v>
      </c>
      <c r="F81" s="269" t="s">
        <v>1209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1351</v>
      </c>
      <c r="E82" s="292" t="s">
        <v>1197</v>
      </c>
      <c r="F82" s="269" t="s">
        <v>1351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1381</v>
      </c>
      <c r="D84" s="295" t="s">
        <v>1351</v>
      </c>
      <c r="E84" s="292" t="s">
        <v>1197</v>
      </c>
      <c r="F84" s="269" t="s">
        <v>1351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1385</v>
      </c>
      <c r="E85" s="292" t="s">
        <v>1135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1539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1541</v>
      </c>
      <c r="D87" s="295" t="s">
        <v>1351</v>
      </c>
      <c r="E87" s="292" t="s">
        <v>1197</v>
      </c>
      <c r="F87" s="269" t="s">
        <v>1351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1541</v>
      </c>
      <c r="E88" s="292" t="s">
        <v>1486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1544</v>
      </c>
      <c r="E89" s="292" t="s">
        <v>1545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1544</v>
      </c>
      <c r="D90" s="295" t="s">
        <v>1351</v>
      </c>
      <c r="E90" s="292" t="s">
        <v>1197</v>
      </c>
      <c r="F90" s="269" t="s">
        <v>1351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1216</v>
      </c>
      <c r="E91" s="292" t="s">
        <v>1551</v>
      </c>
      <c r="F91" s="269" t="s">
        <v>1216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1531</v>
      </c>
      <c r="D92" s="295" t="s">
        <v>1351</v>
      </c>
      <c r="E92" s="292" t="s">
        <v>1197</v>
      </c>
      <c r="F92" s="269" t="s">
        <v>1351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1531</v>
      </c>
      <c r="E93" s="292" t="s">
        <v>1133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1195</v>
      </c>
      <c r="E94" s="292" t="s">
        <v>1196</v>
      </c>
      <c r="F94" s="269" t="s">
        <v>1195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1567</v>
      </c>
      <c r="E96" s="292" t="s">
        <v>1568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1567</v>
      </c>
      <c r="E97" s="292" t="s">
        <v>1509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1570</v>
      </c>
      <c r="E98" s="292" t="s">
        <v>1571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1570</v>
      </c>
      <c r="E99" s="292" t="s">
        <v>1640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1570</v>
      </c>
      <c r="D100" s="295" t="s">
        <v>1255</v>
      </c>
      <c r="E100" s="292" t="s">
        <v>1256</v>
      </c>
      <c r="F100" s="269" t="s">
        <v>1255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1351</v>
      </c>
      <c r="E101" s="292" t="s">
        <v>1197</v>
      </c>
      <c r="F101" s="269" t="s">
        <v>1351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1576</v>
      </c>
      <c r="E102" s="292" t="s">
        <v>1577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1576</v>
      </c>
      <c r="D103" s="295">
        <v>415054509</v>
      </c>
      <c r="E103" s="292" t="s">
        <v>2509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1576</v>
      </c>
      <c r="E104" s="292" t="s">
        <v>1578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1576</v>
      </c>
      <c r="E105" s="292" t="s">
        <v>1579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1576</v>
      </c>
      <c r="D106" s="295" t="s">
        <v>1553</v>
      </c>
      <c r="E106" s="292" t="s">
        <v>1199</v>
      </c>
      <c r="F106" s="269" t="s">
        <v>1553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1457</v>
      </c>
      <c r="E107" s="292" t="s">
        <v>1582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1351</v>
      </c>
      <c r="E108" s="292" t="s">
        <v>1197</v>
      </c>
      <c r="F108" s="269" t="s">
        <v>1351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1105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1160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1586</v>
      </c>
      <c r="D112" s="295" t="s">
        <v>1351</v>
      </c>
      <c r="E112" s="292" t="s">
        <v>1197</v>
      </c>
      <c r="F112" s="269" t="s">
        <v>1351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1588</v>
      </c>
      <c r="E113" s="292" t="s">
        <v>1150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1442</v>
      </c>
      <c r="E114" s="292" t="s">
        <v>4343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1442</v>
      </c>
      <c r="D115" s="295" t="s">
        <v>1249</v>
      </c>
      <c r="E115" s="292" t="s">
        <v>1250</v>
      </c>
      <c r="F115" s="269" t="s">
        <v>1249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1442</v>
      </c>
      <c r="D116" s="295">
        <v>2821402</v>
      </c>
      <c r="E116" s="292" t="s">
        <v>1131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1442</v>
      </c>
      <c r="E117" s="292" t="s">
        <v>1590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1592</v>
      </c>
      <c r="E118" s="292" t="s">
        <v>1593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1567</v>
      </c>
      <c r="D121" s="295">
        <v>415072909</v>
      </c>
      <c r="E121" s="292" t="s">
        <v>2509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1567</v>
      </c>
      <c r="D122" s="295" t="s">
        <v>1616</v>
      </c>
      <c r="E122" s="292" t="s">
        <v>1617</v>
      </c>
      <c r="F122" s="269" t="s">
        <v>1616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1567</v>
      </c>
      <c r="D123" s="295">
        <v>415072909</v>
      </c>
      <c r="E123" s="292" t="s">
        <v>2509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1567</v>
      </c>
      <c r="D124" s="295" t="s">
        <v>1616</v>
      </c>
      <c r="E124" s="292" t="s">
        <v>1617</v>
      </c>
      <c r="F124" s="269" t="s">
        <v>1616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1567</v>
      </c>
      <c r="E125" s="292" t="s">
        <v>1619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1439</v>
      </c>
      <c r="E126" s="292" t="s">
        <v>1626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1531</v>
      </c>
      <c r="D127" s="295" t="s">
        <v>1351</v>
      </c>
      <c r="E127" s="292" t="s">
        <v>1197</v>
      </c>
      <c r="F127" s="269" t="s">
        <v>1351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1531</v>
      </c>
      <c r="E128" s="292" t="s">
        <v>1486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1531</v>
      </c>
      <c r="E129" s="292" t="s">
        <v>1629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1389</v>
      </c>
      <c r="D130" s="295" t="s">
        <v>1194</v>
      </c>
      <c r="E130" s="292" t="s">
        <v>1633</v>
      </c>
      <c r="F130" s="269" t="s">
        <v>1194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1195</v>
      </c>
      <c r="E131" s="292" t="s">
        <v>1634</v>
      </c>
      <c r="F131" s="269" t="s">
        <v>1195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1648</v>
      </c>
      <c r="E133" s="292" t="s">
        <v>1651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1653</v>
      </c>
      <c r="E134" s="292" t="s">
        <v>1654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1531</v>
      </c>
      <c r="E135" s="292" t="s">
        <v>1656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1439</v>
      </c>
      <c r="E136" s="292" t="s">
        <v>1658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1661</v>
      </c>
      <c r="E137" s="292" t="s">
        <v>1664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1666</v>
      </c>
      <c r="E138" s="292" t="s">
        <v>1135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1434</v>
      </c>
      <c r="E140" s="292" t="s">
        <v>1674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1434</v>
      </c>
      <c r="E141" s="292" t="s">
        <v>1675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1434</v>
      </c>
      <c r="E142" s="292" t="s">
        <v>1678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1434</v>
      </c>
      <c r="E143" s="292" t="s">
        <v>1679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1434</v>
      </c>
      <c r="E144" s="292" t="s">
        <v>1680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1323</v>
      </c>
      <c r="E145" s="292" t="s">
        <v>1817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1459</v>
      </c>
      <c r="E146" s="292" t="s">
        <v>1685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1712</v>
      </c>
      <c r="D147" s="295">
        <v>2800802</v>
      </c>
      <c r="E147" s="292" t="s">
        <v>1707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1712</v>
      </c>
      <c r="D148" s="295" t="s">
        <v>1705</v>
      </c>
      <c r="E148" s="292" t="s">
        <v>1706</v>
      </c>
      <c r="F148" s="269" t="s">
        <v>1705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1712</v>
      </c>
      <c r="D149" s="295">
        <v>7252703114</v>
      </c>
      <c r="E149" s="292" t="s">
        <v>1693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1712</v>
      </c>
      <c r="D150" s="295" t="s">
        <v>1694</v>
      </c>
      <c r="E150" s="292" t="s">
        <v>1695</v>
      </c>
      <c r="F150" s="269" t="s">
        <v>1694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1712</v>
      </c>
      <c r="D151" s="295" t="s">
        <v>1255</v>
      </c>
      <c r="E151" s="292" t="s">
        <v>1256</v>
      </c>
      <c r="F151" s="269" t="s">
        <v>1255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1531</v>
      </c>
      <c r="E152" s="292" t="s">
        <v>1734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1570</v>
      </c>
      <c r="E153" s="292" t="s">
        <v>1736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1389</v>
      </c>
      <c r="D154" s="295" t="s">
        <v>1351</v>
      </c>
      <c r="E154" s="292" t="s">
        <v>1197</v>
      </c>
      <c r="F154" s="269" t="s">
        <v>1351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1389</v>
      </c>
      <c r="E155" s="292" t="s">
        <v>1486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1737</v>
      </c>
      <c r="E156" s="292" t="s">
        <v>1738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1143</v>
      </c>
      <c r="D157" s="295" t="s">
        <v>1201</v>
      </c>
      <c r="E157" s="292" t="s">
        <v>4344</v>
      </c>
      <c r="F157" s="269" t="s">
        <v>1201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1143</v>
      </c>
      <c r="D158" s="295">
        <v>50229</v>
      </c>
      <c r="E158" s="292" t="s">
        <v>1632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1712</v>
      </c>
      <c r="D159" s="295">
        <v>415090409</v>
      </c>
      <c r="E159" s="292" t="s">
        <v>2509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1553</v>
      </c>
      <c r="E160" s="292" t="s">
        <v>1199</v>
      </c>
      <c r="F160" s="269" t="s">
        <v>1553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1780</v>
      </c>
      <c r="E161" s="292" t="s">
        <v>1784</v>
      </c>
      <c r="F161" s="269" t="s">
        <v>1129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1780</v>
      </c>
      <c r="D162" s="295" t="s">
        <v>1201</v>
      </c>
      <c r="E162" s="292" t="s">
        <v>4344</v>
      </c>
      <c r="F162" s="269" t="s">
        <v>1201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1780</v>
      </c>
      <c r="D163" s="295" t="s">
        <v>1785</v>
      </c>
      <c r="E163" s="292" t="s">
        <v>1786</v>
      </c>
      <c r="F163" s="269" t="s">
        <v>1785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1712</v>
      </c>
      <c r="D164" s="295" t="s">
        <v>1249</v>
      </c>
      <c r="E164" s="292" t="s">
        <v>1250</v>
      </c>
      <c r="F164" s="269" t="s">
        <v>1249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1712</v>
      </c>
      <c r="D165" s="295">
        <v>415090409</v>
      </c>
      <c r="E165" s="292" t="s">
        <v>2509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1389</v>
      </c>
      <c r="D166" s="295" t="s">
        <v>1742</v>
      </c>
      <c r="E166" s="292" t="s">
        <v>1197</v>
      </c>
      <c r="F166" s="269" t="s">
        <v>1742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1469</v>
      </c>
      <c r="E167" s="292" t="s">
        <v>1790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1439</v>
      </c>
      <c r="D168" s="295">
        <v>927156</v>
      </c>
      <c r="E168" s="292" t="s">
        <v>1792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1439</v>
      </c>
      <c r="D169" s="295" t="s">
        <v>1793</v>
      </c>
      <c r="E169" s="292" t="s">
        <v>1565</v>
      </c>
      <c r="F169" s="269" t="s">
        <v>1793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1795</v>
      </c>
      <c r="D170" s="295" t="s">
        <v>1194</v>
      </c>
      <c r="E170" s="292" t="s">
        <v>1633</v>
      </c>
      <c r="F170" s="269" t="s">
        <v>1194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1799</v>
      </c>
      <c r="D172" s="295" t="s">
        <v>1756</v>
      </c>
      <c r="E172" s="292" t="s">
        <v>1754</v>
      </c>
      <c r="F172" s="269" t="s">
        <v>1756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1799</v>
      </c>
      <c r="D173" s="295" t="s">
        <v>1753</v>
      </c>
      <c r="E173" s="292" t="s">
        <v>1754</v>
      </c>
      <c r="F173" s="269" t="s">
        <v>1753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1570</v>
      </c>
      <c r="D174" s="295" t="s">
        <v>1201</v>
      </c>
      <c r="E174" s="292" t="s">
        <v>4344</v>
      </c>
      <c r="F174" s="269" t="s">
        <v>1201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1802</v>
      </c>
      <c r="E175" s="292" t="s">
        <v>1733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1712</v>
      </c>
      <c r="D176" s="295" t="s">
        <v>1249</v>
      </c>
      <c r="E176" s="292" t="s">
        <v>1250</v>
      </c>
      <c r="F176" s="269" t="s">
        <v>1249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1712</v>
      </c>
      <c r="D177" s="295" t="s">
        <v>1812</v>
      </c>
      <c r="E177" s="292" t="s">
        <v>1813</v>
      </c>
      <c r="F177" s="269" t="s">
        <v>1812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1712</v>
      </c>
      <c r="D178" s="295" t="s">
        <v>1785</v>
      </c>
      <c r="E178" s="292" t="s">
        <v>1786</v>
      </c>
      <c r="F178" s="269" t="s">
        <v>1785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1531</v>
      </c>
      <c r="E179" s="292" t="s">
        <v>1734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1448</v>
      </c>
      <c r="E180" s="292" t="s">
        <v>1734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1795</v>
      </c>
      <c r="D181" s="295" t="s">
        <v>1201</v>
      </c>
      <c r="E181" s="292" t="s">
        <v>4344</v>
      </c>
      <c r="F181" s="269" t="s">
        <v>1201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1459</v>
      </c>
      <c r="E182" s="292" t="s">
        <v>1829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1828</v>
      </c>
      <c r="E183" s="292" t="s">
        <v>1831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1742</v>
      </c>
      <c r="E184" s="292" t="s">
        <v>1197</v>
      </c>
      <c r="F184" s="269" t="s">
        <v>1742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1567</v>
      </c>
      <c r="D186" s="295" t="s">
        <v>1742</v>
      </c>
      <c r="E186" s="292" t="s">
        <v>1197</v>
      </c>
      <c r="F186" s="269" t="s">
        <v>1742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1694</v>
      </c>
      <c r="E187" s="292" t="s">
        <v>1695</v>
      </c>
      <c r="F187" s="269" t="s">
        <v>1694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1785</v>
      </c>
      <c r="E189" s="292" t="s">
        <v>1786</v>
      </c>
      <c r="F189" s="269" t="s">
        <v>1785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1812</v>
      </c>
      <c r="E190" s="292" t="s">
        <v>1813</v>
      </c>
      <c r="F190" s="269" t="s">
        <v>1812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1837</v>
      </c>
      <c r="D191" s="295" t="s">
        <v>1839</v>
      </c>
      <c r="E191" s="292" t="s">
        <v>1840</v>
      </c>
      <c r="F191" s="269" t="s">
        <v>1839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1143</v>
      </c>
      <c r="D192" s="295">
        <v>2800801</v>
      </c>
      <c r="E192" s="292" t="s">
        <v>1845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1198</v>
      </c>
      <c r="E193" s="292" t="s">
        <v>1199</v>
      </c>
      <c r="F193" s="269" t="s">
        <v>1198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2509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1799</v>
      </c>
      <c r="D196" s="295" t="s">
        <v>3645</v>
      </c>
      <c r="E196" s="292" t="s">
        <v>1849</v>
      </c>
      <c r="F196" s="269" t="s">
        <v>3645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1851</v>
      </c>
      <c r="E197" s="292" t="s">
        <v>1852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1857</v>
      </c>
      <c r="E198" s="292" t="s">
        <v>1150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1857</v>
      </c>
      <c r="E199" s="292" t="s">
        <v>1859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1860</v>
      </c>
      <c r="E200" s="292" t="s">
        <v>1150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1860</v>
      </c>
      <c r="E201" s="292" t="s">
        <v>1862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1866</v>
      </c>
      <c r="E202" s="292" t="s">
        <v>1733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1712</v>
      </c>
      <c r="D203" s="295" t="s">
        <v>1863</v>
      </c>
      <c r="E203" s="292" t="s">
        <v>1864</v>
      </c>
      <c r="F203" s="269" t="s">
        <v>1863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1661</v>
      </c>
      <c r="D204" s="295" t="s">
        <v>1195</v>
      </c>
      <c r="E204" s="292" t="s">
        <v>1634</v>
      </c>
      <c r="F204" s="269" t="s">
        <v>1195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1799</v>
      </c>
      <c r="D205" s="295" t="s">
        <v>1756</v>
      </c>
      <c r="E205" s="292" t="s">
        <v>1754</v>
      </c>
      <c r="F205" s="269" t="s">
        <v>1756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1799</v>
      </c>
      <c r="D206" s="295" t="s">
        <v>1753</v>
      </c>
      <c r="E206" s="292" t="s">
        <v>1754</v>
      </c>
      <c r="F206" s="269" t="s">
        <v>1753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1880</v>
      </c>
      <c r="E207" s="292" t="s">
        <v>1883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1884</v>
      </c>
      <c r="D208" s="295" t="s">
        <v>1742</v>
      </c>
      <c r="E208" s="292" t="s">
        <v>1197</v>
      </c>
      <c r="F208" s="269" t="s">
        <v>1742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1742</v>
      </c>
      <c r="E209" s="292" t="s">
        <v>1197</v>
      </c>
      <c r="F209" s="269" t="s">
        <v>1742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1742</v>
      </c>
      <c r="E210" s="292" t="s">
        <v>1197</v>
      </c>
      <c r="F210" s="269" t="s">
        <v>1742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1588</v>
      </c>
      <c r="D211" s="295" t="s">
        <v>1201</v>
      </c>
      <c r="E211" s="292" t="s">
        <v>4344</v>
      </c>
      <c r="F211" s="269" t="s">
        <v>1201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1570</v>
      </c>
      <c r="D212" s="295" t="s">
        <v>1891</v>
      </c>
      <c r="E212" s="292" t="s">
        <v>1892</v>
      </c>
      <c r="F212" s="269" t="s">
        <v>1891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1389</v>
      </c>
      <c r="E213" s="292" t="s">
        <v>1906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1531</v>
      </c>
      <c r="E214" s="292" t="s">
        <v>1909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1432</v>
      </c>
      <c r="E215" s="292" t="s">
        <v>1136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1661</v>
      </c>
      <c r="D216" s="295" t="s">
        <v>1742</v>
      </c>
      <c r="E216" s="292" t="s">
        <v>1197</v>
      </c>
      <c r="F216" s="269" t="s">
        <v>1742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1661</v>
      </c>
      <c r="E217" s="292" t="s">
        <v>1486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1712</v>
      </c>
      <c r="E218" s="292" t="s">
        <v>1916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1712</v>
      </c>
      <c r="D219" s="295" t="s">
        <v>1255</v>
      </c>
      <c r="E219" s="292" t="s">
        <v>1256</v>
      </c>
      <c r="F219" s="269" t="s">
        <v>1255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1588</v>
      </c>
      <c r="D220" s="295" t="s">
        <v>1913</v>
      </c>
      <c r="E220" s="292" t="s">
        <v>1571</v>
      </c>
      <c r="F220" s="269" t="s">
        <v>1913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1921</v>
      </c>
      <c r="D221" s="295" t="s">
        <v>1785</v>
      </c>
      <c r="E221" s="292" t="s">
        <v>1786</v>
      </c>
      <c r="F221" s="269" t="s">
        <v>1785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1921</v>
      </c>
      <c r="D222" s="295" t="s">
        <v>1201</v>
      </c>
      <c r="E222" s="292" t="s">
        <v>4344</v>
      </c>
      <c r="F222" s="269" t="s">
        <v>1201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1921</v>
      </c>
      <c r="D223" s="295" t="s">
        <v>1891</v>
      </c>
      <c r="E223" s="292" t="s">
        <v>1892</v>
      </c>
      <c r="F223" s="269" t="s">
        <v>1891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1932</v>
      </c>
      <c r="D224" s="295" t="s">
        <v>1923</v>
      </c>
      <c r="E224" s="292" t="s">
        <v>1924</v>
      </c>
      <c r="F224" s="269" t="s">
        <v>1923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1932</v>
      </c>
      <c r="D225" s="295" t="s">
        <v>1926</v>
      </c>
      <c r="E225" s="292" t="s">
        <v>1925</v>
      </c>
      <c r="F225" s="269" t="s">
        <v>1926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1389</v>
      </c>
      <c r="E226" s="292" t="s">
        <v>1734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1389</v>
      </c>
      <c r="D227" s="295">
        <v>24152333903</v>
      </c>
      <c r="E227" s="292" t="s">
        <v>1539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1570</v>
      </c>
      <c r="D228" s="295" t="s">
        <v>1201</v>
      </c>
      <c r="E228" s="292" t="s">
        <v>4344</v>
      </c>
      <c r="F228" s="269" t="s">
        <v>1201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1567</v>
      </c>
      <c r="D229" s="295">
        <v>415072909</v>
      </c>
      <c r="E229" s="292" t="s">
        <v>2509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1567</v>
      </c>
      <c r="D230" s="295" t="s">
        <v>1195</v>
      </c>
      <c r="E230" s="292" t="s">
        <v>1634</v>
      </c>
      <c r="F230" s="269" t="s">
        <v>1195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1567</v>
      </c>
      <c r="D231" s="295" t="s">
        <v>1793</v>
      </c>
      <c r="E231" s="292" t="s">
        <v>1565</v>
      </c>
      <c r="F231" s="269" t="s">
        <v>1793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1712</v>
      </c>
      <c r="E232" s="292" t="s">
        <v>1943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1439</v>
      </c>
      <c r="D233" s="295" t="s">
        <v>1946</v>
      </c>
      <c r="E233" s="292" t="s">
        <v>1947</v>
      </c>
      <c r="F233" s="269" t="s">
        <v>1946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1439</v>
      </c>
      <c r="D234" s="295" t="s">
        <v>1793</v>
      </c>
      <c r="E234" s="292" t="s">
        <v>1565</v>
      </c>
      <c r="F234" s="269" t="s">
        <v>1793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1588</v>
      </c>
      <c r="E235" s="292" t="s">
        <v>2564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1951</v>
      </c>
      <c r="D236" s="295" t="s">
        <v>3645</v>
      </c>
      <c r="E236" s="292" t="s">
        <v>1849</v>
      </c>
      <c r="F236" s="269" t="s">
        <v>3645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1951</v>
      </c>
      <c r="E237" s="292" t="s">
        <v>1955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1951</v>
      </c>
      <c r="E238" s="292" t="s">
        <v>1956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1951</v>
      </c>
      <c r="D239" s="295" t="s">
        <v>1201</v>
      </c>
      <c r="E239" s="292" t="s">
        <v>4344</v>
      </c>
      <c r="F239" s="269" t="s">
        <v>1201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1951</v>
      </c>
      <c r="D240" s="295">
        <v>50229</v>
      </c>
      <c r="E240" s="292" t="s">
        <v>1632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1951</v>
      </c>
      <c r="D241" s="295" t="s">
        <v>1785</v>
      </c>
      <c r="E241" s="292" t="s">
        <v>1786</v>
      </c>
      <c r="F241" s="269" t="s">
        <v>1785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1544</v>
      </c>
      <c r="D242" s="295" t="s">
        <v>1694</v>
      </c>
      <c r="E242" s="292" t="s">
        <v>1695</v>
      </c>
      <c r="F242" s="269" t="s">
        <v>1694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1434</v>
      </c>
      <c r="D243" s="295">
        <v>2800802</v>
      </c>
      <c r="E243" s="292" t="s">
        <v>1707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1434</v>
      </c>
      <c r="E244" s="292" t="s">
        <v>1963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1434</v>
      </c>
      <c r="E245" s="292" t="s">
        <v>1964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1381</v>
      </c>
      <c r="E246" s="292" t="s">
        <v>1525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1967</v>
      </c>
      <c r="D247" s="295" t="s">
        <v>1192</v>
      </c>
      <c r="E247" s="292" t="s">
        <v>1968</v>
      </c>
      <c r="F247" s="269" t="s">
        <v>1192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1970</v>
      </c>
      <c r="D248" s="295" t="s">
        <v>1812</v>
      </c>
      <c r="E248" s="292" t="s">
        <v>1813</v>
      </c>
      <c r="F248" s="269" t="s">
        <v>1812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1970</v>
      </c>
      <c r="D249" s="295" t="s">
        <v>1249</v>
      </c>
      <c r="E249" s="292" t="s">
        <v>1250</v>
      </c>
      <c r="F249" s="269" t="s">
        <v>1249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1970</v>
      </c>
      <c r="D250" s="295" t="s">
        <v>1201</v>
      </c>
      <c r="E250" s="292" t="s">
        <v>4344</v>
      </c>
      <c r="F250" s="269" t="s">
        <v>1201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1921</v>
      </c>
      <c r="E251" s="292" t="s">
        <v>1121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1439</v>
      </c>
      <c r="E252" s="292" t="s">
        <v>1121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1780</v>
      </c>
      <c r="D253" s="295" t="s">
        <v>1201</v>
      </c>
      <c r="E253" s="292" t="s">
        <v>4344</v>
      </c>
      <c r="F253" s="269" t="s">
        <v>1201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1434</v>
      </c>
      <c r="E254" s="292" t="s">
        <v>1975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1799</v>
      </c>
      <c r="E255" s="292" t="s">
        <v>1486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1293</v>
      </c>
      <c r="E256" s="292" t="s">
        <v>1121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1336</v>
      </c>
      <c r="E257" s="292" t="s">
        <v>1660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1511</v>
      </c>
      <c r="E258" s="292" t="s">
        <v>1514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1511</v>
      </c>
      <c r="E259" s="292" t="s">
        <v>1121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1434</v>
      </c>
      <c r="E260" s="292" t="s">
        <v>1525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1143</v>
      </c>
      <c r="D261" s="295">
        <v>2800802</v>
      </c>
      <c r="E261" s="292" t="s">
        <v>1707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1982</v>
      </c>
      <c r="E262" s="292" t="s">
        <v>1199</v>
      </c>
      <c r="F262" s="269" t="s">
        <v>1982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1121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1522</v>
      </c>
      <c r="E264" s="292" t="s">
        <v>1733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1434</v>
      </c>
      <c r="E265" s="292" t="s">
        <v>1988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2005</v>
      </c>
      <c r="D266" s="295" t="s">
        <v>1785</v>
      </c>
      <c r="E266" s="292" t="s">
        <v>1786</v>
      </c>
      <c r="F266" s="269" t="s">
        <v>1785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2005</v>
      </c>
      <c r="D267" s="295" t="s">
        <v>1812</v>
      </c>
      <c r="E267" s="292" t="s">
        <v>1813</v>
      </c>
      <c r="F267" s="269" t="s">
        <v>1812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2005</v>
      </c>
      <c r="D268" s="295" t="s">
        <v>2002</v>
      </c>
      <c r="E268" s="292" t="s">
        <v>2003</v>
      </c>
      <c r="F268" s="269" t="s">
        <v>2002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2005</v>
      </c>
      <c r="D269" s="295" t="s">
        <v>1201</v>
      </c>
      <c r="E269" s="292" t="s">
        <v>4344</v>
      </c>
      <c r="F269" s="269" t="s">
        <v>1201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2005</v>
      </c>
      <c r="E270" s="292" t="s">
        <v>2004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2005</v>
      </c>
      <c r="D271" s="295">
        <v>50229</v>
      </c>
      <c r="E271" s="292" t="s">
        <v>1632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2005</v>
      </c>
      <c r="D272" s="295" t="s">
        <v>1891</v>
      </c>
      <c r="E272" s="292" t="s">
        <v>1892</v>
      </c>
      <c r="F272" s="269" t="s">
        <v>1891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1799</v>
      </c>
      <c r="E273" s="292" t="s">
        <v>1121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1712</v>
      </c>
      <c r="D274" s="295" t="s">
        <v>1742</v>
      </c>
      <c r="E274" s="292" t="s">
        <v>1197</v>
      </c>
      <c r="F274" s="269" t="s">
        <v>1742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1712</v>
      </c>
      <c r="E275" s="292" t="s">
        <v>1486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2014</v>
      </c>
      <c r="D276" s="295" t="s">
        <v>2012</v>
      </c>
      <c r="E276" s="292" t="s">
        <v>2013</v>
      </c>
      <c r="F276" s="269" t="s">
        <v>2012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1970</v>
      </c>
      <c r="D277" s="295" t="s">
        <v>1194</v>
      </c>
      <c r="E277" s="292" t="s">
        <v>1633</v>
      </c>
      <c r="F277" s="269" t="s">
        <v>1194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1737</v>
      </c>
      <c r="D278" s="295" t="s">
        <v>1209</v>
      </c>
      <c r="E278" s="292" t="s">
        <v>2017</v>
      </c>
      <c r="F278" s="269" t="s">
        <v>1209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1970</v>
      </c>
      <c r="D279" s="295" t="s">
        <v>1255</v>
      </c>
      <c r="E279" s="292" t="s">
        <v>1256</v>
      </c>
      <c r="F279" s="269" t="s">
        <v>1255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1970</v>
      </c>
      <c r="D280" s="295" t="s">
        <v>1694</v>
      </c>
      <c r="E280" s="292" t="s">
        <v>1695</v>
      </c>
      <c r="F280" s="269" t="s">
        <v>1694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1970</v>
      </c>
      <c r="E281" s="292" t="s">
        <v>2019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1970</v>
      </c>
      <c r="D282" s="295" t="s">
        <v>1785</v>
      </c>
      <c r="E282" s="292" t="s">
        <v>1786</v>
      </c>
      <c r="F282" s="269" t="s">
        <v>1785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1539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1434</v>
      </c>
      <c r="E284" s="292" t="s">
        <v>2022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2024</v>
      </c>
      <c r="E285" s="292" t="s">
        <v>2027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2029</v>
      </c>
      <c r="D286" s="295" t="s">
        <v>1195</v>
      </c>
      <c r="E286" s="292" t="s">
        <v>1634</v>
      </c>
      <c r="F286" s="269" t="s">
        <v>1195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2029</v>
      </c>
      <c r="D287" s="295" t="s">
        <v>1793</v>
      </c>
      <c r="E287" s="292" t="s">
        <v>1565</v>
      </c>
      <c r="F287" s="269" t="s">
        <v>1793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2029</v>
      </c>
      <c r="D288" s="295" t="s">
        <v>1710</v>
      </c>
      <c r="E288" s="292" t="s">
        <v>1711</v>
      </c>
      <c r="F288" s="269" t="s">
        <v>1710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1567</v>
      </c>
      <c r="E290" s="292" t="s">
        <v>1733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2036</v>
      </c>
      <c r="E291" s="292" t="s">
        <v>2039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1544</v>
      </c>
      <c r="D292" s="295" t="s">
        <v>1206</v>
      </c>
      <c r="E292" s="292" t="s">
        <v>1207</v>
      </c>
      <c r="F292" s="269" t="s">
        <v>1206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2043</v>
      </c>
      <c r="E294" s="292" t="s">
        <v>1660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1567</v>
      </c>
      <c r="E295" s="292" t="s">
        <v>1121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2029</v>
      </c>
      <c r="E296" s="292" t="s">
        <v>1121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1143</v>
      </c>
      <c r="E297" s="292" t="s">
        <v>1121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1970</v>
      </c>
      <c r="D298" s="295" t="s">
        <v>1201</v>
      </c>
      <c r="E298" s="292" t="s">
        <v>4344</v>
      </c>
      <c r="F298" s="269" t="s">
        <v>1201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1970</v>
      </c>
      <c r="E299" s="292" t="s">
        <v>1121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1531</v>
      </c>
      <c r="E300" s="292" t="s">
        <v>1121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1182</v>
      </c>
      <c r="E301" s="292" t="s">
        <v>1660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1967</v>
      </c>
      <c r="E302" s="292" t="s">
        <v>1121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1434</v>
      </c>
      <c r="E303" s="292" t="s">
        <v>1121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1457</v>
      </c>
      <c r="E304" s="292" t="s">
        <v>1121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2005</v>
      </c>
      <c r="E305" s="292" t="s">
        <v>1121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1389</v>
      </c>
      <c r="E306" s="292" t="s">
        <v>1121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1570</v>
      </c>
      <c r="D307" s="295" t="s">
        <v>1195</v>
      </c>
      <c r="E307" s="292" t="s">
        <v>1634</v>
      </c>
      <c r="F307" s="269" t="s">
        <v>1195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1570</v>
      </c>
      <c r="D308" s="295" t="s">
        <v>1793</v>
      </c>
      <c r="E308" s="292" t="s">
        <v>1565</v>
      </c>
      <c r="F308" s="269" t="s">
        <v>1793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1570</v>
      </c>
      <c r="E309" s="292" t="s">
        <v>2046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1544</v>
      </c>
      <c r="E310" s="292" t="s">
        <v>1121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2024</v>
      </c>
      <c r="E311" s="292" t="s">
        <v>1121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1712</v>
      </c>
      <c r="D312" s="295">
        <v>2800802</v>
      </c>
      <c r="E312" s="292" t="s">
        <v>1707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1570</v>
      </c>
      <c r="D313" s="295" t="s">
        <v>1255</v>
      </c>
      <c r="E313" s="292" t="s">
        <v>1256</v>
      </c>
      <c r="F313" s="269" t="s">
        <v>1255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1967</v>
      </c>
      <c r="D314" s="295" t="s">
        <v>1192</v>
      </c>
      <c r="E314" s="292" t="s">
        <v>1968</v>
      </c>
      <c r="F314" s="269" t="s">
        <v>1192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1389</v>
      </c>
      <c r="D315" s="295">
        <v>415072909</v>
      </c>
      <c r="E315" s="298" t="s">
        <v>2509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1389</v>
      </c>
      <c r="E316" s="292" t="s">
        <v>1150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1967</v>
      </c>
      <c r="E317" s="292" t="s">
        <v>1660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1570</v>
      </c>
      <c r="E318" s="292" t="s">
        <v>2066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1951</v>
      </c>
      <c r="E319" s="292" t="s">
        <v>2064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2067</v>
      </c>
      <c r="D320" s="295" t="s">
        <v>1198</v>
      </c>
      <c r="E320" s="292" t="s">
        <v>1199</v>
      </c>
      <c r="F320" s="269" t="s">
        <v>1198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1531</v>
      </c>
      <c r="D322" s="295">
        <v>501220522</v>
      </c>
      <c r="E322" s="292" t="s">
        <v>2013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1389</v>
      </c>
      <c r="D323" s="295" t="s">
        <v>1742</v>
      </c>
      <c r="E323" s="292" t="s">
        <v>1197</v>
      </c>
      <c r="F323" s="269" t="s">
        <v>1742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1459</v>
      </c>
      <c r="E324" s="292" t="s">
        <v>1486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1389</v>
      </c>
      <c r="D325" s="295" t="s">
        <v>1742</v>
      </c>
      <c r="E325" s="292" t="s">
        <v>2073</v>
      </c>
      <c r="F325" s="269" t="s">
        <v>1742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1951</v>
      </c>
      <c r="E326" s="292" t="s">
        <v>1121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1296</v>
      </c>
      <c r="D327" s="295" t="s">
        <v>1194</v>
      </c>
      <c r="E327" s="292" t="s">
        <v>1633</v>
      </c>
      <c r="F327" s="269" t="s">
        <v>1194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1296</v>
      </c>
      <c r="D328" s="295" t="s">
        <v>1201</v>
      </c>
      <c r="E328" s="292" t="s">
        <v>4344</v>
      </c>
      <c r="F328" s="269" t="s">
        <v>1201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2078</v>
      </c>
      <c r="D329" s="295" t="s">
        <v>1195</v>
      </c>
      <c r="E329" s="292" t="s">
        <v>1634</v>
      </c>
      <c r="F329" s="269" t="s">
        <v>1195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2078</v>
      </c>
      <c r="D330" s="295" t="s">
        <v>1793</v>
      </c>
      <c r="E330" s="292" t="s">
        <v>1565</v>
      </c>
      <c r="F330" s="269" t="s">
        <v>1793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1296</v>
      </c>
      <c r="E331" s="292" t="s">
        <v>1121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1121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1544</v>
      </c>
      <c r="E333" s="292" t="s">
        <v>1121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2078</v>
      </c>
      <c r="E334" s="292" t="s">
        <v>1121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1389</v>
      </c>
      <c r="D335" s="295">
        <v>1068298046</v>
      </c>
      <c r="E335" s="292" t="s">
        <v>2080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1389</v>
      </c>
      <c r="D336" s="295">
        <v>24152333907</v>
      </c>
      <c r="E336" s="292" t="s">
        <v>1539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2078</v>
      </c>
      <c r="D337" s="295" t="s">
        <v>1195</v>
      </c>
      <c r="E337" s="292" t="s">
        <v>1634</v>
      </c>
      <c r="F337" s="269" t="s">
        <v>1195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2078</v>
      </c>
      <c r="D338" s="295" t="s">
        <v>1793</v>
      </c>
      <c r="E338" s="292" t="s">
        <v>1565</v>
      </c>
      <c r="F338" s="269" t="s">
        <v>1793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2084</v>
      </c>
      <c r="D339" s="295" t="s">
        <v>1195</v>
      </c>
      <c r="E339" s="292" t="s">
        <v>1634</v>
      </c>
      <c r="F339" s="269" t="s">
        <v>1195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2084</v>
      </c>
      <c r="D340" s="295" t="s">
        <v>1793</v>
      </c>
      <c r="E340" s="292" t="s">
        <v>1565</v>
      </c>
      <c r="F340" s="269" t="s">
        <v>1793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2084</v>
      </c>
      <c r="D341" s="295" t="s">
        <v>1710</v>
      </c>
      <c r="E341" s="292" t="s">
        <v>1711</v>
      </c>
      <c r="F341" s="269" t="s">
        <v>1710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2084</v>
      </c>
      <c r="E342" s="292" t="s">
        <v>1121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2078</v>
      </c>
      <c r="E343" s="292" t="s">
        <v>1121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1318</v>
      </c>
      <c r="E344" s="292" t="s">
        <v>2200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1712</v>
      </c>
      <c r="D345" s="295" t="s">
        <v>1206</v>
      </c>
      <c r="E345" s="292" t="s">
        <v>1125</v>
      </c>
      <c r="F345" s="269" t="s">
        <v>1454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2067</v>
      </c>
      <c r="E346" s="292" t="s">
        <v>1121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1459</v>
      </c>
      <c r="E347" s="292" t="s">
        <v>1121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1712</v>
      </c>
      <c r="E348" s="292" t="s">
        <v>1121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1522</v>
      </c>
      <c r="E349" s="292" t="s">
        <v>1121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1121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1296</v>
      </c>
      <c r="D351" s="295" t="s">
        <v>2098</v>
      </c>
      <c r="E351" s="292" t="s">
        <v>1955</v>
      </c>
      <c r="F351" s="269" t="s">
        <v>2098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2005</v>
      </c>
      <c r="D352" s="295">
        <v>36050661</v>
      </c>
      <c r="E352" s="292" t="s">
        <v>2096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1271</v>
      </c>
      <c r="E353" s="292" t="s">
        <v>2330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1271</v>
      </c>
      <c r="D354" s="295" t="s">
        <v>2331</v>
      </c>
      <c r="E354" s="292" t="s">
        <v>2076</v>
      </c>
      <c r="F354" s="269" t="s">
        <v>2331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1780</v>
      </c>
      <c r="E355" s="292" t="s">
        <v>1121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1296</v>
      </c>
      <c r="E356" s="292" t="s">
        <v>1736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2005</v>
      </c>
      <c r="E357" s="292" t="s">
        <v>1736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1780</v>
      </c>
      <c r="E358" s="292" t="s">
        <v>1736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2295</v>
      </c>
      <c r="E359" s="292" t="s">
        <v>1485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2295</v>
      </c>
      <c r="E360" s="292" t="s">
        <v>1121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1434</v>
      </c>
      <c r="D361" s="295">
        <v>1068298046</v>
      </c>
      <c r="E361" s="292" t="s">
        <v>2080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1967</v>
      </c>
      <c r="D362" s="295" t="s">
        <v>1742</v>
      </c>
      <c r="E362" s="292" t="s">
        <v>1197</v>
      </c>
      <c r="F362" s="269" t="s">
        <v>1742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1588</v>
      </c>
      <c r="D363" s="295" t="s">
        <v>1201</v>
      </c>
      <c r="E363" s="292" t="s">
        <v>4344</v>
      </c>
      <c r="F363" s="269" t="s">
        <v>1201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1444</v>
      </c>
      <c r="E364" s="292" t="s">
        <v>2115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1444</v>
      </c>
      <c r="E365" s="292" t="s">
        <v>2116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1143</v>
      </c>
      <c r="E366" s="292" t="s">
        <v>2118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2122</v>
      </c>
      <c r="D367" s="295" t="s">
        <v>1195</v>
      </c>
      <c r="E367" s="292" t="s">
        <v>1634</v>
      </c>
      <c r="F367" s="269" t="s">
        <v>1195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1389</v>
      </c>
      <c r="E368" s="292" t="s">
        <v>2126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2122</v>
      </c>
      <c r="E369" s="292" t="s">
        <v>1121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1588</v>
      </c>
      <c r="E370" s="292" t="s">
        <v>1121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1439</v>
      </c>
      <c r="E371" s="292" t="s">
        <v>1136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1439</v>
      </c>
      <c r="D372" s="295">
        <v>1068298046</v>
      </c>
      <c r="E372" s="292" t="s">
        <v>2080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1921</v>
      </c>
      <c r="D373" s="295">
        <v>1068298046</v>
      </c>
      <c r="E373" s="292" t="s">
        <v>2080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1921</v>
      </c>
      <c r="D374" s="295">
        <v>24152333903</v>
      </c>
      <c r="E374" s="292" t="s">
        <v>1539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1320</v>
      </c>
      <c r="D375" s="295" t="s">
        <v>2151</v>
      </c>
      <c r="E375" s="292" t="s">
        <v>2152</v>
      </c>
      <c r="F375" s="269" t="s">
        <v>2151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1780</v>
      </c>
      <c r="D376" s="295" t="s">
        <v>1201</v>
      </c>
      <c r="E376" s="292" t="s">
        <v>4344</v>
      </c>
      <c r="F376" s="269" t="s">
        <v>1201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2134</v>
      </c>
      <c r="D377" s="295">
        <v>7252703114</v>
      </c>
      <c r="E377" s="292" t="s">
        <v>1693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2138</v>
      </c>
      <c r="D378" s="295">
        <v>2800802</v>
      </c>
      <c r="E378" s="292" t="s">
        <v>1707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1389</v>
      </c>
      <c r="E379" s="292" t="s">
        <v>2141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1296</v>
      </c>
      <c r="E380" s="292" t="s">
        <v>2144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2134</v>
      </c>
      <c r="E381" s="292" t="s">
        <v>1121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1661</v>
      </c>
      <c r="E382" s="292" t="s">
        <v>2147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1368</v>
      </c>
      <c r="E383" s="292" t="s">
        <v>2149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1967</v>
      </c>
      <c r="E384" s="292" t="s">
        <v>1121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1368</v>
      </c>
      <c r="E385" s="292" t="s">
        <v>1121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1712</v>
      </c>
      <c r="E386" s="292" t="s">
        <v>2027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1712</v>
      </c>
      <c r="E387" s="292" t="s">
        <v>2153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1439</v>
      </c>
      <c r="E388" s="292" t="s">
        <v>1121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1296</v>
      </c>
      <c r="E389" s="292" t="s">
        <v>1121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2160</v>
      </c>
      <c r="D390" s="295" t="s">
        <v>1206</v>
      </c>
      <c r="E390" s="292" t="s">
        <v>1125</v>
      </c>
      <c r="F390" s="269" t="s">
        <v>1454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2509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1780</v>
      </c>
      <c r="E392" s="292" t="s">
        <v>1733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1588</v>
      </c>
      <c r="D393" s="295" t="s">
        <v>1351</v>
      </c>
      <c r="E393" s="292" t="s">
        <v>1197</v>
      </c>
      <c r="F393" s="269" t="s">
        <v>1351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1588</v>
      </c>
      <c r="E394" s="292" t="s">
        <v>1121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1570</v>
      </c>
      <c r="D395" s="295" t="s">
        <v>1201</v>
      </c>
      <c r="E395" s="292" t="s">
        <v>2176</v>
      </c>
      <c r="F395" s="269" t="s">
        <v>1201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2078</v>
      </c>
      <c r="D396" s="295" t="s">
        <v>1195</v>
      </c>
      <c r="E396" s="292" t="s">
        <v>2169</v>
      </c>
      <c r="F396" s="269" t="s">
        <v>1195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2078</v>
      </c>
      <c r="D397" s="295" t="s">
        <v>1793</v>
      </c>
      <c r="E397" s="292" t="s">
        <v>2170</v>
      </c>
      <c r="F397" s="269" t="s">
        <v>1793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2078</v>
      </c>
      <c r="E398" s="292" t="s">
        <v>1121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1531</v>
      </c>
      <c r="E399" s="292" t="s">
        <v>2000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2090</v>
      </c>
      <c r="E400" s="292" t="s">
        <v>1121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1737</v>
      </c>
      <c r="D401" s="295">
        <v>50229</v>
      </c>
      <c r="E401" s="292" t="s">
        <v>2179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2204</v>
      </c>
      <c r="E402" s="292" t="s">
        <v>2202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1860</v>
      </c>
      <c r="D403" s="295" t="s">
        <v>1195</v>
      </c>
      <c r="E403" s="292" t="s">
        <v>2169</v>
      </c>
      <c r="F403" s="269" t="s">
        <v>1195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1860</v>
      </c>
      <c r="D404" s="295" t="s">
        <v>1793</v>
      </c>
      <c r="E404" s="292" t="s">
        <v>2170</v>
      </c>
      <c r="F404" s="269" t="s">
        <v>1793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1860</v>
      </c>
      <c r="D405" s="295" t="s">
        <v>2206</v>
      </c>
      <c r="E405" s="292" t="s">
        <v>4002</v>
      </c>
      <c r="F405" s="269" t="s">
        <v>2206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1860</v>
      </c>
      <c r="E406" s="292" t="s">
        <v>1121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2084</v>
      </c>
      <c r="D407" s="295" t="s">
        <v>2206</v>
      </c>
      <c r="E407" s="292" t="s">
        <v>4002</v>
      </c>
      <c r="F407" s="269" t="s">
        <v>2206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1921</v>
      </c>
      <c r="E408" s="292" t="s">
        <v>1121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1737</v>
      </c>
      <c r="D409" s="295">
        <v>50229</v>
      </c>
      <c r="E409" s="292" t="s">
        <v>2179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1737</v>
      </c>
      <c r="D410" s="295" t="s">
        <v>1249</v>
      </c>
      <c r="E410" s="292" t="s">
        <v>2177</v>
      </c>
      <c r="F410" s="269" t="s">
        <v>1249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1737</v>
      </c>
      <c r="D411" s="295" t="s">
        <v>1812</v>
      </c>
      <c r="E411" s="292" t="s">
        <v>2181</v>
      </c>
      <c r="F411" s="269" t="s">
        <v>1812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1860</v>
      </c>
      <c r="E412" s="292" t="s">
        <v>2217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1860</v>
      </c>
      <c r="E413" s="292" t="s">
        <v>1121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1837</v>
      </c>
      <c r="E414" s="292" t="s">
        <v>2219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1737</v>
      </c>
      <c r="E415" s="292" t="s">
        <v>1509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1737</v>
      </c>
      <c r="E416" s="292" t="s">
        <v>1525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1279</v>
      </c>
      <c r="D418" s="295">
        <v>1087298388</v>
      </c>
      <c r="E418" s="292" t="s">
        <v>2233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1275</v>
      </c>
      <c r="D419" s="295" t="s">
        <v>2243</v>
      </c>
      <c r="E419" s="292" t="s">
        <v>2244</v>
      </c>
      <c r="F419" s="269" t="s">
        <v>2243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1837</v>
      </c>
      <c r="E420" s="292" t="s">
        <v>1736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1661</v>
      </c>
      <c r="E421" s="292" t="s">
        <v>1121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1459</v>
      </c>
      <c r="E422" s="292" t="s">
        <v>1121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1712</v>
      </c>
      <c r="D423" s="295" t="s">
        <v>1195</v>
      </c>
      <c r="E423" s="292" t="s">
        <v>2169</v>
      </c>
      <c r="F423" s="269" t="s">
        <v>1195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1712</v>
      </c>
      <c r="D424" s="295" t="s">
        <v>1793</v>
      </c>
      <c r="E424" s="292" t="s">
        <v>2170</v>
      </c>
      <c r="F424" s="269" t="s">
        <v>1793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1712</v>
      </c>
      <c r="D425" s="295" t="s">
        <v>1710</v>
      </c>
      <c r="E425" s="292" t="s">
        <v>2172</v>
      </c>
      <c r="F425" s="269" t="s">
        <v>1710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1712</v>
      </c>
      <c r="E426" s="292" t="s">
        <v>2230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1381</v>
      </c>
      <c r="E427" s="292" t="s">
        <v>2027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1434</v>
      </c>
      <c r="E428" s="292" t="s">
        <v>2234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1143</v>
      </c>
      <c r="E429" s="292" t="s">
        <v>2235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1742</v>
      </c>
      <c r="E430" s="292" t="s">
        <v>1197</v>
      </c>
      <c r="F430" s="269" t="s">
        <v>1742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1121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1194</v>
      </c>
      <c r="E432" s="292" t="s">
        <v>2175</v>
      </c>
      <c r="F432" s="269" t="s">
        <v>1194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1277</v>
      </c>
      <c r="D433" s="295" t="s">
        <v>2337</v>
      </c>
      <c r="E433" s="292" t="s">
        <v>1636</v>
      </c>
      <c r="F433" s="269" t="s">
        <v>2337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1851</v>
      </c>
      <c r="D434" s="295" t="s">
        <v>1194</v>
      </c>
      <c r="E434" s="292" t="s">
        <v>2175</v>
      </c>
      <c r="F434" s="269" t="s">
        <v>1194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2084</v>
      </c>
      <c r="E435" s="292" t="s">
        <v>1121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2228</v>
      </c>
      <c r="E436" s="292" t="s">
        <v>1121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1381</v>
      </c>
      <c r="E437" s="292" t="s">
        <v>1121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1544</v>
      </c>
      <c r="E438" s="292" t="s">
        <v>2245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2247</v>
      </c>
      <c r="D439" s="295" t="s">
        <v>1206</v>
      </c>
      <c r="E439" s="292" t="s">
        <v>2167</v>
      </c>
      <c r="F439" s="269" t="s">
        <v>1454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1661</v>
      </c>
      <c r="D440" s="295" t="s">
        <v>1946</v>
      </c>
      <c r="E440" s="292" t="s">
        <v>2191</v>
      </c>
      <c r="F440" s="269" t="s">
        <v>1946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1661</v>
      </c>
      <c r="D441" s="295" t="s">
        <v>1793</v>
      </c>
      <c r="E441" s="292" t="s">
        <v>2170</v>
      </c>
      <c r="F441" s="269" t="s">
        <v>1793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1661</v>
      </c>
      <c r="E442" s="292" t="s">
        <v>2192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2250</v>
      </c>
      <c r="D443" s="295" t="s">
        <v>1195</v>
      </c>
      <c r="E443" s="292" t="s">
        <v>2169</v>
      </c>
      <c r="F443" s="269" t="s">
        <v>1195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2250</v>
      </c>
      <c r="D444" s="295" t="s">
        <v>1793</v>
      </c>
      <c r="E444" s="292" t="s">
        <v>2170</v>
      </c>
      <c r="F444" s="269" t="s">
        <v>1793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1851</v>
      </c>
      <c r="D445" s="295" t="s">
        <v>1195</v>
      </c>
      <c r="E445" s="292" t="s">
        <v>2169</v>
      </c>
      <c r="F445" s="269" t="s">
        <v>1195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1851</v>
      </c>
      <c r="D446" s="295" t="s">
        <v>1793</v>
      </c>
      <c r="E446" s="292" t="s">
        <v>2170</v>
      </c>
      <c r="F446" s="269" t="s">
        <v>1793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2250</v>
      </c>
      <c r="E447" s="292" t="s">
        <v>1121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2247</v>
      </c>
      <c r="E448" s="292" t="s">
        <v>1121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1444</v>
      </c>
      <c r="E449" s="292" t="s">
        <v>1121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1121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1389</v>
      </c>
      <c r="D451" s="295">
        <v>7252703114</v>
      </c>
      <c r="E451" s="292" t="s">
        <v>1693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1544</v>
      </c>
      <c r="D453" s="295" t="s">
        <v>1255</v>
      </c>
      <c r="E453" s="292" t="s">
        <v>1256</v>
      </c>
      <c r="F453" s="269" t="s">
        <v>1255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1439</v>
      </c>
      <c r="D454" s="295" t="s">
        <v>1192</v>
      </c>
      <c r="E454" s="292" t="s">
        <v>2256</v>
      </c>
      <c r="F454" s="269" t="s">
        <v>1192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1469</v>
      </c>
      <c r="E455" s="292" t="s">
        <v>1733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1121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1439</v>
      </c>
      <c r="E457" s="292" t="s">
        <v>1121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1198</v>
      </c>
      <c r="E458" s="292" t="s">
        <v>1199</v>
      </c>
      <c r="F458" s="269" t="s">
        <v>1198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2266</v>
      </c>
      <c r="E459" s="292" t="s">
        <v>1709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1712</v>
      </c>
      <c r="D460" s="295">
        <v>4150862090</v>
      </c>
      <c r="E460" s="292" t="s">
        <v>2509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1442</v>
      </c>
      <c r="E461" s="292" t="s">
        <v>1734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2509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2179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1812</v>
      </c>
      <c r="E465" s="292" t="s">
        <v>2181</v>
      </c>
      <c r="F465" s="269" t="s">
        <v>1812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1534</v>
      </c>
      <c r="E466" s="292" t="s">
        <v>2279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1534</v>
      </c>
      <c r="E467" s="292" t="s">
        <v>1736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1544</v>
      </c>
      <c r="E468" s="292" t="s">
        <v>1121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2281</v>
      </c>
      <c r="D469" s="295" t="s">
        <v>1192</v>
      </c>
      <c r="E469" s="292" t="s">
        <v>2186</v>
      </c>
      <c r="F469" s="269" t="s">
        <v>1192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2281</v>
      </c>
      <c r="E470" s="292" t="s">
        <v>1121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1143</v>
      </c>
      <c r="E471" s="292" t="s">
        <v>1121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1389</v>
      </c>
      <c r="E472" s="292" t="s">
        <v>1733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1544</v>
      </c>
      <c r="E473" s="292" t="s">
        <v>1121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1661</v>
      </c>
      <c r="E474" s="292" t="s">
        <v>1121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1121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1567</v>
      </c>
      <c r="D476" s="295" t="s">
        <v>1201</v>
      </c>
      <c r="E476" s="292" t="s">
        <v>2176</v>
      </c>
      <c r="F476" s="269" t="s">
        <v>1201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1567</v>
      </c>
      <c r="D477" s="295">
        <v>50229</v>
      </c>
      <c r="E477" s="292" t="s">
        <v>2179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1567</v>
      </c>
      <c r="D478" s="295" t="s">
        <v>1785</v>
      </c>
      <c r="E478" s="292" t="s">
        <v>2180</v>
      </c>
      <c r="F478" s="269" t="s">
        <v>1785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2295</v>
      </c>
      <c r="D479" s="295" t="s">
        <v>1742</v>
      </c>
      <c r="E479" s="292" t="s">
        <v>2288</v>
      </c>
      <c r="F479" s="269" t="s">
        <v>1742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2295</v>
      </c>
      <c r="E480" s="292" t="s">
        <v>1486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1249</v>
      </c>
      <c r="E481" s="292" t="s">
        <v>2177</v>
      </c>
      <c r="F481" s="269" t="s">
        <v>1249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1661</v>
      </c>
      <c r="E482" s="292" t="s">
        <v>1486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1851</v>
      </c>
      <c r="E483" s="292" t="s">
        <v>1121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1576</v>
      </c>
      <c r="D484" s="295" t="s">
        <v>1206</v>
      </c>
      <c r="E484" s="292" t="s">
        <v>2167</v>
      </c>
      <c r="F484" s="269" t="s">
        <v>1454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2295</v>
      </c>
      <c r="E485" s="292" t="s">
        <v>1121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1661</v>
      </c>
      <c r="E486" s="292" t="s">
        <v>1121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1469</v>
      </c>
      <c r="D487" s="295">
        <v>501220639</v>
      </c>
      <c r="E487" s="292" t="s">
        <v>1749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1570</v>
      </c>
      <c r="E488" s="292" t="s">
        <v>1121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1712</v>
      </c>
      <c r="E489" s="292" t="s">
        <v>1734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1567</v>
      </c>
      <c r="E490" s="292" t="s">
        <v>1525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1780</v>
      </c>
      <c r="E491" s="292" t="s">
        <v>1121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1121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1363</v>
      </c>
      <c r="E493" s="292" t="s">
        <v>1733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1531</v>
      </c>
      <c r="E494" s="292" t="s">
        <v>1127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1531</v>
      </c>
      <c r="E495" s="292" t="s">
        <v>2305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2137</v>
      </c>
      <c r="E496" s="292" t="s">
        <v>1845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1389</v>
      </c>
      <c r="E497" s="292" t="s">
        <v>2307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1737</v>
      </c>
      <c r="E498" s="292" t="s">
        <v>1121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1576</v>
      </c>
      <c r="E499" s="292" t="s">
        <v>1121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1884</v>
      </c>
      <c r="E500" s="292" t="s">
        <v>2309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2308</v>
      </c>
      <c r="E502" s="292" t="s">
        <v>2186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2308</v>
      </c>
      <c r="E503" s="292" t="s">
        <v>1121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2310</v>
      </c>
      <c r="E504" s="292" t="s">
        <v>1707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1884</v>
      </c>
      <c r="E505" s="292" t="s">
        <v>1121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2265</v>
      </c>
      <c r="E506" s="292" t="s">
        <v>1121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2310</v>
      </c>
      <c r="E507" s="292" t="s">
        <v>1121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1737</v>
      </c>
      <c r="E508" s="292" t="s">
        <v>2288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1737</v>
      </c>
      <c r="E509" s="292" t="s">
        <v>1486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1737</v>
      </c>
      <c r="E510" s="292" t="s">
        <v>1509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1381</v>
      </c>
      <c r="E511" s="292" t="s">
        <v>2509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1389</v>
      </c>
      <c r="E512" s="292" t="s">
        <v>2017</v>
      </c>
      <c r="F512" s="269" t="s">
        <v>1209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1531</v>
      </c>
      <c r="E513" s="292" t="s">
        <v>1121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2341</v>
      </c>
      <c r="E514" s="292" t="s">
        <v>1713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1197</v>
      </c>
      <c r="F515" s="269" t="s">
        <v>1742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2204</v>
      </c>
      <c r="E516" s="292" t="s">
        <v>3057</v>
      </c>
      <c r="F516" s="269" t="s">
        <v>2316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2090</v>
      </c>
      <c r="E517" s="292" t="s">
        <v>1197</v>
      </c>
      <c r="F517" s="269" t="s">
        <v>1742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2090</v>
      </c>
      <c r="E518" s="292" t="s">
        <v>2327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1737</v>
      </c>
      <c r="E519" s="292" t="s">
        <v>1121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2102</v>
      </c>
      <c r="E520" s="292" t="s">
        <v>1121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1228</v>
      </c>
      <c r="E521" s="292" t="s">
        <v>2332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1296</v>
      </c>
      <c r="E522" s="292" t="s">
        <v>2167</v>
      </c>
      <c r="F522" s="269" t="s">
        <v>1454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1570</v>
      </c>
      <c r="E523" s="292" t="s">
        <v>2046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1363</v>
      </c>
      <c r="E524" s="292" t="s">
        <v>1121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1326</v>
      </c>
      <c r="E525" s="292" t="s">
        <v>1805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1567</v>
      </c>
      <c r="E526" s="292" t="s">
        <v>1736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1442</v>
      </c>
      <c r="E527" s="292" t="s">
        <v>1736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2322</v>
      </c>
      <c r="E528" s="292" t="s">
        <v>1736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1381</v>
      </c>
      <c r="E529" s="292" t="s">
        <v>1736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1469</v>
      </c>
      <c r="E530" s="292" t="s">
        <v>1736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1296</v>
      </c>
      <c r="E531" s="292" t="s">
        <v>1121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2348</v>
      </c>
      <c r="E532" s="292" t="s">
        <v>1212</v>
      </c>
      <c r="F532" s="269" t="s">
        <v>2151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1531</v>
      </c>
      <c r="E533" s="292" t="s">
        <v>1256</v>
      </c>
      <c r="F533" s="269" t="s">
        <v>1255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2281</v>
      </c>
      <c r="E534" s="292" t="s">
        <v>2176</v>
      </c>
      <c r="F534" s="269" t="s">
        <v>1201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2281</v>
      </c>
      <c r="E535" s="292" t="s">
        <v>2179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2281</v>
      </c>
      <c r="E536" s="292" t="s">
        <v>1121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1446</v>
      </c>
      <c r="E537" s="292" t="s">
        <v>1707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1389</v>
      </c>
      <c r="E538" s="292" t="s">
        <v>1121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1531</v>
      </c>
      <c r="E539" s="292" t="s">
        <v>1197</v>
      </c>
      <c r="F539" s="269" t="s">
        <v>1742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1531</v>
      </c>
      <c r="E540" s="292" t="s">
        <v>1486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1531</v>
      </c>
      <c r="E541" s="292" t="s">
        <v>1693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2247</v>
      </c>
      <c r="E542" s="292" t="s">
        <v>2185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1121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1273</v>
      </c>
      <c r="E544" s="292" t="s">
        <v>2374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1439</v>
      </c>
      <c r="E545" s="292" t="s">
        <v>2350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2362</v>
      </c>
      <c r="E546" s="292" t="s">
        <v>2361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1439</v>
      </c>
      <c r="E547" s="292" t="s">
        <v>1121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1121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1588</v>
      </c>
      <c r="E549" s="292" t="s">
        <v>2185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2368</v>
      </c>
      <c r="E550" s="292" t="s">
        <v>1248</v>
      </c>
      <c r="F550" s="269" t="s">
        <v>1247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1446</v>
      </c>
      <c r="E551" s="292" t="s">
        <v>1121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2373</v>
      </c>
      <c r="E552" s="292" t="s">
        <v>1121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2367</v>
      </c>
      <c r="E553" s="292" t="s">
        <v>1121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1570</v>
      </c>
      <c r="E554" s="292" t="s">
        <v>1525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1570</v>
      </c>
      <c r="E555" s="292" t="s">
        <v>1539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1712</v>
      </c>
      <c r="E556" s="292" t="s">
        <v>1121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1712</v>
      </c>
      <c r="E557" s="292" t="s">
        <v>2376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1531</v>
      </c>
      <c r="E558" s="292" t="s">
        <v>2176</v>
      </c>
      <c r="F558" s="269" t="s">
        <v>1201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1531</v>
      </c>
      <c r="E559" s="292" t="s">
        <v>2179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1531</v>
      </c>
      <c r="E560" s="292" t="s">
        <v>2177</v>
      </c>
      <c r="F560" s="269" t="s">
        <v>1249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1531</v>
      </c>
      <c r="E561" s="292" t="s">
        <v>2181</v>
      </c>
      <c r="F561" s="269" t="s">
        <v>1812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1531</v>
      </c>
      <c r="E562" s="292" t="s">
        <v>2180</v>
      </c>
      <c r="F562" s="269" t="s">
        <v>1785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1588</v>
      </c>
      <c r="E563" s="292" t="s">
        <v>1121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1446</v>
      </c>
      <c r="E564" s="292" t="s">
        <v>1707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1143</v>
      </c>
      <c r="E565" s="292" t="s">
        <v>2383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1143</v>
      </c>
      <c r="E566" s="292" t="s">
        <v>2180</v>
      </c>
      <c r="F566" s="269" t="s">
        <v>1785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1143</v>
      </c>
      <c r="E567" s="292" t="s">
        <v>2183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1143</v>
      </c>
      <c r="E568" s="292" t="s">
        <v>2384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1570</v>
      </c>
      <c r="E569" s="292" t="s">
        <v>1121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2392</v>
      </c>
      <c r="E570" s="292" t="s">
        <v>2391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1712</v>
      </c>
      <c r="E571" s="292" t="s">
        <v>2176</v>
      </c>
      <c r="F571" s="269" t="s">
        <v>1201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2416</v>
      </c>
      <c r="F572" s="269" t="s">
        <v>1208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2348</v>
      </c>
      <c r="E573" s="292" t="s">
        <v>2244</v>
      </c>
      <c r="F573" s="269" t="s">
        <v>2243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2348</v>
      </c>
      <c r="E574" s="292" t="s">
        <v>2045</v>
      </c>
      <c r="F574" s="269" t="s">
        <v>2421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1143</v>
      </c>
      <c r="E575" s="292" t="s">
        <v>2400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1143</v>
      </c>
      <c r="E576" s="292" t="s">
        <v>1864</v>
      </c>
      <c r="F576" s="269" t="s">
        <v>2401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1712</v>
      </c>
      <c r="E577" s="292" t="s">
        <v>1733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2405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1434</v>
      </c>
      <c r="E579" s="292" t="s">
        <v>2185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1389</v>
      </c>
      <c r="E580" s="292" t="s">
        <v>2185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1570</v>
      </c>
      <c r="E581" s="292" t="s">
        <v>2176</v>
      </c>
      <c r="F581" s="269" t="s">
        <v>1201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1570</v>
      </c>
      <c r="E582" s="292" t="s">
        <v>2177</v>
      </c>
      <c r="F582" s="269" t="s">
        <v>1249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1264</v>
      </c>
      <c r="E583" s="292" t="s">
        <v>2422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1567</v>
      </c>
      <c r="E584" s="292" t="s">
        <v>2410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1567</v>
      </c>
      <c r="E585" s="292" t="s">
        <v>2412</v>
      </c>
      <c r="F585" s="269" t="s">
        <v>2411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1567</v>
      </c>
      <c r="E586" s="292" t="s">
        <v>2414</v>
      </c>
      <c r="F586" s="269" t="s">
        <v>2413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1567</v>
      </c>
      <c r="E587" s="292" t="s">
        <v>2181</v>
      </c>
      <c r="F587" s="269" t="s">
        <v>1812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2397</v>
      </c>
      <c r="E588" s="292" t="s">
        <v>1121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1434</v>
      </c>
      <c r="E589" s="292" t="s">
        <v>2417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1434</v>
      </c>
      <c r="E590" s="292" t="s">
        <v>2418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1434</v>
      </c>
      <c r="E591" s="292" t="s">
        <v>2419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1434</v>
      </c>
      <c r="E592" s="292" t="s">
        <v>2420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1121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2247</v>
      </c>
      <c r="E594" s="292" t="s">
        <v>1121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1121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1389</v>
      </c>
      <c r="E596" s="292" t="s">
        <v>2329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2090</v>
      </c>
      <c r="E597" s="292" t="s">
        <v>1121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1586</v>
      </c>
      <c r="E598" s="292" t="s">
        <v>1121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2352</v>
      </c>
      <c r="E599" s="292" t="s">
        <v>2438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1737</v>
      </c>
      <c r="E600" s="292" t="s">
        <v>2179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1737</v>
      </c>
      <c r="E601" s="292" t="s">
        <v>2177</v>
      </c>
      <c r="F601" s="269" t="s">
        <v>1249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1292</v>
      </c>
      <c r="E602" s="292" t="s">
        <v>2709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1296</v>
      </c>
      <c r="E603" s="292" t="s">
        <v>2442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1296</v>
      </c>
      <c r="E604" s="292" t="s">
        <v>2093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1567</v>
      </c>
      <c r="E605" s="292" t="s">
        <v>2564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1567</v>
      </c>
      <c r="E606" s="292" t="s">
        <v>1509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1434</v>
      </c>
      <c r="E607" s="292" t="s">
        <v>2445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2308</v>
      </c>
      <c r="E608" s="292" t="s">
        <v>2447</v>
      </c>
      <c r="F608" s="269" t="s">
        <v>1192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1884</v>
      </c>
      <c r="E609" s="292" t="s">
        <v>1197</v>
      </c>
      <c r="F609" s="269" t="s">
        <v>1351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1434</v>
      </c>
      <c r="E610" s="292" t="s">
        <v>2450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1446</v>
      </c>
      <c r="E611" s="292" t="s">
        <v>1121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2452</v>
      </c>
      <c r="D612" s="295" t="s">
        <v>1206</v>
      </c>
      <c r="E612" s="292" t="s">
        <v>2453</v>
      </c>
      <c r="F612" s="269" t="s">
        <v>1205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1296</v>
      </c>
      <c r="E613" s="292" t="s">
        <v>1121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1121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2463</v>
      </c>
      <c r="E615" s="292" t="s">
        <v>1197</v>
      </c>
      <c r="F615" s="269" t="s">
        <v>1742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1442</v>
      </c>
      <c r="E616" s="292" t="s">
        <v>1199</v>
      </c>
      <c r="F616" s="269" t="s">
        <v>1198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1363</v>
      </c>
      <c r="E617" s="292" t="s">
        <v>1726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2454</v>
      </c>
      <c r="E618" s="292" t="s">
        <v>1707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1439</v>
      </c>
      <c r="E619" s="292" t="s">
        <v>1197</v>
      </c>
      <c r="F619" s="269" t="s">
        <v>1742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2352</v>
      </c>
      <c r="E620" s="292" t="s">
        <v>1121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2454</v>
      </c>
      <c r="E621" s="292" t="s">
        <v>1121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2308</v>
      </c>
      <c r="E622" s="292" t="s">
        <v>1121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1439</v>
      </c>
      <c r="E623" s="292" t="s">
        <v>1121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1478</v>
      </c>
      <c r="E624" s="292" t="s">
        <v>2169</v>
      </c>
      <c r="F624" s="269" t="s">
        <v>1195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1478</v>
      </c>
      <c r="E625" s="292" t="s">
        <v>2170</v>
      </c>
      <c r="F625" s="269" t="s">
        <v>1793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1463</v>
      </c>
      <c r="E626" s="292" t="s">
        <v>2185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1469</v>
      </c>
      <c r="E627" s="292" t="s">
        <v>1199</v>
      </c>
      <c r="F627" s="269" t="s">
        <v>1198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2463</v>
      </c>
      <c r="E628" s="292" t="s">
        <v>1121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2137</v>
      </c>
      <c r="E629" s="292" t="s">
        <v>1121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2473</v>
      </c>
      <c r="E630" s="292" t="s">
        <v>1707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1884</v>
      </c>
      <c r="E631" s="292" t="s">
        <v>1121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1079</v>
      </c>
      <c r="E632" s="292" t="s">
        <v>1121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2180</v>
      </c>
      <c r="F633" s="269" t="s">
        <v>1785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2181</v>
      </c>
      <c r="F634" s="269" t="s">
        <v>1812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1799</v>
      </c>
      <c r="E635" s="292" t="s">
        <v>2167</v>
      </c>
      <c r="F635" s="269" t="s">
        <v>1454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1970</v>
      </c>
      <c r="E636" s="292" t="s">
        <v>2175</v>
      </c>
      <c r="F636" s="269" t="s">
        <v>1194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2483</v>
      </c>
      <c r="E637" s="292" t="s">
        <v>2169</v>
      </c>
      <c r="F637" s="269" t="s">
        <v>1195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2483</v>
      </c>
      <c r="E638" s="292" t="s">
        <v>2170</v>
      </c>
      <c r="F638" s="269" t="s">
        <v>1793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1320</v>
      </c>
      <c r="E639" s="292" t="s">
        <v>2675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1459</v>
      </c>
      <c r="E640" s="292" t="s">
        <v>2487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1484</v>
      </c>
      <c r="E641" s="292" t="s">
        <v>2288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1484</v>
      </c>
      <c r="E642" s="292" t="s">
        <v>1486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2483</v>
      </c>
      <c r="E643" s="292" t="s">
        <v>1121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1970</v>
      </c>
      <c r="E644" s="292" t="s">
        <v>1121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1389</v>
      </c>
      <c r="E645" s="292" t="s">
        <v>1733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2473</v>
      </c>
      <c r="E646" s="292" t="s">
        <v>1121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1531</v>
      </c>
      <c r="E647" s="292" t="s">
        <v>1733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1121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1444</v>
      </c>
      <c r="E649" s="292" t="s">
        <v>2116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1484</v>
      </c>
      <c r="E650" s="292" t="s">
        <v>1121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1551</v>
      </c>
      <c r="F651" s="269" t="s">
        <v>1758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2498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2687</v>
      </c>
      <c r="E653" s="292" t="s">
        <v>2688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1389</v>
      </c>
      <c r="E655" s="292" t="s">
        <v>1733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1459</v>
      </c>
      <c r="E656" s="292" t="s">
        <v>1121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1469</v>
      </c>
      <c r="E657" s="292" t="s">
        <v>1121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1368</v>
      </c>
      <c r="E658" s="292" t="s">
        <v>1197</v>
      </c>
      <c r="F658" s="269" t="s">
        <v>1742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1368</v>
      </c>
      <c r="E659" s="292" t="s">
        <v>1486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1368</v>
      </c>
      <c r="E660" s="292" t="s">
        <v>1509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1368</v>
      </c>
      <c r="E661" s="292" t="s">
        <v>1121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1531</v>
      </c>
      <c r="E662" s="292" t="s">
        <v>2542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1531</v>
      </c>
      <c r="E663" s="292" t="s">
        <v>2544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1389</v>
      </c>
      <c r="E664" s="292" t="s">
        <v>1733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2545</v>
      </c>
      <c r="E665" s="292" t="s">
        <v>2167</v>
      </c>
      <c r="F665" s="269" t="s">
        <v>1454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2545</v>
      </c>
      <c r="E666" s="292" t="s">
        <v>1121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1442</v>
      </c>
      <c r="E667" s="292" t="s">
        <v>1121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2687</v>
      </c>
      <c r="E668" s="292" t="s">
        <v>1817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1389</v>
      </c>
      <c r="E669" s="292" t="s">
        <v>2553</v>
      </c>
      <c r="F669" s="269" t="s">
        <v>2552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1295</v>
      </c>
      <c r="E670" s="292" t="s">
        <v>2227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2765</v>
      </c>
      <c r="M670" s="269"/>
    </row>
    <row r="671" spans="1:13" x14ac:dyDescent="0.3">
      <c r="A671" s="271">
        <v>670</v>
      </c>
      <c r="B671" s="264">
        <v>45826</v>
      </c>
      <c r="C671" s="292" t="s">
        <v>1967</v>
      </c>
      <c r="E671" s="292" t="s">
        <v>2186</v>
      </c>
      <c r="F671" s="269" t="s">
        <v>1192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1967</v>
      </c>
      <c r="E672" s="292" t="s">
        <v>1509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1967</v>
      </c>
      <c r="E673" s="292" t="s">
        <v>2186</v>
      </c>
      <c r="F673" s="269" t="s">
        <v>1192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2281</v>
      </c>
      <c r="E674" s="292" t="s">
        <v>2027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2281</v>
      </c>
      <c r="E675" s="292" t="s">
        <v>1121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1444</v>
      </c>
      <c r="E676" s="292" t="s">
        <v>1121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1967</v>
      </c>
      <c r="E677" s="292" t="s">
        <v>1121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1712</v>
      </c>
      <c r="E678" s="292" t="s">
        <v>2319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1389</v>
      </c>
      <c r="E679" s="292" t="s">
        <v>1197</v>
      </c>
      <c r="F679" s="269" t="s">
        <v>1742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1389</v>
      </c>
      <c r="E680" s="292" t="s">
        <v>1840</v>
      </c>
      <c r="F680" s="269" t="s">
        <v>1839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1967</v>
      </c>
      <c r="E681" s="292" t="s">
        <v>2564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1439</v>
      </c>
      <c r="E682" s="292" t="s">
        <v>1197</v>
      </c>
      <c r="F682" s="269" t="s">
        <v>1742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2545</v>
      </c>
      <c r="E683" s="292" t="s">
        <v>1197</v>
      </c>
      <c r="F683" s="269" t="s">
        <v>1742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2545</v>
      </c>
      <c r="E684" s="292" t="s">
        <v>1121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1389</v>
      </c>
      <c r="E685" s="292" t="s">
        <v>2169</v>
      </c>
      <c r="F685" s="269" t="s">
        <v>1195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1389</v>
      </c>
      <c r="E686" s="292" t="s">
        <v>2170</v>
      </c>
      <c r="F686" s="269" t="s">
        <v>1793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1434</v>
      </c>
      <c r="E687" s="292" t="s">
        <v>2167</v>
      </c>
      <c r="F687" s="269" t="s">
        <v>1454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1326</v>
      </c>
      <c r="E688" s="292" t="s">
        <v>2644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2397</v>
      </c>
      <c r="E689" s="292" t="s">
        <v>2017</v>
      </c>
      <c r="F689" s="269" t="s">
        <v>1209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1567</v>
      </c>
      <c r="E690" s="292" t="s">
        <v>2574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1567</v>
      </c>
      <c r="E691" s="292" t="s">
        <v>1749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1567</v>
      </c>
      <c r="E692" s="292" t="s">
        <v>2101</v>
      </c>
      <c r="F692" s="269" t="s">
        <v>2569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1567</v>
      </c>
      <c r="E693" s="292" t="s">
        <v>2576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1967</v>
      </c>
      <c r="E694" s="292" t="s">
        <v>1121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1799</v>
      </c>
      <c r="E695" s="292" t="s">
        <v>1121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1311</v>
      </c>
      <c r="E696" s="292" t="s">
        <v>2244</v>
      </c>
      <c r="F696" s="269" t="s">
        <v>2243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1311</v>
      </c>
      <c r="E697" s="292" t="s">
        <v>2599</v>
      </c>
      <c r="F697" s="269" t="s">
        <v>1745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2397</v>
      </c>
      <c r="E698" s="292" t="s">
        <v>1121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1531</v>
      </c>
      <c r="E699" s="292" t="s">
        <v>1121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1570</v>
      </c>
      <c r="E700" s="292" t="s">
        <v>1197</v>
      </c>
      <c r="F700" s="269" t="s">
        <v>1742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1570</v>
      </c>
      <c r="E701" s="292" t="s">
        <v>1695</v>
      </c>
      <c r="F701" s="269" t="s">
        <v>1694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2204</v>
      </c>
      <c r="E702" s="292" t="s">
        <v>1212</v>
      </c>
      <c r="F702" s="269" t="s">
        <v>2151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2204</v>
      </c>
      <c r="E703" s="292" t="s">
        <v>2327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1531</v>
      </c>
      <c r="E704" s="292" t="s">
        <v>1197</v>
      </c>
      <c r="F704" s="269" t="s">
        <v>1742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1531</v>
      </c>
      <c r="E705" s="292" t="s">
        <v>1693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1531</v>
      </c>
      <c r="E706" s="292" t="s">
        <v>1486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2589</v>
      </c>
      <c r="E707" s="292" t="s">
        <v>1197</v>
      </c>
      <c r="F707" s="269" t="s">
        <v>1742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2589</v>
      </c>
      <c r="E708" s="292" t="s">
        <v>1509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1570</v>
      </c>
      <c r="E709" s="292" t="s">
        <v>1256</v>
      </c>
      <c r="F709" s="269" t="s">
        <v>1255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1439</v>
      </c>
      <c r="E710" s="292" t="s">
        <v>1121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1570</v>
      </c>
      <c r="E711" s="292" t="s">
        <v>1121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2597</v>
      </c>
      <c r="E712" s="292" t="s">
        <v>1707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2597</v>
      </c>
      <c r="E713" s="292" t="s">
        <v>1736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2584</v>
      </c>
      <c r="E714" s="292" t="s">
        <v>1121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1576</v>
      </c>
      <c r="E715" s="292" t="s">
        <v>1733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2659</v>
      </c>
      <c r="E716" s="292" t="s">
        <v>2660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1712</v>
      </c>
      <c r="E717" s="292" t="s">
        <v>2603</v>
      </c>
      <c r="F717" s="269" t="s">
        <v>2602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1737</v>
      </c>
      <c r="E718" s="292" t="s">
        <v>1121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2589</v>
      </c>
      <c r="E719" s="292" t="s">
        <v>1121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2605</v>
      </c>
      <c r="E720" s="292" t="s">
        <v>1199</v>
      </c>
      <c r="F720" s="269" t="s">
        <v>1553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2605</v>
      </c>
      <c r="E721" s="292" t="s">
        <v>1121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2610</v>
      </c>
      <c r="E722" s="292" t="s">
        <v>2609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1434</v>
      </c>
      <c r="E724" s="292" t="s">
        <v>2612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1143</v>
      </c>
      <c r="E725" s="292" t="s">
        <v>1486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1143</v>
      </c>
      <c r="E726" s="292" t="s">
        <v>2616</v>
      </c>
      <c r="M726" s="269"/>
    </row>
    <row r="727" spans="1:14" x14ac:dyDescent="0.3">
      <c r="A727" s="271">
        <v>726</v>
      </c>
      <c r="B727" s="264">
        <v>45832</v>
      </c>
      <c r="C727" s="292" t="s">
        <v>1570</v>
      </c>
      <c r="E727" s="292" t="s">
        <v>2169</v>
      </c>
      <c r="F727" s="269" t="s">
        <v>1195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1570</v>
      </c>
      <c r="E728" s="292" t="s">
        <v>2170</v>
      </c>
      <c r="F728" s="269" t="s">
        <v>1793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1295</v>
      </c>
      <c r="E729" s="292" t="s">
        <v>1212</v>
      </c>
      <c r="F729" s="269" t="s">
        <v>2151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1295</v>
      </c>
      <c r="E730" s="292" t="s">
        <v>2657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2619</v>
      </c>
      <c r="E731" s="292" t="s">
        <v>1486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1712</v>
      </c>
      <c r="E732" s="292" t="s">
        <v>2175</v>
      </c>
      <c r="F732" s="269" t="s">
        <v>1194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1531</v>
      </c>
      <c r="E733" s="292" t="s">
        <v>2170</v>
      </c>
      <c r="F733" s="269" t="s">
        <v>1793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2169</v>
      </c>
      <c r="F734" s="269" t="s">
        <v>1195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2170</v>
      </c>
      <c r="F735" s="269" t="s">
        <v>1793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1571</v>
      </c>
      <c r="F736" s="269" t="s">
        <v>1913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1884</v>
      </c>
      <c r="E737" s="292" t="s">
        <v>1197</v>
      </c>
      <c r="F737" s="269" t="s">
        <v>1742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1303</v>
      </c>
      <c r="E738" s="292" t="s">
        <v>2641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2630</v>
      </c>
      <c r="E739" s="292" t="s">
        <v>2288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1588</v>
      </c>
      <c r="E740" s="292" t="s">
        <v>1121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1136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1576</v>
      </c>
      <c r="E742" s="292" t="s">
        <v>1733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2630</v>
      </c>
      <c r="E743" s="292" t="s">
        <v>1121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2619</v>
      </c>
      <c r="E744" s="292" t="s">
        <v>1121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1307</v>
      </c>
      <c r="E745" s="292" t="s">
        <v>2654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1320</v>
      </c>
      <c r="E746" s="292" t="s">
        <v>2650</v>
      </c>
      <c r="F746" s="269" t="s">
        <v>1723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1712</v>
      </c>
      <c r="E747" s="292" t="s">
        <v>2651</v>
      </c>
      <c r="F747" s="269" t="s">
        <v>1785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1389</v>
      </c>
      <c r="E748" s="292" t="s">
        <v>2169</v>
      </c>
      <c r="F748" s="269" t="s">
        <v>1195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1389</v>
      </c>
      <c r="E749" s="292" t="s">
        <v>2170</v>
      </c>
      <c r="F749" s="269" t="s">
        <v>1793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1121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1389</v>
      </c>
      <c r="E751" s="292" t="s">
        <v>1693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1292</v>
      </c>
      <c r="E752" s="292" t="s">
        <v>2656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2658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2489</v>
      </c>
      <c r="E754" s="292" t="s">
        <v>1121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2463</v>
      </c>
      <c r="E755" s="292" t="s">
        <v>1121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1389</v>
      </c>
      <c r="E756" s="292" t="s">
        <v>2279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2191</v>
      </c>
      <c r="F757" s="269" t="s">
        <v>1946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2170</v>
      </c>
      <c r="F758" s="269" t="s">
        <v>1793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2667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1368</v>
      </c>
      <c r="E760" s="292" t="s">
        <v>1707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1368</v>
      </c>
      <c r="E761" s="292" t="s">
        <v>1845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1280</v>
      </c>
      <c r="E762" s="292" t="s">
        <v>2897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2169</v>
      </c>
      <c r="F763" s="269" t="s">
        <v>1195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2170</v>
      </c>
      <c r="F764" s="269" t="s">
        <v>1793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1121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1567</v>
      </c>
      <c r="E766" s="292" t="s">
        <v>1199</v>
      </c>
      <c r="F766" s="269" t="s">
        <v>1198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1463</v>
      </c>
      <c r="E767" s="292" t="s">
        <v>1121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1712</v>
      </c>
      <c r="E768" s="292" t="s">
        <v>1551</v>
      </c>
      <c r="F768" s="269" t="s">
        <v>2684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1463</v>
      </c>
      <c r="E769" s="292" t="s">
        <v>2185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1576</v>
      </c>
      <c r="E770" s="292" t="s">
        <v>1121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2281</v>
      </c>
      <c r="E771" s="292" t="s">
        <v>1734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2610</v>
      </c>
      <c r="E772" s="292" t="s">
        <v>1121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1326</v>
      </c>
      <c r="E773" s="292" t="s">
        <v>2244</v>
      </c>
      <c r="F773" s="269" t="s">
        <v>2243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1079</v>
      </c>
      <c r="E774" s="292" t="s">
        <v>2700</v>
      </c>
      <c r="F774" s="269" t="s">
        <v>2699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2706</v>
      </c>
      <c r="E775" s="292" t="s">
        <v>2327</v>
      </c>
      <c r="F775" s="269" t="s">
        <v>2707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1434</v>
      </c>
      <c r="E776" s="292" t="s">
        <v>2169</v>
      </c>
      <c r="F776" s="269" t="s">
        <v>1195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1434</v>
      </c>
      <c r="E777" s="292" t="s">
        <v>2170</v>
      </c>
      <c r="F777" s="269" t="s">
        <v>1793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1712</v>
      </c>
      <c r="E778" s="292" t="s">
        <v>2177</v>
      </c>
      <c r="F778" s="269" t="s">
        <v>1249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1970</v>
      </c>
      <c r="E779" s="292" t="s">
        <v>2169</v>
      </c>
      <c r="F779" s="269" t="s">
        <v>1195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1970</v>
      </c>
      <c r="E780" s="292" t="s">
        <v>2170</v>
      </c>
      <c r="F780" s="269" t="s">
        <v>1793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1457</v>
      </c>
      <c r="E781" s="292" t="s">
        <v>2167</v>
      </c>
      <c r="F781" s="269" t="s">
        <v>1454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2691</v>
      </c>
      <c r="E782" s="292" t="s">
        <v>1121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1884</v>
      </c>
      <c r="E783" s="292" t="s">
        <v>1121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2281</v>
      </c>
      <c r="E784" s="292" t="s">
        <v>1121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1531</v>
      </c>
      <c r="E785" s="292" t="s">
        <v>1121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1567</v>
      </c>
      <c r="E786" s="292" t="s">
        <v>1121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1570</v>
      </c>
      <c r="E787" s="292" t="s">
        <v>1121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1143</v>
      </c>
      <c r="E788" s="292" t="s">
        <v>1121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1288</v>
      </c>
      <c r="E789" s="292" t="s">
        <v>1660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1368</v>
      </c>
      <c r="E790" s="292" t="s">
        <v>2710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1121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2712</v>
      </c>
      <c r="E792" s="292" t="s">
        <v>2711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1469</v>
      </c>
      <c r="E793" s="292" t="s">
        <v>1734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1570</v>
      </c>
      <c r="E794" s="292" t="s">
        <v>1199</v>
      </c>
      <c r="F794" s="269" t="s">
        <v>1198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1363</v>
      </c>
      <c r="E795" s="292" t="s">
        <v>1736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1280</v>
      </c>
      <c r="E796" s="292" t="s">
        <v>2717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1389</v>
      </c>
      <c r="E797" s="292" t="s">
        <v>1121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1389</v>
      </c>
      <c r="E798" s="292" t="s">
        <v>2718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2719</v>
      </c>
      <c r="E799" s="292" t="s">
        <v>2332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1434</v>
      </c>
      <c r="E800" s="292" t="s">
        <v>1693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1434</v>
      </c>
      <c r="E801" s="292" t="s">
        <v>2654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2719</v>
      </c>
      <c r="E802" s="292" t="s">
        <v>1121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1970</v>
      </c>
      <c r="E803" s="292" t="s">
        <v>1121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2727</v>
      </c>
      <c r="E804" s="292" t="s">
        <v>2288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2729</v>
      </c>
      <c r="E805" s="292" t="s">
        <v>1197</v>
      </c>
      <c r="F805" s="269" t="s">
        <v>1742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2729</v>
      </c>
      <c r="E806" s="292" t="s">
        <v>2734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1570</v>
      </c>
      <c r="E807" s="292" t="s">
        <v>1121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1570</v>
      </c>
      <c r="E808" s="292" t="s">
        <v>1256</v>
      </c>
      <c r="F808" s="269" t="s">
        <v>1255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1951</v>
      </c>
      <c r="E809" s="292" t="s">
        <v>2169</v>
      </c>
      <c r="F809" s="269" t="s">
        <v>1195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1951</v>
      </c>
      <c r="E810" s="292" t="s">
        <v>2170</v>
      </c>
      <c r="F810" s="269" t="s">
        <v>1793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1951</v>
      </c>
      <c r="E811" s="292" t="s">
        <v>4002</v>
      </c>
      <c r="F811" s="269" t="s">
        <v>2206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1951</v>
      </c>
      <c r="E812" s="292" t="s">
        <v>2172</v>
      </c>
      <c r="F812" s="269" t="s">
        <v>1710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1318</v>
      </c>
      <c r="E813" s="292" t="s">
        <v>1212</v>
      </c>
      <c r="F813" s="269" t="s">
        <v>2151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2169</v>
      </c>
      <c r="F814" s="269" t="s">
        <v>1195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2170</v>
      </c>
      <c r="F815" s="269" t="s">
        <v>1793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2712</v>
      </c>
      <c r="E816" s="292" t="s">
        <v>1121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2749</v>
      </c>
      <c r="E817" s="292" t="s">
        <v>1551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1799</v>
      </c>
      <c r="E818" s="292" t="s">
        <v>1486</v>
      </c>
      <c r="F818" s="269" t="s">
        <v>2666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2250</v>
      </c>
      <c r="E819" s="292" t="s">
        <v>1197</v>
      </c>
      <c r="F819" s="269" t="s">
        <v>1742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1277</v>
      </c>
      <c r="E820" s="292" t="s">
        <v>1212</v>
      </c>
      <c r="F820" s="269" t="s">
        <v>2151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2749</v>
      </c>
      <c r="E821" s="292" t="s">
        <v>1121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2250</v>
      </c>
      <c r="E822" s="292" t="s">
        <v>1121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1951</v>
      </c>
      <c r="E823" s="292" t="s">
        <v>1121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2756</v>
      </c>
      <c r="E824" s="292" t="s">
        <v>2244</v>
      </c>
      <c r="F824" s="269" t="s">
        <v>2243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2756</v>
      </c>
      <c r="E825" s="292" t="s">
        <v>2599</v>
      </c>
      <c r="F825" s="269" t="s">
        <v>1745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1079</v>
      </c>
      <c r="E826" s="292" t="s">
        <v>1121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2759</v>
      </c>
      <c r="E827" s="292" t="s">
        <v>1121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1079</v>
      </c>
      <c r="E828" s="292" t="s">
        <v>2718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1588</v>
      </c>
      <c r="E829" s="292" t="s">
        <v>1197</v>
      </c>
      <c r="F829" s="269" t="s">
        <v>1742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1570</v>
      </c>
      <c r="E830" s="292" t="s">
        <v>1695</v>
      </c>
      <c r="F830" s="269" t="s">
        <v>1694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1280</v>
      </c>
      <c r="E831" s="292" t="s">
        <v>2564</v>
      </c>
      <c r="F831" s="269" t="s">
        <v>2563</v>
      </c>
      <c r="G831" s="265">
        <v>1500000</v>
      </c>
      <c r="H831" s="269">
        <v>1</v>
      </c>
      <c r="J831" s="266" t="s">
        <v>2894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1143</v>
      </c>
      <c r="E832" s="292" t="s">
        <v>1197</v>
      </c>
      <c r="F832" s="269" t="s">
        <v>1742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2727</v>
      </c>
      <c r="E833" s="292" t="s">
        <v>1121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1463</v>
      </c>
      <c r="E834" s="292" t="s">
        <v>1121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1799</v>
      </c>
      <c r="E835" s="292" t="s">
        <v>1121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1588</v>
      </c>
      <c r="E836" s="292" t="s">
        <v>1121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1712</v>
      </c>
      <c r="E837" s="292" t="s">
        <v>1121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1531</v>
      </c>
      <c r="E838" s="292" t="s">
        <v>1197</v>
      </c>
      <c r="F838" s="269" t="s">
        <v>1742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1531</v>
      </c>
      <c r="E839" s="292" t="s">
        <v>1486</v>
      </c>
      <c r="F839" s="269" t="s">
        <v>2666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1121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1434</v>
      </c>
      <c r="E841" s="292" t="s">
        <v>1495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1434</v>
      </c>
      <c r="E842" s="292" t="s">
        <v>1496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1469</v>
      </c>
      <c r="E843" s="292" t="s">
        <v>2405</v>
      </c>
      <c r="F843" s="269" t="s">
        <v>2735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2776</v>
      </c>
      <c r="E844" s="292" t="s">
        <v>2169</v>
      </c>
      <c r="F844" s="269" t="s">
        <v>1195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2776</v>
      </c>
      <c r="E845" s="292" t="s">
        <v>2170</v>
      </c>
      <c r="F845" s="269" t="s">
        <v>1793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2584</v>
      </c>
      <c r="E846" s="292" t="s">
        <v>2169</v>
      </c>
      <c r="F846" s="269" t="s">
        <v>1195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2584</v>
      </c>
      <c r="E847" s="292" t="s">
        <v>2170</v>
      </c>
      <c r="F847" s="269" t="s">
        <v>1793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2770</v>
      </c>
      <c r="E848" s="292" t="s">
        <v>2169</v>
      </c>
      <c r="F848" s="269" t="s">
        <v>1195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2770</v>
      </c>
      <c r="E849" s="292" t="s">
        <v>2170</v>
      </c>
      <c r="F849" s="269" t="s">
        <v>1793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1143</v>
      </c>
      <c r="E850" s="292" t="s">
        <v>2387</v>
      </c>
      <c r="F850" s="269" t="s">
        <v>2386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1143</v>
      </c>
      <c r="E851" s="292" t="s">
        <v>2400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1860</v>
      </c>
      <c r="E852" s="292" t="s">
        <v>2175</v>
      </c>
      <c r="F852" s="269" t="s">
        <v>1194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1434</v>
      </c>
      <c r="E853" s="292" t="s">
        <v>2176</v>
      </c>
      <c r="F853" s="269" t="s">
        <v>1201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1434</v>
      </c>
      <c r="E854" s="292" t="s">
        <v>2179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1712</v>
      </c>
      <c r="E855" s="292" t="s">
        <v>2786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2770</v>
      </c>
      <c r="E856" s="292" t="s">
        <v>1121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2776</v>
      </c>
      <c r="E857" s="292" t="s">
        <v>1121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1860</v>
      </c>
      <c r="E858" s="292" t="s">
        <v>1121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1712</v>
      </c>
      <c r="E859" s="292" t="s">
        <v>2788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1570</v>
      </c>
      <c r="E860" s="292" t="s">
        <v>1121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1389</v>
      </c>
      <c r="E861" s="292" t="s">
        <v>1733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1389</v>
      </c>
      <c r="E862" s="292" t="s">
        <v>2176</v>
      </c>
      <c r="F862" s="269" t="s">
        <v>1201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1389</v>
      </c>
      <c r="E863" s="292" t="s">
        <v>2177</v>
      </c>
      <c r="F863" s="269" t="s">
        <v>1249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1389</v>
      </c>
      <c r="E864" s="292" t="s">
        <v>2181</v>
      </c>
      <c r="F864" s="269" t="s">
        <v>1812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1389</v>
      </c>
      <c r="E865" s="292" t="s">
        <v>2180</v>
      </c>
      <c r="F865" s="269" t="s">
        <v>1785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2776</v>
      </c>
      <c r="E866" s="292" t="s">
        <v>2792</v>
      </c>
      <c r="F866" s="269" t="s">
        <v>2791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2776</v>
      </c>
      <c r="E867" s="292" t="s">
        <v>2172</v>
      </c>
      <c r="F867" s="269" t="s">
        <v>1710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1531</v>
      </c>
      <c r="E868" s="292" t="s">
        <v>1197</v>
      </c>
      <c r="F868" s="269" t="s">
        <v>1742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1531</v>
      </c>
      <c r="E869" s="292" t="s">
        <v>1486</v>
      </c>
      <c r="F869" s="269" t="s">
        <v>2666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1799</v>
      </c>
      <c r="E870" s="292" t="s">
        <v>1754</v>
      </c>
      <c r="F870" s="269" t="s">
        <v>1756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1799</v>
      </c>
      <c r="E871" s="292" t="s">
        <v>1754</v>
      </c>
      <c r="F871" s="269" t="s">
        <v>1753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2796</v>
      </c>
      <c r="E872" s="292" t="s">
        <v>1726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2801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1576</v>
      </c>
      <c r="E874" s="292" t="s">
        <v>1197</v>
      </c>
      <c r="F874" s="269" t="s">
        <v>1742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1567</v>
      </c>
      <c r="E875" s="292" t="s">
        <v>2175</v>
      </c>
      <c r="F875" s="269" t="s">
        <v>1194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1567</v>
      </c>
      <c r="E876" s="292" t="s">
        <v>2179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1567</v>
      </c>
      <c r="E877" s="292" t="s">
        <v>2180</v>
      </c>
      <c r="F877" s="269" t="s">
        <v>1785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1567</v>
      </c>
      <c r="E878" s="292" t="s">
        <v>1509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1567</v>
      </c>
      <c r="E879" s="292" t="s">
        <v>2176</v>
      </c>
      <c r="F879" s="269" t="s">
        <v>1201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1143</v>
      </c>
      <c r="E880" s="292" t="s">
        <v>1197</v>
      </c>
      <c r="F880" s="269" t="s">
        <v>1742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2584</v>
      </c>
      <c r="E881" s="292" t="s">
        <v>1121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2776</v>
      </c>
      <c r="E882" s="292" t="s">
        <v>1121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1389</v>
      </c>
      <c r="E883" s="292" t="s">
        <v>1733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2397</v>
      </c>
      <c r="E884" s="292" t="s">
        <v>2017</v>
      </c>
      <c r="F884" s="269" t="s">
        <v>1209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2247</v>
      </c>
      <c r="E885" s="292" t="s">
        <v>2172</v>
      </c>
      <c r="F885" s="269" t="s">
        <v>1710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1434</v>
      </c>
      <c r="E886" s="292" t="s">
        <v>2169</v>
      </c>
      <c r="F886" s="269" t="s">
        <v>1195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1434</v>
      </c>
      <c r="E887" s="292" t="s">
        <v>2170</v>
      </c>
      <c r="F887" s="269" t="s">
        <v>1793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1712</v>
      </c>
      <c r="E888" s="292" t="s">
        <v>2319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1737</v>
      </c>
      <c r="E889" s="292" t="s">
        <v>2288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1737</v>
      </c>
      <c r="E890" s="292" t="s">
        <v>1509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2247</v>
      </c>
      <c r="E891" s="292" t="s">
        <v>1121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2796</v>
      </c>
      <c r="E892" s="292" t="s">
        <v>1121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1576</v>
      </c>
      <c r="E893" s="292" t="s">
        <v>1121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2397</v>
      </c>
      <c r="E894" s="292" t="s">
        <v>1121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2712</v>
      </c>
      <c r="E895" s="292" t="s">
        <v>2176</v>
      </c>
      <c r="F895" s="269" t="s">
        <v>1201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2712</v>
      </c>
      <c r="E896" s="292" t="s">
        <v>2179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2712</v>
      </c>
      <c r="E897" s="292" t="s">
        <v>1892</v>
      </c>
      <c r="F897" s="269" t="s">
        <v>1891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2308</v>
      </c>
      <c r="E898" s="292" t="s">
        <v>2823</v>
      </c>
      <c r="F898" s="269" t="s">
        <v>1982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1389</v>
      </c>
      <c r="E899" s="292" t="s">
        <v>2093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1197</v>
      </c>
      <c r="F901" s="269" t="s">
        <v>1742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2827</v>
      </c>
      <c r="F902" s="269" t="s">
        <v>2737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2400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1121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1567</v>
      </c>
      <c r="E905" s="292" t="s">
        <v>2834</v>
      </c>
      <c r="F905" s="269" t="s">
        <v>2833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1567</v>
      </c>
      <c r="E906" s="292" t="s">
        <v>2836</v>
      </c>
      <c r="F906" s="269" t="s">
        <v>2832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1570</v>
      </c>
      <c r="E907" s="292" t="s">
        <v>2169</v>
      </c>
      <c r="F907" s="269" t="s">
        <v>1195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1570</v>
      </c>
      <c r="E908" s="292" t="s">
        <v>2170</v>
      </c>
      <c r="F908" s="269" t="s">
        <v>1793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1389</v>
      </c>
      <c r="E909" s="292" t="s">
        <v>1733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1448</v>
      </c>
      <c r="E910" s="292" t="s">
        <v>2736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1439</v>
      </c>
      <c r="E911" s="292" t="s">
        <v>1525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1576</v>
      </c>
      <c r="E912" s="292" t="s">
        <v>1197</v>
      </c>
      <c r="F912" s="269" t="s">
        <v>1742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1576</v>
      </c>
      <c r="E913" s="292" t="s">
        <v>1486</v>
      </c>
      <c r="F913" s="269" t="s">
        <v>2666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1576</v>
      </c>
      <c r="E914" s="292" t="s">
        <v>1727</v>
      </c>
      <c r="F914" s="269" t="s">
        <v>2821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1576</v>
      </c>
      <c r="E915" s="292" t="s">
        <v>2820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2847</v>
      </c>
      <c r="E916" s="292" t="s">
        <v>2244</v>
      </c>
      <c r="F916" s="269" t="s">
        <v>2243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2847</v>
      </c>
      <c r="E917" s="292" t="s">
        <v>2599</v>
      </c>
      <c r="F917" s="269" t="s">
        <v>1745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1277</v>
      </c>
      <c r="E918" s="292" t="s">
        <v>1660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2845</v>
      </c>
      <c r="E919" s="292" t="s">
        <v>1121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1439</v>
      </c>
      <c r="E920" s="292" t="s">
        <v>1121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1588</v>
      </c>
      <c r="E921" s="292" t="s">
        <v>2848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2308</v>
      </c>
      <c r="E922" s="292" t="s">
        <v>1121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1588</v>
      </c>
      <c r="E923" s="292" t="s">
        <v>1121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2712</v>
      </c>
      <c r="E924" s="292" t="s">
        <v>2175</v>
      </c>
      <c r="F924" s="269" t="s">
        <v>1194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2852</v>
      </c>
      <c r="E925" s="292" t="s">
        <v>1660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1576</v>
      </c>
      <c r="E926" s="292" t="s">
        <v>1121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2895</v>
      </c>
      <c r="E927" s="292" t="s">
        <v>2641</v>
      </c>
      <c r="G927" s="265">
        <v>1750000</v>
      </c>
      <c r="H927" s="269">
        <v>1</v>
      </c>
      <c r="J927" s="266" t="s">
        <v>2896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2860</v>
      </c>
      <c r="E928" s="292" t="s">
        <v>2371</v>
      </c>
      <c r="F928" s="269" t="s">
        <v>2863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1389</v>
      </c>
      <c r="E929" s="292" t="s">
        <v>1733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2397</v>
      </c>
      <c r="E930" s="292" t="s">
        <v>2017</v>
      </c>
      <c r="F930" s="269" t="s">
        <v>1209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2898</v>
      </c>
    </row>
    <row r="931" spans="1:13" x14ac:dyDescent="0.3">
      <c r="A931" s="271">
        <v>930</v>
      </c>
      <c r="B931" s="264">
        <v>45852</v>
      </c>
      <c r="C931" s="292" t="s">
        <v>2308</v>
      </c>
      <c r="E931" s="292" t="s">
        <v>2823</v>
      </c>
      <c r="F931" s="269" t="s">
        <v>1198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1588</v>
      </c>
      <c r="E932" s="292" t="s">
        <v>1199</v>
      </c>
      <c r="F932" s="269" t="s">
        <v>1200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1434</v>
      </c>
      <c r="E933" s="292" t="s">
        <v>2169</v>
      </c>
      <c r="F933" s="269" t="s">
        <v>1195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1434</v>
      </c>
      <c r="E934" s="292" t="s">
        <v>2170</v>
      </c>
      <c r="F934" s="269" t="s">
        <v>1793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1588</v>
      </c>
      <c r="E935" s="292" t="s">
        <v>1121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2308</v>
      </c>
      <c r="E936" s="292" t="s">
        <v>1121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2895</v>
      </c>
      <c r="E937" s="292" t="s">
        <v>1660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2397</v>
      </c>
      <c r="E938" s="292" t="s">
        <v>2169</v>
      </c>
      <c r="F938" s="269" t="s">
        <v>1195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2397</v>
      </c>
      <c r="E939" s="292" t="s">
        <v>2170</v>
      </c>
      <c r="F939" s="269" t="s">
        <v>1793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1199</v>
      </c>
      <c r="F940" s="269" t="s">
        <v>1200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2883</v>
      </c>
      <c r="E941" s="292" t="s">
        <v>2169</v>
      </c>
      <c r="F941" s="269" t="s">
        <v>1195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2883</v>
      </c>
      <c r="E942" s="292" t="s">
        <v>2170</v>
      </c>
      <c r="F942" s="269" t="s">
        <v>1793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2883</v>
      </c>
      <c r="E943" s="292" t="s">
        <v>4002</v>
      </c>
      <c r="F943" s="269" t="s">
        <v>2206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2308</v>
      </c>
      <c r="E944" s="292" t="s">
        <v>2167</v>
      </c>
      <c r="F944" s="269" t="s">
        <v>1454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1280</v>
      </c>
      <c r="E945" s="292" t="s">
        <v>2564</v>
      </c>
      <c r="F945" s="269" t="s">
        <v>2563</v>
      </c>
      <c r="G945" s="265">
        <v>1500000</v>
      </c>
      <c r="H945" s="269">
        <v>1</v>
      </c>
      <c r="J945" s="266" t="s">
        <v>2894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1143</v>
      </c>
      <c r="E946" s="292" t="s">
        <v>1707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1446</v>
      </c>
      <c r="E947" s="292" t="s">
        <v>1707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2877</v>
      </c>
      <c r="E948" s="292" t="s">
        <v>2185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2877</v>
      </c>
      <c r="E949" s="292" t="s">
        <v>2891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1712</v>
      </c>
      <c r="E950" s="292" t="s">
        <v>2700</v>
      </c>
      <c r="F950" s="269" t="s">
        <v>2699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2883</v>
      </c>
      <c r="E951" s="292" t="s">
        <v>1121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2308</v>
      </c>
      <c r="E952" s="292" t="s">
        <v>1121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2397</v>
      </c>
      <c r="E953" s="292" t="s">
        <v>1121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2281</v>
      </c>
      <c r="E954" s="292" t="s">
        <v>2176</v>
      </c>
      <c r="F954" s="269" t="s">
        <v>1201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2281</v>
      </c>
      <c r="E955" s="292" t="s">
        <v>2179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1795</v>
      </c>
      <c r="E956" s="292" t="s">
        <v>2900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1661</v>
      </c>
      <c r="E957" s="292" t="s">
        <v>2169</v>
      </c>
      <c r="F957" s="269" t="s">
        <v>1195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1661</v>
      </c>
      <c r="E958" s="292" t="s">
        <v>2170</v>
      </c>
      <c r="F958" s="269" t="s">
        <v>1793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2903</v>
      </c>
      <c r="E959" s="292" t="s">
        <v>2169</v>
      </c>
      <c r="F959" s="269" t="s">
        <v>1195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2281</v>
      </c>
      <c r="E960" s="292" t="s">
        <v>1121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2903</v>
      </c>
      <c r="E961" s="292" t="s">
        <v>1121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1457</v>
      </c>
      <c r="E962" s="292" t="s">
        <v>1121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1121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2877</v>
      </c>
      <c r="E964" s="292" t="s">
        <v>1121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2860</v>
      </c>
      <c r="E965" s="292" t="s">
        <v>1121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2090</v>
      </c>
      <c r="E966" s="292" t="s">
        <v>1121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2906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2907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2911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1457</v>
      </c>
      <c r="E970" s="292" t="s">
        <v>2913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2610</v>
      </c>
      <c r="E971" s="292" t="s">
        <v>2279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1389</v>
      </c>
      <c r="E972" s="292" t="s">
        <v>2169</v>
      </c>
      <c r="F972" s="269" t="s">
        <v>1195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1324</v>
      </c>
      <c r="E973" s="292" t="s">
        <v>2205</v>
      </c>
      <c r="F973" s="269" t="s">
        <v>1750</v>
      </c>
      <c r="G973" s="265">
        <v>510000</v>
      </c>
      <c r="H973" s="269">
        <v>1</v>
      </c>
      <c r="J973" s="266" t="s">
        <v>2972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1324</v>
      </c>
      <c r="E974" s="292" t="s">
        <v>2973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2922</v>
      </c>
      <c r="E975" s="292" t="s">
        <v>2169</v>
      </c>
      <c r="F975" s="269" t="s">
        <v>1195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2922</v>
      </c>
      <c r="E976" s="292" t="s">
        <v>2925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1469</v>
      </c>
      <c r="E977" s="292" t="s">
        <v>2927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2929</v>
      </c>
      <c r="E978" s="292" t="s">
        <v>1551</v>
      </c>
      <c r="F978" s="269" t="s">
        <v>1216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2929</v>
      </c>
      <c r="E979" s="292" t="s">
        <v>2930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1837</v>
      </c>
      <c r="E980" s="292" t="s">
        <v>2176</v>
      </c>
      <c r="F980" s="269" t="s">
        <v>1201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1970</v>
      </c>
      <c r="E981" s="292" t="s">
        <v>1197</v>
      </c>
      <c r="F981" s="269" t="s">
        <v>1742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1970</v>
      </c>
      <c r="E982" s="292" t="s">
        <v>1197</v>
      </c>
      <c r="F982" s="269" t="s">
        <v>1742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2929</v>
      </c>
      <c r="E983" s="292" t="s">
        <v>1660</v>
      </c>
      <c r="F983" s="269" t="s">
        <v>1216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2922</v>
      </c>
      <c r="E984" s="292" t="s">
        <v>1660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2308</v>
      </c>
      <c r="E985" s="292" t="s">
        <v>2169</v>
      </c>
      <c r="F985" s="269" t="s">
        <v>1195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1799</v>
      </c>
      <c r="E986" s="292" t="s">
        <v>1121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2610</v>
      </c>
      <c r="E987" s="292" t="s">
        <v>1121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2597</v>
      </c>
      <c r="E988" s="292" t="s">
        <v>2939</v>
      </c>
      <c r="F988" s="269" t="s">
        <v>1742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2247</v>
      </c>
      <c r="E989" s="292" t="s">
        <v>2942</v>
      </c>
      <c r="F989" s="269" t="s">
        <v>2941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1544</v>
      </c>
      <c r="E990" s="292" t="s">
        <v>1256</v>
      </c>
      <c r="F990" s="269" t="s">
        <v>1255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1143</v>
      </c>
      <c r="E991" s="292" t="s">
        <v>2945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1143</v>
      </c>
      <c r="E992" s="292" t="s">
        <v>1496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2597</v>
      </c>
      <c r="E993" s="292" t="s">
        <v>1121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2247</v>
      </c>
      <c r="E994" s="292" t="s">
        <v>1121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1459</v>
      </c>
      <c r="E995" s="292" t="s">
        <v>2391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1446</v>
      </c>
      <c r="E996" s="292" t="s">
        <v>1121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1531</v>
      </c>
      <c r="E997" s="292" t="s">
        <v>2176</v>
      </c>
      <c r="F997" s="269" t="s">
        <v>1201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1531</v>
      </c>
      <c r="E998" s="292" t="s">
        <v>2177</v>
      </c>
      <c r="F998" s="269" t="s">
        <v>1249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1531</v>
      </c>
      <c r="E999" s="292" t="s">
        <v>2180</v>
      </c>
      <c r="F999" s="269" t="s">
        <v>1785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1531</v>
      </c>
      <c r="E1000" s="292" t="s">
        <v>2181</v>
      </c>
      <c r="F1000" s="269" t="s">
        <v>1812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1802</v>
      </c>
      <c r="E1001" s="292" t="s">
        <v>1733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1802</v>
      </c>
      <c r="E1002" s="292" t="s">
        <v>1509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2951</v>
      </c>
      <c r="E1004" s="292" t="s">
        <v>2176</v>
      </c>
      <c r="F1004" s="269" t="s">
        <v>1201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1712</v>
      </c>
      <c r="E1005" s="292" t="s">
        <v>1707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2958</v>
      </c>
      <c r="E1006" s="292" t="s">
        <v>1212</v>
      </c>
      <c r="F1006" s="269" t="s">
        <v>2151</v>
      </c>
      <c r="G1006" s="265">
        <v>1200000</v>
      </c>
      <c r="H1006" s="269">
        <v>1</v>
      </c>
      <c r="J1006" s="266" t="s">
        <v>2959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2877</v>
      </c>
      <c r="E1007" s="292" t="s">
        <v>1121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2951</v>
      </c>
      <c r="E1008" s="292" t="s">
        <v>1121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1389</v>
      </c>
      <c r="E1009" s="292" t="s">
        <v>2080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1389</v>
      </c>
      <c r="E1010" s="292" t="s">
        <v>2962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1737</v>
      </c>
      <c r="E1011" s="292" t="s">
        <v>1199</v>
      </c>
      <c r="F1011" s="269" t="s">
        <v>1198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1799</v>
      </c>
      <c r="E1012" s="292" t="s">
        <v>1486</v>
      </c>
      <c r="F1012" s="269" t="s">
        <v>2666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1837</v>
      </c>
      <c r="E1013" s="292" t="s">
        <v>2178</v>
      </c>
      <c r="F1013" s="269" t="s">
        <v>1194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1457</v>
      </c>
      <c r="E1014" s="292" t="s">
        <v>2169</v>
      </c>
      <c r="F1014" s="269" t="s">
        <v>1195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1457</v>
      </c>
      <c r="E1015" s="292" t="s">
        <v>2170</v>
      </c>
      <c r="F1015" s="269" t="s">
        <v>1793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2169</v>
      </c>
      <c r="F1016" s="269" t="s">
        <v>1195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2170</v>
      </c>
      <c r="F1017" s="269" t="s">
        <v>1793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2172</v>
      </c>
      <c r="F1018" s="269" t="s">
        <v>1710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2308</v>
      </c>
      <c r="E1019" s="292" t="s">
        <v>2169</v>
      </c>
      <c r="F1019" s="269" t="s">
        <v>1195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2308</v>
      </c>
      <c r="E1020" s="292" t="s">
        <v>2970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1837</v>
      </c>
      <c r="E1021" s="292" t="s">
        <v>2971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1799</v>
      </c>
      <c r="E1022" s="292" t="s">
        <v>1121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1121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1439</v>
      </c>
      <c r="E1024" s="292" t="s">
        <v>1121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1389</v>
      </c>
      <c r="E1025" s="292" t="s">
        <v>2169</v>
      </c>
      <c r="F1025" s="269" t="s">
        <v>1195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1389</v>
      </c>
      <c r="E1026" s="292" t="s">
        <v>2170</v>
      </c>
      <c r="F1026" s="269" t="s">
        <v>1793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1389</v>
      </c>
      <c r="E1027" s="292" t="s">
        <v>1539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1153</v>
      </c>
      <c r="E1028" s="292" t="s">
        <v>2660</v>
      </c>
      <c r="G1028" s="265">
        <v>1600000</v>
      </c>
      <c r="H1028" s="269">
        <v>1</v>
      </c>
      <c r="J1028" s="266" t="s">
        <v>2987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1448</v>
      </c>
      <c r="E1029" s="292" t="s">
        <v>2169</v>
      </c>
      <c r="F1029" s="269" t="s">
        <v>1195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1448</v>
      </c>
      <c r="E1030" s="292" t="s">
        <v>2170</v>
      </c>
      <c r="F1030" s="269" t="s">
        <v>1793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1439</v>
      </c>
      <c r="E1031" s="292" t="s">
        <v>2176</v>
      </c>
      <c r="F1031" s="269" t="s">
        <v>1201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1439</v>
      </c>
      <c r="E1032" s="292" t="s">
        <v>2179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1570</v>
      </c>
      <c r="E1033" s="292" t="s">
        <v>1256</v>
      </c>
      <c r="F1033" s="269" t="s">
        <v>1255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1434</v>
      </c>
      <c r="E1034" s="292" t="s">
        <v>2981</v>
      </c>
      <c r="F1034" s="269" t="s">
        <v>2982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2459</v>
      </c>
      <c r="E1035" s="292" t="s">
        <v>2660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1278</v>
      </c>
      <c r="E1036" s="292" t="s">
        <v>3056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2244</v>
      </c>
      <c r="F1037" s="269" t="s">
        <v>2243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2599</v>
      </c>
      <c r="F1038" s="269" t="s">
        <v>1745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1448</v>
      </c>
      <c r="E1039" s="292" t="s">
        <v>2988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1802</v>
      </c>
      <c r="E1040" s="292" t="s">
        <v>1121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2373</v>
      </c>
      <c r="E1041" s="292" t="s">
        <v>2990</v>
      </c>
      <c r="F1041" s="269" t="s">
        <v>2991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1970</v>
      </c>
      <c r="E1042" s="292" t="s">
        <v>1706</v>
      </c>
      <c r="F1042" s="269" t="s">
        <v>1705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1588</v>
      </c>
      <c r="E1043" s="292" t="s">
        <v>1197</v>
      </c>
      <c r="F1043" s="269" t="s">
        <v>1742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2996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1079</v>
      </c>
      <c r="E1045" s="292" t="s">
        <v>2169</v>
      </c>
      <c r="F1045" s="269" t="s">
        <v>1195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1079</v>
      </c>
      <c r="E1046" s="292" t="s">
        <v>2170</v>
      </c>
      <c r="F1046" s="269" t="s">
        <v>1793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1121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1860</v>
      </c>
      <c r="E1048" s="292" t="s">
        <v>1121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2373</v>
      </c>
      <c r="E1049" s="292" t="s">
        <v>1121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1459</v>
      </c>
      <c r="E1050" s="292" t="s">
        <v>1197</v>
      </c>
      <c r="F1050" s="269" t="s">
        <v>1351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1439</v>
      </c>
      <c r="E1051" s="292" t="s">
        <v>1736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1434</v>
      </c>
      <c r="E1052" s="292" t="s">
        <v>2167</v>
      </c>
      <c r="F1052" s="269" t="s">
        <v>1454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1588</v>
      </c>
      <c r="E1053" s="292" t="s">
        <v>1736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2985</v>
      </c>
      <c r="E1054" s="292" t="s">
        <v>1121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1079</v>
      </c>
      <c r="E1055" s="292" t="s">
        <v>1121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1737</v>
      </c>
      <c r="E1056" s="292" t="s">
        <v>1121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1389</v>
      </c>
      <c r="E1058" s="292" t="s">
        <v>1727</v>
      </c>
      <c r="F1058" s="269" t="s">
        <v>2821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1389</v>
      </c>
      <c r="E1059" s="292" t="s">
        <v>2906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1737</v>
      </c>
      <c r="E1060" s="292" t="s">
        <v>1726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1837</v>
      </c>
      <c r="E1061" s="292" t="s">
        <v>2178</v>
      </c>
      <c r="F1061" s="269" t="s">
        <v>1194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1661</v>
      </c>
      <c r="E1062" s="292" t="s">
        <v>1819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1463</v>
      </c>
      <c r="E1063" s="292" t="s">
        <v>2176</v>
      </c>
      <c r="F1063" s="269" t="s">
        <v>1201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3008</v>
      </c>
      <c r="E1064" s="292" t="s">
        <v>1849</v>
      </c>
      <c r="F1064" s="269" t="s">
        <v>3645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1534</v>
      </c>
      <c r="E1065" s="292" t="s">
        <v>2175</v>
      </c>
      <c r="F1065" s="269" t="s">
        <v>1194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1851</v>
      </c>
      <c r="E1066" s="292" t="s">
        <v>2169</v>
      </c>
      <c r="F1066" s="269" t="s">
        <v>1195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1851</v>
      </c>
      <c r="E1067" s="292" t="s">
        <v>2170</v>
      </c>
      <c r="F1067" s="269" t="s">
        <v>1793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1737</v>
      </c>
      <c r="E1068" s="292" t="s">
        <v>2405</v>
      </c>
      <c r="F1068" s="269" t="s">
        <v>2735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1737</v>
      </c>
      <c r="E1069" s="292" t="s">
        <v>1509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1439</v>
      </c>
      <c r="E1070" s="292" t="s">
        <v>1197</v>
      </c>
      <c r="F1070" s="269" t="s">
        <v>1742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3008</v>
      </c>
      <c r="E1071" s="292" t="s">
        <v>1736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3016</v>
      </c>
      <c r="E1072" s="292" t="s">
        <v>2169</v>
      </c>
      <c r="F1072" s="269" t="s">
        <v>1195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3016</v>
      </c>
      <c r="E1073" s="292" t="s">
        <v>2170</v>
      </c>
      <c r="F1073" s="269" t="s">
        <v>1793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3016</v>
      </c>
      <c r="E1074" s="292" t="s">
        <v>1736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1439</v>
      </c>
      <c r="E1075" s="292" t="s">
        <v>1736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1661</v>
      </c>
      <c r="E1076" s="292" t="s">
        <v>1736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1534</v>
      </c>
      <c r="E1077" s="292" t="s">
        <v>1736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1448</v>
      </c>
      <c r="E1078" s="292" t="s">
        <v>1736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1837</v>
      </c>
      <c r="E1079" s="292" t="s">
        <v>1736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1970</v>
      </c>
      <c r="E1080" s="292" t="s">
        <v>1736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1736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1736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1570</v>
      </c>
      <c r="E1083" s="292" t="s">
        <v>2971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1434</v>
      </c>
      <c r="E1084" s="292" t="s">
        <v>3047</v>
      </c>
      <c r="F1084" s="269" t="s">
        <v>3046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1780</v>
      </c>
      <c r="E1085" s="292" t="s">
        <v>2169</v>
      </c>
      <c r="F1085" s="269" t="s">
        <v>1195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1780</v>
      </c>
      <c r="E1086" s="292" t="s">
        <v>2170</v>
      </c>
      <c r="F1086" s="269" t="s">
        <v>1793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1079</v>
      </c>
      <c r="E1087" s="292" t="s">
        <v>2175</v>
      </c>
      <c r="F1087" s="269" t="s">
        <v>1194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1296</v>
      </c>
      <c r="E1088" s="292" t="s">
        <v>2176</v>
      </c>
      <c r="F1088" s="269" t="s">
        <v>1201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1296</v>
      </c>
      <c r="E1089" s="292" t="s">
        <v>2179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1296</v>
      </c>
      <c r="E1090" s="292" t="s">
        <v>2180</v>
      </c>
      <c r="F1090" s="269" t="s">
        <v>1785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1296</v>
      </c>
      <c r="E1091" s="292" t="s">
        <v>2509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1795</v>
      </c>
      <c r="E1092" s="292" t="s">
        <v>2603</v>
      </c>
      <c r="F1092" s="269" t="s">
        <v>2602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2903</v>
      </c>
      <c r="E1093" s="292" t="s">
        <v>1197</v>
      </c>
      <c r="F1093" s="269" t="s">
        <v>1742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1712</v>
      </c>
      <c r="E1094" s="292" t="s">
        <v>3057</v>
      </c>
      <c r="F1094" s="269" t="s">
        <v>2316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1434</v>
      </c>
      <c r="E1095" s="292" t="s">
        <v>2169</v>
      </c>
      <c r="F1095" s="269" t="s">
        <v>1195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1434</v>
      </c>
      <c r="E1096" s="292" t="s">
        <v>2170</v>
      </c>
      <c r="F1096" s="269" t="s">
        <v>1793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1434</v>
      </c>
      <c r="E1097" s="292" t="s">
        <v>1539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1795</v>
      </c>
      <c r="E1098" s="292" t="s">
        <v>1121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2903</v>
      </c>
      <c r="E1099" s="292" t="s">
        <v>1121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1296</v>
      </c>
      <c r="E1100" s="292" t="s">
        <v>1736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1967</v>
      </c>
      <c r="E1101" s="292" t="s">
        <v>2169</v>
      </c>
      <c r="F1101" s="269" t="s">
        <v>1195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1967</v>
      </c>
      <c r="E1102" s="292" t="s">
        <v>2170</v>
      </c>
      <c r="F1102" s="269" t="s">
        <v>1793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1799</v>
      </c>
      <c r="E1103" s="292" t="s">
        <v>2169</v>
      </c>
      <c r="F1103" s="269" t="s">
        <v>1195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1799</v>
      </c>
      <c r="E1104" s="292" t="s">
        <v>2170</v>
      </c>
      <c r="F1104" s="269" t="s">
        <v>1793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2776</v>
      </c>
      <c r="E1105" s="292" t="s">
        <v>4002</v>
      </c>
      <c r="F1105" s="269" t="s">
        <v>2206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1795</v>
      </c>
      <c r="E1106" s="292" t="s">
        <v>3061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1567</v>
      </c>
      <c r="E1107" s="292" t="s">
        <v>2906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3064</v>
      </c>
      <c r="E1108" s="292" t="s">
        <v>1197</v>
      </c>
      <c r="F1108" s="269" t="s">
        <v>1742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2308</v>
      </c>
      <c r="E1109" s="292" t="s">
        <v>2906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1661</v>
      </c>
      <c r="E1110" s="292" t="s">
        <v>1121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2712</v>
      </c>
      <c r="E1111" s="292" t="s">
        <v>1121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2308</v>
      </c>
      <c r="E1112" s="292" t="s">
        <v>1121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1967</v>
      </c>
      <c r="E1113" s="292" t="s">
        <v>1121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2776</v>
      </c>
      <c r="E1114" s="292" t="s">
        <v>1121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3064</v>
      </c>
      <c r="E1115" s="292" t="s">
        <v>1121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1442</v>
      </c>
      <c r="E1116" s="292" t="s">
        <v>1121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1079</v>
      </c>
      <c r="E1117" s="292" t="s">
        <v>1121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2308</v>
      </c>
      <c r="E1118" s="292" t="s">
        <v>1121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1463</v>
      </c>
      <c r="E1119" s="292" t="s">
        <v>2169</v>
      </c>
      <c r="F1119" s="269" t="s">
        <v>1195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1780</v>
      </c>
      <c r="E1120" s="292" t="s">
        <v>2169</v>
      </c>
      <c r="F1120" s="269" t="s">
        <v>1195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1780</v>
      </c>
      <c r="E1121" s="292" t="s">
        <v>2170</v>
      </c>
      <c r="F1121" s="269" t="s">
        <v>1793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1488</v>
      </c>
      <c r="E1122" s="292" t="s">
        <v>1197</v>
      </c>
      <c r="F1122" s="269" t="s">
        <v>1742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1488</v>
      </c>
      <c r="E1123" s="292" t="s">
        <v>1509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1661</v>
      </c>
      <c r="E1124" s="292" t="s">
        <v>2553</v>
      </c>
      <c r="F1124" s="269" t="s">
        <v>2552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1570</v>
      </c>
      <c r="E1125" s="292" t="s">
        <v>1256</v>
      </c>
      <c r="F1125" s="269" t="s">
        <v>1255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1389</v>
      </c>
      <c r="E1126" s="292" t="s">
        <v>1121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1851</v>
      </c>
      <c r="E1127" s="292" t="s">
        <v>1121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1544</v>
      </c>
      <c r="E1128" s="292" t="s">
        <v>1121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1488</v>
      </c>
      <c r="E1129" s="292" t="s">
        <v>1121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1567</v>
      </c>
      <c r="E1130" s="292" t="s">
        <v>1121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1143</v>
      </c>
      <c r="E1131" s="292" t="s">
        <v>1121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1463</v>
      </c>
      <c r="E1132" s="292" t="s">
        <v>2176</v>
      </c>
      <c r="F1132" s="269" t="s">
        <v>1201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3080</v>
      </c>
      <c r="E1133" s="292" t="s">
        <v>1199</v>
      </c>
      <c r="F1133" s="269" t="s">
        <v>1198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1932</v>
      </c>
      <c r="E1134" s="292" t="s">
        <v>2169</v>
      </c>
      <c r="F1134" s="269" t="s">
        <v>1195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1932</v>
      </c>
      <c r="E1135" s="292" t="s">
        <v>2170</v>
      </c>
      <c r="F1135" s="269" t="s">
        <v>1793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1389</v>
      </c>
      <c r="E1136" s="292" t="s">
        <v>2169</v>
      </c>
      <c r="F1136" s="269" t="s">
        <v>1195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1389</v>
      </c>
      <c r="E1137" s="292" t="s">
        <v>2170</v>
      </c>
      <c r="F1137" s="269" t="s">
        <v>1793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1531</v>
      </c>
      <c r="E1138" s="292" t="s">
        <v>1121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1932</v>
      </c>
      <c r="E1139" s="292" t="s">
        <v>1121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1463</v>
      </c>
      <c r="E1140" s="292" t="s">
        <v>1121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3080</v>
      </c>
      <c r="E1141" s="292" t="s">
        <v>1121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1712</v>
      </c>
      <c r="E1142" s="292" t="s">
        <v>1706</v>
      </c>
      <c r="F1142" s="269" t="s">
        <v>1705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1320</v>
      </c>
      <c r="E1143" s="292" t="s">
        <v>3097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1463</v>
      </c>
      <c r="E1144" s="292" t="s">
        <v>1121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1799</v>
      </c>
      <c r="E1145" s="292" t="s">
        <v>1121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1795</v>
      </c>
      <c r="E1146" s="292" t="s">
        <v>1121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1463</v>
      </c>
      <c r="E1147" s="292" t="s">
        <v>2169</v>
      </c>
      <c r="F1147" s="269" t="s">
        <v>1195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1463</v>
      </c>
      <c r="E1148" s="292" t="s">
        <v>2169</v>
      </c>
      <c r="F1148" s="269" t="s">
        <v>1195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2137</v>
      </c>
      <c r="E1149" s="292" t="s">
        <v>1707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1849</v>
      </c>
      <c r="F1150" s="269" t="s">
        <v>3645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1737</v>
      </c>
      <c r="E1151" s="292" t="s">
        <v>1736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1737</v>
      </c>
      <c r="E1152" s="292" t="s">
        <v>2179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1737</v>
      </c>
      <c r="E1153" s="292" t="s">
        <v>2180</v>
      </c>
      <c r="F1153" s="269" t="s">
        <v>1785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2134</v>
      </c>
      <c r="E1154" s="292" t="s">
        <v>2827</v>
      </c>
      <c r="F1154" s="269" t="s">
        <v>2737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1457</v>
      </c>
      <c r="E1155" s="292" t="s">
        <v>2183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1586</v>
      </c>
      <c r="E1156" s="292" t="s">
        <v>1199</v>
      </c>
      <c r="F1156" s="269" t="s">
        <v>1200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2397</v>
      </c>
      <c r="E1157" s="292" t="s">
        <v>2405</v>
      </c>
      <c r="F1157" s="269" t="s">
        <v>2735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3102</v>
      </c>
      <c r="E1158" s="292" t="s">
        <v>2185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1389</v>
      </c>
      <c r="E1159" s="292" t="s">
        <v>1197</v>
      </c>
      <c r="F1159" s="269" t="s">
        <v>1742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1389</v>
      </c>
      <c r="E1160" s="292" t="s">
        <v>2176</v>
      </c>
      <c r="F1160" s="269" t="s">
        <v>1201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1389</v>
      </c>
      <c r="E1161" s="292" t="s">
        <v>2180</v>
      </c>
      <c r="F1161" s="269" t="s">
        <v>1785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1967</v>
      </c>
      <c r="E1162" s="292" t="s">
        <v>1197</v>
      </c>
      <c r="F1162" s="269" t="s">
        <v>1742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1967</v>
      </c>
      <c r="E1163" s="292" t="s">
        <v>3103</v>
      </c>
      <c r="F1163" s="269" t="s">
        <v>1742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1544</v>
      </c>
      <c r="E1164" s="292" t="s">
        <v>3104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1544</v>
      </c>
      <c r="E1165" s="292" t="s">
        <v>3105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1544</v>
      </c>
      <c r="E1166" s="292" t="s">
        <v>3106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1434</v>
      </c>
      <c r="E1167" s="292" t="s">
        <v>2169</v>
      </c>
      <c r="F1167" s="269" t="s">
        <v>1195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1434</v>
      </c>
      <c r="E1168" s="292" t="s">
        <v>2170</v>
      </c>
      <c r="F1168" s="269" t="s">
        <v>1793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1967</v>
      </c>
      <c r="E1169" s="292" t="s">
        <v>1121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3102</v>
      </c>
      <c r="E1170" s="292" t="s">
        <v>1121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2137</v>
      </c>
      <c r="E1171" s="292" t="s">
        <v>1121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1463</v>
      </c>
      <c r="E1172" s="292" t="s">
        <v>1121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2397</v>
      </c>
      <c r="E1173" s="292" t="s">
        <v>1121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1484</v>
      </c>
      <c r="E1174" s="292" t="s">
        <v>1197</v>
      </c>
      <c r="F1174" s="269" t="s">
        <v>1742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2101</v>
      </c>
      <c r="F1175" s="269" t="s">
        <v>2569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3107</v>
      </c>
      <c r="E1176" s="292" t="s">
        <v>2169</v>
      </c>
      <c r="F1176" s="269" t="s">
        <v>1195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3107</v>
      </c>
      <c r="E1177" s="292" t="s">
        <v>2170</v>
      </c>
      <c r="F1177" s="269" t="s">
        <v>1793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1143</v>
      </c>
      <c r="E1178" s="292" t="s">
        <v>3120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1799</v>
      </c>
      <c r="E1179" s="292" t="s">
        <v>1486</v>
      </c>
      <c r="F1179" s="269" t="s">
        <v>2666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1306</v>
      </c>
      <c r="E1180" s="292" t="s">
        <v>1416</v>
      </c>
      <c r="F1180" s="269" t="s">
        <v>3129</v>
      </c>
      <c r="G1180" s="265">
        <v>1300000</v>
      </c>
      <c r="H1180" s="269">
        <v>1</v>
      </c>
      <c r="J1180" s="266" t="s">
        <v>3130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2134</v>
      </c>
      <c r="E1181" s="292" t="s">
        <v>2185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2134</v>
      </c>
      <c r="E1182" s="292" t="s">
        <v>2891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1567</v>
      </c>
      <c r="E1183" s="292" t="s">
        <v>3126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1737</v>
      </c>
      <c r="E1184" s="292" t="s">
        <v>2185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1737</v>
      </c>
      <c r="E1185" s="292" t="s">
        <v>1509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3107</v>
      </c>
      <c r="E1186" s="292" t="s">
        <v>1121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2134</v>
      </c>
      <c r="E1187" s="292" t="s">
        <v>1121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3123</v>
      </c>
      <c r="E1188" s="292" t="s">
        <v>1121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1434</v>
      </c>
      <c r="E1189" s="292" t="s">
        <v>2792</v>
      </c>
      <c r="F1189" s="269" t="s">
        <v>2791</v>
      </c>
      <c r="G1189" s="265">
        <v>250000</v>
      </c>
      <c r="H1189" s="269">
        <v>1</v>
      </c>
      <c r="K1189" s="265">
        <v>250000</v>
      </c>
      <c r="M1189" s="269" t="s">
        <v>3131</v>
      </c>
    </row>
    <row r="1190" spans="1:13" x14ac:dyDescent="0.3">
      <c r="A1190" s="271">
        <v>1189</v>
      </c>
      <c r="B1190" s="264">
        <v>45876</v>
      </c>
      <c r="C1190" s="292" t="s">
        <v>1434</v>
      </c>
      <c r="E1190" s="292" t="s">
        <v>2172</v>
      </c>
      <c r="F1190" s="269" t="s">
        <v>1710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2770</v>
      </c>
      <c r="E1191" s="292" t="s">
        <v>2169</v>
      </c>
      <c r="F1191" s="269" t="s">
        <v>1195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2770</v>
      </c>
      <c r="E1192" s="292" t="s">
        <v>2170</v>
      </c>
      <c r="F1192" s="269" t="s">
        <v>1793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2397</v>
      </c>
      <c r="E1193" s="292" t="s">
        <v>2405</v>
      </c>
      <c r="F1193" s="269" t="s">
        <v>2735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2397</v>
      </c>
      <c r="E1194" s="292" t="s">
        <v>3135</v>
      </c>
      <c r="F1194" s="269" t="s">
        <v>2735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1484</v>
      </c>
      <c r="E1195" s="292" t="s">
        <v>1121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1469</v>
      </c>
      <c r="E1196" s="292" t="s">
        <v>1121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1712</v>
      </c>
      <c r="E1197" s="292" t="s">
        <v>1121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2770</v>
      </c>
      <c r="E1198" s="292" t="s">
        <v>1121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2397</v>
      </c>
      <c r="E1199" s="292" t="s">
        <v>1121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3136</v>
      </c>
      <c r="E1200" s="292" t="s">
        <v>1486</v>
      </c>
      <c r="F1200" s="269" t="s">
        <v>2666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3136</v>
      </c>
      <c r="E1201" s="292" t="s">
        <v>1509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3136</v>
      </c>
      <c r="E1202" s="292" t="s">
        <v>1121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3138</v>
      </c>
      <c r="E1203" s="292" t="s">
        <v>2288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3138</v>
      </c>
      <c r="E1204" s="292" t="s">
        <v>1121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2820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3146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1256</v>
      </c>
      <c r="F1207" s="269" t="s">
        <v>1255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3148</v>
      </c>
      <c r="E1208" s="292" t="s">
        <v>2169</v>
      </c>
      <c r="F1208" s="269" t="s">
        <v>1195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3148</v>
      </c>
      <c r="E1209" s="292" t="s">
        <v>2170</v>
      </c>
      <c r="F1209" s="269" t="s">
        <v>1793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1457</v>
      </c>
      <c r="E1210" s="292" t="s">
        <v>1121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2308</v>
      </c>
      <c r="E1211" s="292" t="s">
        <v>1199</v>
      </c>
      <c r="F1211" s="269" t="s">
        <v>1200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1737</v>
      </c>
      <c r="E1212" s="292" t="s">
        <v>2177</v>
      </c>
      <c r="F1212" s="269" t="s">
        <v>1249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1737</v>
      </c>
      <c r="E1213" s="292" t="s">
        <v>2181</v>
      </c>
      <c r="F1213" s="269" t="s">
        <v>1812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1570</v>
      </c>
      <c r="E1214" s="292" t="s">
        <v>1199</v>
      </c>
      <c r="F1214" s="269" t="s">
        <v>1553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1484</v>
      </c>
      <c r="E1215" s="292" t="s">
        <v>2371</v>
      </c>
      <c r="F1215" s="269" t="s">
        <v>3153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1389</v>
      </c>
      <c r="E1216" s="292" t="s">
        <v>1197</v>
      </c>
      <c r="F1216" s="269" t="s">
        <v>1742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1389</v>
      </c>
      <c r="E1217" s="292" t="s">
        <v>1486</v>
      </c>
      <c r="F1217" s="269" t="s">
        <v>2666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1389</v>
      </c>
      <c r="E1218" s="292" t="s">
        <v>2827</v>
      </c>
      <c r="F1218" s="269" t="s">
        <v>2737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1884</v>
      </c>
      <c r="E1219" s="292" t="s">
        <v>1197</v>
      </c>
      <c r="F1219" s="269" t="s">
        <v>1742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2903</v>
      </c>
      <c r="E1220" s="292" t="s">
        <v>2169</v>
      </c>
      <c r="F1220" s="269" t="s">
        <v>1195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2903</v>
      </c>
      <c r="E1221" s="292" t="s">
        <v>1121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1457</v>
      </c>
      <c r="E1222" s="292" t="s">
        <v>2017</v>
      </c>
      <c r="F1222" s="269" t="s">
        <v>1209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1463</v>
      </c>
      <c r="E1223" s="292" t="s">
        <v>2176</v>
      </c>
      <c r="F1223" s="269" t="s">
        <v>1201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2308</v>
      </c>
      <c r="E1224" s="292" t="s">
        <v>2762</v>
      </c>
      <c r="F1224" s="269" t="s">
        <v>1206</v>
      </c>
      <c r="G1224" s="265">
        <v>1500000</v>
      </c>
      <c r="H1224" s="269">
        <v>1</v>
      </c>
      <c r="K1224" s="265">
        <v>1500000</v>
      </c>
      <c r="M1224" s="269" t="s">
        <v>3162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2453</v>
      </c>
      <c r="F1225" s="269" t="s">
        <v>1205</v>
      </c>
      <c r="G1225" s="265">
        <v>1500000</v>
      </c>
      <c r="H1225" s="269">
        <v>1</v>
      </c>
      <c r="K1225" s="265">
        <v>1500000</v>
      </c>
      <c r="M1225" s="284" t="s">
        <v>3164</v>
      </c>
    </row>
    <row r="1226" spans="1:13" x14ac:dyDescent="0.3">
      <c r="A1226" s="271">
        <v>1225</v>
      </c>
      <c r="B1226" s="264">
        <v>45881</v>
      </c>
      <c r="C1226" s="292" t="s">
        <v>1661</v>
      </c>
      <c r="E1226" s="292" t="s">
        <v>1121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2308</v>
      </c>
      <c r="E1227" s="292" t="s">
        <v>1121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1799</v>
      </c>
      <c r="E1228" s="292" t="s">
        <v>1121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3148</v>
      </c>
      <c r="E1229" s="292" t="s">
        <v>1121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1795</v>
      </c>
      <c r="E1230" s="292" t="s">
        <v>2176</v>
      </c>
      <c r="F1230" s="269" t="s">
        <v>1201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1795</v>
      </c>
      <c r="E1231" s="292" t="s">
        <v>2177</v>
      </c>
      <c r="F1231" s="269" t="s">
        <v>1249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1570</v>
      </c>
      <c r="E1232" s="292" t="s">
        <v>2176</v>
      </c>
      <c r="F1232" s="269" t="s">
        <v>1201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1389</v>
      </c>
      <c r="E1233" s="292" t="s">
        <v>2405</v>
      </c>
      <c r="F1233" s="269" t="s">
        <v>2735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1389</v>
      </c>
      <c r="E1234" s="292" t="s">
        <v>2176</v>
      </c>
      <c r="F1234" s="269" t="s">
        <v>1201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1389</v>
      </c>
      <c r="E1235" s="292" t="s">
        <v>2181</v>
      </c>
      <c r="F1235" s="269" t="s">
        <v>1812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1389</v>
      </c>
      <c r="E1236" s="292" t="s">
        <v>2180</v>
      </c>
      <c r="F1236" s="269" t="s">
        <v>1785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1567</v>
      </c>
      <c r="E1237" s="292" t="s">
        <v>2176</v>
      </c>
      <c r="F1237" s="269" t="s">
        <v>1201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1567</v>
      </c>
      <c r="E1238" s="292" t="s">
        <v>2179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1567</v>
      </c>
      <c r="E1239" s="292" t="s">
        <v>2180</v>
      </c>
      <c r="F1239" s="269" t="s">
        <v>1785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1567</v>
      </c>
      <c r="E1240" s="292" t="s">
        <v>2181</v>
      </c>
      <c r="F1240" s="269" t="s">
        <v>1812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1567</v>
      </c>
      <c r="E1241" s="292" t="s">
        <v>2183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2177</v>
      </c>
      <c r="F1242" s="269" t="s">
        <v>1249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2179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2181</v>
      </c>
      <c r="F1244" s="269" t="s">
        <v>1812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2180</v>
      </c>
      <c r="F1245" s="269" t="s">
        <v>1785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3173</v>
      </c>
      <c r="E1246" s="292" t="s">
        <v>1197</v>
      </c>
      <c r="F1246" s="269" t="s">
        <v>1742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3173</v>
      </c>
      <c r="E1247" s="292" t="s">
        <v>1486</v>
      </c>
      <c r="F1247" s="269" t="s">
        <v>2666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3170</v>
      </c>
      <c r="E1248" s="292" t="s">
        <v>3178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3173</v>
      </c>
      <c r="E1249" s="292" t="s">
        <v>1121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3170</v>
      </c>
      <c r="E1250" s="292" t="s">
        <v>1121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1280</v>
      </c>
      <c r="E1251" s="292" t="s">
        <v>1636</v>
      </c>
      <c r="F1251" s="269" t="s">
        <v>2337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3193</v>
      </c>
    </row>
    <row r="1252" spans="1:13" x14ac:dyDescent="0.3">
      <c r="A1252" s="271">
        <v>1251</v>
      </c>
      <c r="B1252" s="264">
        <v>45883</v>
      </c>
      <c r="C1252" s="292" t="s">
        <v>1484</v>
      </c>
      <c r="E1252" s="292" t="s">
        <v>1121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1469</v>
      </c>
      <c r="E1253" s="292" t="s">
        <v>2176</v>
      </c>
      <c r="F1253" s="269" t="s">
        <v>1201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1469</v>
      </c>
      <c r="E1254" s="292" t="s">
        <v>2177</v>
      </c>
      <c r="F1254" s="269" t="s">
        <v>1249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1469</v>
      </c>
      <c r="E1255" s="292" t="s">
        <v>2181</v>
      </c>
      <c r="F1255" s="269" t="s">
        <v>1812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1570</v>
      </c>
      <c r="E1256" s="292" t="s">
        <v>3183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2169</v>
      </c>
      <c r="F1257" s="269" t="s">
        <v>1195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2176</v>
      </c>
      <c r="F1258" s="269" t="s">
        <v>1201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1221</v>
      </c>
      <c r="E1259" s="292" t="s">
        <v>2175</v>
      </c>
      <c r="F1259" s="269" t="s">
        <v>1194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3186</v>
      </c>
    </row>
    <row r="1260" spans="1:13" x14ac:dyDescent="0.3">
      <c r="A1260" s="271">
        <v>1259</v>
      </c>
      <c r="B1260" s="264">
        <v>45883</v>
      </c>
      <c r="C1260" s="292" t="s">
        <v>3188</v>
      </c>
      <c r="E1260" s="292" t="s">
        <v>1733</v>
      </c>
      <c r="G1260" s="265">
        <v>600000</v>
      </c>
      <c r="H1260" s="269">
        <v>1</v>
      </c>
      <c r="K1260" s="265">
        <v>600000</v>
      </c>
      <c r="M1260" s="269" t="s">
        <v>3189</v>
      </c>
    </row>
    <row r="1261" spans="1:13" x14ac:dyDescent="0.3">
      <c r="A1261" s="271">
        <v>1260</v>
      </c>
      <c r="B1261" s="264">
        <v>45883</v>
      </c>
      <c r="C1261" s="292" t="s">
        <v>1311</v>
      </c>
      <c r="E1261" s="292" t="s">
        <v>3315</v>
      </c>
      <c r="F1261" s="269" t="s">
        <v>3316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1121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1221</v>
      </c>
      <c r="E1263" s="292" t="s">
        <v>1121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1121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2397</v>
      </c>
      <c r="E1265" s="292" t="s">
        <v>2667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1884</v>
      </c>
      <c r="E1266" s="292" t="s">
        <v>1121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1324</v>
      </c>
      <c r="E1267" s="292" t="s">
        <v>3204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1389</v>
      </c>
      <c r="E1268" s="292" t="s">
        <v>2638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3196</v>
      </c>
      <c r="E1269" s="292" t="s">
        <v>2288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3196</v>
      </c>
      <c r="E1270" s="292" t="s">
        <v>2827</v>
      </c>
      <c r="F1270" s="269" t="s">
        <v>2737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1712</v>
      </c>
      <c r="E1271" s="292" t="s">
        <v>2176</v>
      </c>
      <c r="F1271" s="269" t="s">
        <v>1201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1712</v>
      </c>
      <c r="E1272" s="292" t="s">
        <v>2177</v>
      </c>
      <c r="F1272" s="269" t="s">
        <v>1249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3188</v>
      </c>
      <c r="E1273" s="292" t="s">
        <v>1121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2397</v>
      </c>
      <c r="E1274" s="292" t="s">
        <v>1121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1439</v>
      </c>
      <c r="E1275" s="292" t="s">
        <v>1121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1389</v>
      </c>
      <c r="E1276" s="292" t="s">
        <v>1733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1469</v>
      </c>
      <c r="E1277" s="292" t="s">
        <v>2176</v>
      </c>
      <c r="F1277" s="269" t="s">
        <v>1201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1469</v>
      </c>
      <c r="E1278" s="292" t="s">
        <v>2177</v>
      </c>
      <c r="F1278" s="269" t="s">
        <v>1249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1469</v>
      </c>
      <c r="E1279" s="292" t="s">
        <v>2181</v>
      </c>
      <c r="F1279" s="269" t="s">
        <v>1812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1469</v>
      </c>
      <c r="E1280" s="292" t="s">
        <v>2180</v>
      </c>
      <c r="F1280" s="269" t="s">
        <v>1785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1469</v>
      </c>
      <c r="E1281" s="292" t="s">
        <v>1197</v>
      </c>
      <c r="F1281" s="269" t="s">
        <v>1742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1469</v>
      </c>
      <c r="E1282" s="292" t="s">
        <v>1486</v>
      </c>
      <c r="F1282" s="269" t="s">
        <v>2666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1434</v>
      </c>
      <c r="E1283" s="292" t="s">
        <v>2185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1434</v>
      </c>
      <c r="E1284" s="292" t="s">
        <v>2046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1457</v>
      </c>
      <c r="E1285" s="292" t="s">
        <v>3208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1457</v>
      </c>
      <c r="E1286" s="292" t="s">
        <v>3208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3209</v>
      </c>
    </row>
    <row r="1287" spans="1:13" x14ac:dyDescent="0.3">
      <c r="A1287" s="271">
        <v>1286</v>
      </c>
      <c r="B1287" s="264">
        <v>45887</v>
      </c>
      <c r="C1287" s="292" t="s">
        <v>1324</v>
      </c>
      <c r="E1287" s="292" t="s">
        <v>1212</v>
      </c>
      <c r="F1287" s="269" t="s">
        <v>2151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1967</v>
      </c>
      <c r="E1288" s="292" t="s">
        <v>2169</v>
      </c>
      <c r="F1288" s="269" t="s">
        <v>1195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3213</v>
      </c>
    </row>
    <row r="1289" spans="1:13" x14ac:dyDescent="0.3">
      <c r="A1289" s="271">
        <v>1288</v>
      </c>
      <c r="B1289" s="264">
        <v>45887</v>
      </c>
      <c r="C1289" s="292" t="s">
        <v>1309</v>
      </c>
      <c r="E1289" s="292" t="s">
        <v>1713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1588</v>
      </c>
      <c r="E1290" s="292" t="s">
        <v>2169</v>
      </c>
      <c r="F1290" s="269" t="s">
        <v>1195</v>
      </c>
      <c r="G1290" s="265">
        <v>1500000</v>
      </c>
      <c r="H1290" s="269">
        <v>1</v>
      </c>
      <c r="K1290" s="265">
        <v>1500000</v>
      </c>
      <c r="M1290" s="269" t="s">
        <v>3215</v>
      </c>
    </row>
    <row r="1291" spans="1:13" x14ac:dyDescent="0.3">
      <c r="A1291" s="271">
        <v>1290</v>
      </c>
      <c r="B1291" s="264">
        <v>45887</v>
      </c>
      <c r="C1291" s="292" t="s">
        <v>1967</v>
      </c>
      <c r="E1291" s="292" t="s">
        <v>1121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1444</v>
      </c>
      <c r="E1292" s="292" t="s">
        <v>2169</v>
      </c>
      <c r="F1292" s="269" t="s">
        <v>1195</v>
      </c>
      <c r="G1292" s="265">
        <v>1550000</v>
      </c>
      <c r="H1292" s="269">
        <v>1</v>
      </c>
      <c r="K1292" s="265">
        <v>1550000</v>
      </c>
      <c r="M1292" s="269" t="s">
        <v>3217</v>
      </c>
    </row>
    <row r="1293" spans="1:13" x14ac:dyDescent="0.3">
      <c r="A1293" s="271">
        <v>1292</v>
      </c>
      <c r="B1293" s="264">
        <v>45887</v>
      </c>
      <c r="C1293" s="292" t="s">
        <v>3196</v>
      </c>
      <c r="E1293" s="292" t="s">
        <v>1121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1439</v>
      </c>
      <c r="E1294" s="292" t="s">
        <v>1121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1567</v>
      </c>
      <c r="E1295" s="292" t="s">
        <v>2833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1567</v>
      </c>
      <c r="E1296" s="292" t="s">
        <v>2762</v>
      </c>
      <c r="F1296" s="269" t="s">
        <v>1206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3219</v>
      </c>
    </row>
    <row r="1297" spans="1:13" x14ac:dyDescent="0.3">
      <c r="A1297" s="271">
        <v>1296</v>
      </c>
      <c r="B1297" s="264">
        <v>45888</v>
      </c>
      <c r="C1297" s="292" t="s">
        <v>1567</v>
      </c>
      <c r="E1297" s="292" t="s">
        <v>1509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1389</v>
      </c>
      <c r="E1298" s="292" t="s">
        <v>2017</v>
      </c>
      <c r="F1298" s="269" t="s">
        <v>1209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1463</v>
      </c>
      <c r="E1299" s="292" t="s">
        <v>2279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1588</v>
      </c>
      <c r="E1300" s="292" t="s">
        <v>1197</v>
      </c>
      <c r="F1300" s="269" t="s">
        <v>1742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1389</v>
      </c>
      <c r="E1301" s="292" t="s">
        <v>1733</v>
      </c>
      <c r="G1301" s="265">
        <v>650000</v>
      </c>
      <c r="H1301" s="269">
        <v>1</v>
      </c>
      <c r="K1301" s="265">
        <v>650000</v>
      </c>
      <c r="M1301" s="269" t="s">
        <v>3224</v>
      </c>
    </row>
    <row r="1302" spans="1:13" x14ac:dyDescent="0.3">
      <c r="A1302" s="271">
        <v>1301</v>
      </c>
      <c r="B1302" s="264">
        <v>45888</v>
      </c>
      <c r="C1302" s="292" t="s">
        <v>1588</v>
      </c>
      <c r="E1302" s="292" t="s">
        <v>1121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2597</v>
      </c>
      <c r="E1303" s="292" t="s">
        <v>1121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2175</v>
      </c>
      <c r="F1304" s="269" t="s">
        <v>1194</v>
      </c>
      <c r="G1304" s="265">
        <v>1400000</v>
      </c>
      <c r="H1304" s="269">
        <v>1</v>
      </c>
      <c r="K1304" s="265">
        <v>1400000</v>
      </c>
      <c r="M1304" s="269" t="s">
        <v>3226</v>
      </c>
    </row>
    <row r="1305" spans="1:13" x14ac:dyDescent="0.3">
      <c r="A1305" s="271">
        <v>1304</v>
      </c>
      <c r="B1305" s="264">
        <v>45889</v>
      </c>
      <c r="C1305" s="292" t="s">
        <v>1531</v>
      </c>
      <c r="E1305" s="292" t="s">
        <v>1733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2169</v>
      </c>
      <c r="F1306" s="269" t="s">
        <v>1195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2170</v>
      </c>
      <c r="F1307" s="269" t="s">
        <v>1793</v>
      </c>
      <c r="G1307" s="265">
        <v>50000</v>
      </c>
      <c r="H1307" s="269">
        <v>1</v>
      </c>
      <c r="K1307" s="265">
        <v>50000</v>
      </c>
      <c r="M1307" s="269" t="s">
        <v>3230</v>
      </c>
    </row>
    <row r="1308" spans="1:13" x14ac:dyDescent="0.3">
      <c r="A1308" s="271">
        <v>1307</v>
      </c>
      <c r="B1308" s="264">
        <v>45889</v>
      </c>
      <c r="C1308" s="292" t="s">
        <v>2545</v>
      </c>
      <c r="E1308" s="292" t="s">
        <v>1733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2250</v>
      </c>
      <c r="E1309" s="292" t="s">
        <v>1197</v>
      </c>
      <c r="F1309" s="269" t="s">
        <v>1742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2354</v>
      </c>
      <c r="E1310" s="292" t="s">
        <v>3233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1368</v>
      </c>
      <c r="E1311" s="292" t="s">
        <v>1707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2903</v>
      </c>
      <c r="E1312" s="292" t="s">
        <v>2279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1570</v>
      </c>
      <c r="E1313" s="292" t="s">
        <v>1734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1570</v>
      </c>
      <c r="E1314" s="292" t="s">
        <v>1256</v>
      </c>
      <c r="F1314" s="269" t="s">
        <v>1255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2545</v>
      </c>
      <c r="E1315" s="292" t="s">
        <v>2167</v>
      </c>
      <c r="F1315" s="269" t="s">
        <v>1454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1712</v>
      </c>
      <c r="E1316" s="292" t="s">
        <v>1199</v>
      </c>
      <c r="F1316" s="269" t="s">
        <v>1200</v>
      </c>
      <c r="G1316" s="265">
        <v>1200000</v>
      </c>
      <c r="H1316" s="269">
        <v>1</v>
      </c>
      <c r="K1316" s="265">
        <v>1200000</v>
      </c>
      <c r="M1316" s="269" t="s">
        <v>3239</v>
      </c>
    </row>
    <row r="1317" spans="1:13" x14ac:dyDescent="0.3">
      <c r="A1317" s="271">
        <v>1316</v>
      </c>
      <c r="B1317" s="264">
        <v>45890</v>
      </c>
      <c r="C1317" s="292" t="s">
        <v>1389</v>
      </c>
      <c r="E1317" s="292" t="s">
        <v>2169</v>
      </c>
      <c r="F1317" s="269" t="s">
        <v>1195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1389</v>
      </c>
      <c r="E1318" s="292" t="s">
        <v>3241</v>
      </c>
      <c r="H1318" s="269">
        <v>1</v>
      </c>
      <c r="L1318" s="265">
        <v>-600000</v>
      </c>
      <c r="M1318" s="269" t="s">
        <v>3242</v>
      </c>
    </row>
    <row r="1319" spans="1:13" x14ac:dyDescent="0.3">
      <c r="A1319" s="271">
        <v>1318</v>
      </c>
      <c r="B1319" s="264">
        <v>45890</v>
      </c>
      <c r="C1319" s="292" t="s">
        <v>1389</v>
      </c>
      <c r="E1319" s="292" t="s">
        <v>2170</v>
      </c>
      <c r="F1319" s="269" t="s">
        <v>1793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3107</v>
      </c>
      <c r="E1320" s="292" t="s">
        <v>2405</v>
      </c>
      <c r="F1320" s="269" t="s">
        <v>2735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2903</v>
      </c>
      <c r="E1321" s="292" t="s">
        <v>1121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3107</v>
      </c>
      <c r="E1322" s="292" t="s">
        <v>1121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2250</v>
      </c>
      <c r="E1323" s="292" t="s">
        <v>1121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2545</v>
      </c>
      <c r="E1324" s="292" t="s">
        <v>1121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1444</v>
      </c>
      <c r="E1325" s="292" t="s">
        <v>1121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2845</v>
      </c>
      <c r="E1326" s="292" t="s">
        <v>2801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1802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1802</v>
      </c>
      <c r="E1328" s="292" t="s">
        <v>2176</v>
      </c>
      <c r="F1328" s="269" t="s">
        <v>1201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3247</v>
      </c>
    </row>
    <row r="1329" spans="1:13" x14ac:dyDescent="0.3">
      <c r="A1329" s="271">
        <v>1328</v>
      </c>
      <c r="B1329" s="264">
        <v>45891</v>
      </c>
      <c r="C1329" s="292" t="s">
        <v>3249</v>
      </c>
      <c r="E1329" s="292" t="s">
        <v>3252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1309</v>
      </c>
      <c r="E1330" s="292" t="s">
        <v>1713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3255</v>
      </c>
      <c r="E1331" s="292" t="s">
        <v>3256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3257</v>
      </c>
    </row>
    <row r="1332" spans="1:13" x14ac:dyDescent="0.3">
      <c r="A1332" s="271">
        <v>1331</v>
      </c>
      <c r="B1332" s="264">
        <v>45891</v>
      </c>
      <c r="C1332" s="292" t="s">
        <v>3249</v>
      </c>
      <c r="E1332" s="292" t="s">
        <v>1121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3255</v>
      </c>
      <c r="E1333" s="292" t="s">
        <v>1121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2845</v>
      </c>
      <c r="E1334" s="292" t="s">
        <v>1121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2545</v>
      </c>
      <c r="E1335" s="292" t="s">
        <v>1121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2597</v>
      </c>
      <c r="E1337" s="292" t="s">
        <v>1736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1368</v>
      </c>
      <c r="E1338" s="292" t="s">
        <v>1736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1121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1121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1389</v>
      </c>
      <c r="E1341" s="292" t="s">
        <v>1734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1389</v>
      </c>
      <c r="E1342" s="292" t="s">
        <v>1197</v>
      </c>
      <c r="F1342" s="269" t="s">
        <v>1742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1389</v>
      </c>
      <c r="E1343" s="292" t="s">
        <v>2827</v>
      </c>
      <c r="F1343" s="269" t="s">
        <v>2737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1389</v>
      </c>
      <c r="E1344" s="292" t="s">
        <v>2176</v>
      </c>
      <c r="F1344" s="269" t="s">
        <v>1201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1389</v>
      </c>
      <c r="E1345" s="292" t="s">
        <v>2177</v>
      </c>
      <c r="F1345" s="269" t="s">
        <v>1249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1389</v>
      </c>
      <c r="E1346" s="292" t="s">
        <v>2180</v>
      </c>
      <c r="F1346" s="269" t="s">
        <v>1785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1389</v>
      </c>
      <c r="E1347" s="292" t="s">
        <v>2181</v>
      </c>
      <c r="F1347" s="269" t="s">
        <v>1812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1795</v>
      </c>
      <c r="E1348" s="292" t="s">
        <v>2176</v>
      </c>
      <c r="F1348" s="269" t="s">
        <v>1201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1795</v>
      </c>
      <c r="E1349" s="292" t="s">
        <v>2177</v>
      </c>
      <c r="F1349" s="269" t="s">
        <v>1249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1795</v>
      </c>
      <c r="E1350" s="292" t="s">
        <v>2180</v>
      </c>
      <c r="F1350" s="269" t="s">
        <v>1785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1795</v>
      </c>
      <c r="E1351" s="292" t="s">
        <v>2181</v>
      </c>
      <c r="F1351" s="269" t="s">
        <v>1812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3107</v>
      </c>
      <c r="E1352" s="292" t="s">
        <v>3268</v>
      </c>
      <c r="F1352" s="269" t="s">
        <v>3269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2903</v>
      </c>
      <c r="E1353" s="292" t="s">
        <v>2126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1567</v>
      </c>
      <c r="E1354" s="292" t="s">
        <v>2906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2281</v>
      </c>
      <c r="E1355" s="292" t="s">
        <v>3057</v>
      </c>
      <c r="F1355" s="269" t="s">
        <v>2316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2545</v>
      </c>
      <c r="E1356" s="292" t="s">
        <v>2017</v>
      </c>
      <c r="F1356" s="269" t="s">
        <v>1209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2545</v>
      </c>
      <c r="E1357" s="292" t="s">
        <v>1730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3276</v>
      </c>
      <c r="E1358" s="292" t="s">
        <v>2169</v>
      </c>
      <c r="F1358" s="269" t="s">
        <v>1195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3276</v>
      </c>
      <c r="E1359" s="292" t="s">
        <v>2169</v>
      </c>
      <c r="F1359" s="269" t="s">
        <v>1195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2397</v>
      </c>
      <c r="E1361" s="292" t="s">
        <v>3283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2295</v>
      </c>
      <c r="E1362" s="292" t="s">
        <v>2288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1567</v>
      </c>
      <c r="E1363" s="292" t="s">
        <v>2176</v>
      </c>
      <c r="F1363" s="269" t="s">
        <v>1201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1264</v>
      </c>
      <c r="E1364" s="292" t="s">
        <v>2973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1567</v>
      </c>
      <c r="E1365" s="292" t="s">
        <v>2180</v>
      </c>
      <c r="F1365" s="269" t="s">
        <v>1785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1567</v>
      </c>
      <c r="E1366" s="292" t="s">
        <v>2181</v>
      </c>
      <c r="F1366" s="269" t="s">
        <v>1812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1567</v>
      </c>
      <c r="E1367" s="292" t="s">
        <v>2183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1567</v>
      </c>
      <c r="E1368" s="292" t="s">
        <v>2176</v>
      </c>
      <c r="F1368" s="269" t="s">
        <v>1201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1567</v>
      </c>
      <c r="E1369" s="292" t="s">
        <v>2179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1567</v>
      </c>
      <c r="E1370" s="292" t="s">
        <v>2180</v>
      </c>
      <c r="F1370" s="269" t="s">
        <v>1785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1567</v>
      </c>
      <c r="E1371" s="292" t="s">
        <v>2181</v>
      </c>
      <c r="F1371" s="269" t="s">
        <v>1812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1567</v>
      </c>
      <c r="E1372" s="292" t="s">
        <v>2183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2176</v>
      </c>
      <c r="F1373" s="269" t="s">
        <v>1201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2204</v>
      </c>
      <c r="E1374" s="292" t="s">
        <v>2973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1434</v>
      </c>
      <c r="E1375" s="292" t="s">
        <v>3289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1434</v>
      </c>
      <c r="E1376" s="292" t="s">
        <v>3290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1570</v>
      </c>
      <c r="E1377" s="292" t="s">
        <v>1121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2397</v>
      </c>
      <c r="E1378" s="292" t="s">
        <v>1121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1121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2281</v>
      </c>
      <c r="E1380" s="292" t="s">
        <v>1121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2903</v>
      </c>
      <c r="E1381" s="292" t="s">
        <v>1121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3276</v>
      </c>
      <c r="E1382" s="292" t="s">
        <v>1121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1531</v>
      </c>
      <c r="E1383" s="292" t="s">
        <v>1909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1459</v>
      </c>
      <c r="E1384" s="292" t="s">
        <v>1906</v>
      </c>
      <c r="F1384" s="269" t="s">
        <v>2044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2175</v>
      </c>
      <c r="F1385" s="269" t="s">
        <v>1194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1570</v>
      </c>
      <c r="E1386" s="292" t="s">
        <v>3294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1434</v>
      </c>
      <c r="E1387" s="292" t="s">
        <v>2176</v>
      </c>
      <c r="F1387" s="269" t="s">
        <v>1201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1434</v>
      </c>
      <c r="E1388" s="292" t="s">
        <v>2179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1434</v>
      </c>
      <c r="E1389" s="292" t="s">
        <v>2180</v>
      </c>
      <c r="F1389" s="269" t="s">
        <v>1785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1434</v>
      </c>
      <c r="E1390" s="292" t="s">
        <v>1707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2845</v>
      </c>
      <c r="E1391" s="292" t="s">
        <v>3298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2845</v>
      </c>
      <c r="E1392" s="292" t="s">
        <v>1509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2845</v>
      </c>
      <c r="E1393" s="292" t="s">
        <v>1121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1780</v>
      </c>
      <c r="E1394" s="292" t="s">
        <v>1121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2295</v>
      </c>
      <c r="E1395" s="292" t="s">
        <v>1121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1331</v>
      </c>
      <c r="E1396" s="292" t="s">
        <v>1212</v>
      </c>
      <c r="F1396" s="269" t="s">
        <v>2151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1463</v>
      </c>
      <c r="E1397" s="292" t="s">
        <v>3302</v>
      </c>
      <c r="F1397" s="269" t="s">
        <v>3303</v>
      </c>
      <c r="M1397" s="269"/>
    </row>
    <row r="1398" spans="1:13" x14ac:dyDescent="0.3">
      <c r="A1398" s="271">
        <v>1397</v>
      </c>
      <c r="B1398" s="264">
        <v>45896</v>
      </c>
      <c r="C1398" s="292" t="s">
        <v>3102</v>
      </c>
      <c r="E1398" s="292" t="s">
        <v>2167</v>
      </c>
      <c r="F1398" s="269" t="s">
        <v>1454</v>
      </c>
      <c r="G1398" s="265">
        <v>2500000</v>
      </c>
      <c r="H1398" s="269">
        <v>1</v>
      </c>
      <c r="K1398" s="265">
        <v>2500000</v>
      </c>
      <c r="M1398" s="269" t="s">
        <v>3305</v>
      </c>
    </row>
    <row r="1399" spans="1:13" x14ac:dyDescent="0.3">
      <c r="A1399" s="271">
        <v>1398</v>
      </c>
      <c r="B1399" s="264">
        <v>45896</v>
      </c>
      <c r="C1399" s="292" t="s">
        <v>1737</v>
      </c>
      <c r="E1399" s="292" t="s">
        <v>2185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1079</v>
      </c>
      <c r="E1400" s="292" t="s">
        <v>2405</v>
      </c>
      <c r="F1400" s="269" t="s">
        <v>2735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2455</v>
      </c>
      <c r="E1401" s="292" t="s">
        <v>1713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2545</v>
      </c>
      <c r="E1402" s="292" t="s">
        <v>3310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3102</v>
      </c>
      <c r="E1403" s="292" t="s">
        <v>1121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1331</v>
      </c>
      <c r="E1404" s="292" t="s">
        <v>1660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2454</v>
      </c>
      <c r="E1405" s="292" t="s">
        <v>1121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3107</v>
      </c>
      <c r="E1406" s="292" t="s">
        <v>1121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2584</v>
      </c>
      <c r="E1407" s="292" t="s">
        <v>1121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1277</v>
      </c>
      <c r="E1408" s="292" t="s">
        <v>3324</v>
      </c>
      <c r="G1408" s="265">
        <v>2500000</v>
      </c>
      <c r="H1408" s="269">
        <v>1</v>
      </c>
      <c r="J1408" s="266" t="s">
        <v>3325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1780</v>
      </c>
      <c r="E1409" s="292" t="s">
        <v>1733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1143</v>
      </c>
      <c r="E1410" s="292" t="s">
        <v>2400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2186</v>
      </c>
      <c r="F1411" s="269" t="s">
        <v>1192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1167</v>
      </c>
      <c r="E1412" s="292" t="s">
        <v>1551</v>
      </c>
      <c r="F1412" s="269" t="s">
        <v>1758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1167</v>
      </c>
      <c r="E1413" s="292" t="s">
        <v>1509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1567</v>
      </c>
      <c r="E1414" s="292" t="s">
        <v>2906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1712</v>
      </c>
      <c r="E1415" s="292" t="s">
        <v>2169</v>
      </c>
      <c r="F1415" s="269" t="s">
        <v>1195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1712</v>
      </c>
      <c r="E1416" s="292" t="s">
        <v>2170</v>
      </c>
      <c r="F1416" s="269" t="s">
        <v>1793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1463</v>
      </c>
      <c r="E1417" s="292" t="s">
        <v>1121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1531</v>
      </c>
      <c r="E1418" s="292" t="s">
        <v>1121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1459</v>
      </c>
      <c r="E1419" s="292" t="s">
        <v>2391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1459</v>
      </c>
      <c r="E1420" s="292" t="s">
        <v>1121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1143</v>
      </c>
      <c r="E1421" s="292" t="s">
        <v>1121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1469</v>
      </c>
      <c r="E1422" s="292" t="s">
        <v>1121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1802</v>
      </c>
      <c r="E1423" s="292" t="s">
        <v>1121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2205</v>
      </c>
      <c r="F1424" s="269" t="s">
        <v>1750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2985</v>
      </c>
      <c r="E1425" s="292" t="s">
        <v>3326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2973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3348</v>
      </c>
      <c r="F1427" s="269" t="s">
        <v>1722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2650</v>
      </c>
      <c r="F1428" s="269" t="s">
        <v>1723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2422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3466</v>
      </c>
      <c r="E1430" s="292" t="s">
        <v>3467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3466</v>
      </c>
      <c r="E1431" s="292" t="s">
        <v>3468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3466</v>
      </c>
      <c r="E1432" s="292" t="s">
        <v>3469</v>
      </c>
      <c r="F1432" s="269" t="s">
        <v>3470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3466</v>
      </c>
      <c r="E1433" s="292" t="s">
        <v>3471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3466</v>
      </c>
      <c r="E1434" s="292" t="s">
        <v>3472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1712</v>
      </c>
      <c r="E1435" s="292" t="s">
        <v>2167</v>
      </c>
      <c r="F1435" s="269" t="s">
        <v>1454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3188</v>
      </c>
      <c r="E1436" s="292" t="s">
        <v>1733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3188</v>
      </c>
      <c r="E1437" s="292" t="s">
        <v>1121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2895</v>
      </c>
      <c r="E1438" s="292" t="s">
        <v>2644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3349</v>
      </c>
    </row>
    <row r="1439" spans="1:13" x14ac:dyDescent="0.3">
      <c r="A1439" s="271">
        <v>1438</v>
      </c>
      <c r="B1439" s="264">
        <v>45899</v>
      </c>
      <c r="C1439" s="292" t="s">
        <v>1737</v>
      </c>
      <c r="E1439" s="292" t="s">
        <v>2288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1544</v>
      </c>
      <c r="E1440" s="292" t="s">
        <v>1121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1567</v>
      </c>
      <c r="E1441" s="292" t="s">
        <v>1736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1167</v>
      </c>
      <c r="E1442" s="292" t="s">
        <v>1736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1389</v>
      </c>
      <c r="E1443" s="292" t="s">
        <v>1121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1079</v>
      </c>
      <c r="E1444" s="292" t="s">
        <v>1121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1712</v>
      </c>
      <c r="E1445" s="292" t="s">
        <v>1121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1795</v>
      </c>
      <c r="E1446" s="292" t="s">
        <v>1121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1389</v>
      </c>
      <c r="E1447" s="292" t="s">
        <v>1197</v>
      </c>
      <c r="F1447" s="269" t="s">
        <v>1742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1389</v>
      </c>
      <c r="E1448" s="292" t="s">
        <v>1486</v>
      </c>
      <c r="F1448" s="269" t="s">
        <v>2666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1389</v>
      </c>
      <c r="E1449" s="292" t="s">
        <v>2827</v>
      </c>
      <c r="F1449" s="269" t="s">
        <v>2737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1389</v>
      </c>
      <c r="E1450" s="292" t="s">
        <v>2288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1389</v>
      </c>
      <c r="E1451" s="292" t="s">
        <v>1256</v>
      </c>
      <c r="F1451" s="269" t="s">
        <v>1255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1389</v>
      </c>
      <c r="E1452" s="292" t="s">
        <v>1695</v>
      </c>
      <c r="F1452" s="269" t="s">
        <v>1694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3466</v>
      </c>
      <c r="E1453" s="292" t="s">
        <v>3473</v>
      </c>
      <c r="F1453" s="269" t="s">
        <v>3474</v>
      </c>
      <c r="G1453" s="265">
        <v>800000</v>
      </c>
      <c r="H1453" s="269">
        <v>1</v>
      </c>
      <c r="K1453" s="265">
        <v>800000</v>
      </c>
      <c r="M1453" s="269" t="s">
        <v>3475</v>
      </c>
    </row>
    <row r="1454" spans="1:13" x14ac:dyDescent="0.3">
      <c r="A1454" s="271">
        <v>1453</v>
      </c>
      <c r="B1454" s="264">
        <v>45901</v>
      </c>
      <c r="C1454" s="292" t="s">
        <v>1463</v>
      </c>
      <c r="E1454" s="292" t="s">
        <v>2169</v>
      </c>
      <c r="F1454" s="269" t="s">
        <v>1195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1802</v>
      </c>
      <c r="E1455" s="292" t="s">
        <v>1199</v>
      </c>
      <c r="F1455" s="269" t="s">
        <v>1553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1802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1434</v>
      </c>
      <c r="E1457" s="292" t="s">
        <v>2185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2749</v>
      </c>
      <c r="E1458" s="292" t="s">
        <v>2792</v>
      </c>
      <c r="F1458" s="269" t="s">
        <v>2791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2749</v>
      </c>
      <c r="E1459" s="292" t="s">
        <v>2172</v>
      </c>
      <c r="F1459" s="269" t="s">
        <v>1710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3333</v>
      </c>
      <c r="E1460" s="292" t="s">
        <v>3047</v>
      </c>
      <c r="F1460" s="269" t="s">
        <v>3046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1434</v>
      </c>
      <c r="E1461" s="292" t="s">
        <v>2169</v>
      </c>
      <c r="F1461" s="269" t="s">
        <v>1195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2985</v>
      </c>
      <c r="E1462" s="292" t="s">
        <v>1121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2749</v>
      </c>
      <c r="E1463" s="292" t="s">
        <v>1121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3333</v>
      </c>
      <c r="E1464" s="292" t="s">
        <v>1121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2856</v>
      </c>
      <c r="E1465" s="292" t="s">
        <v>1121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1121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1167</v>
      </c>
      <c r="E1467" s="292" t="s">
        <v>2288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1967</v>
      </c>
      <c r="E1468" s="292" t="s">
        <v>2185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2985</v>
      </c>
      <c r="E1469" s="292" t="s">
        <v>2169</v>
      </c>
      <c r="F1469" s="269" t="s">
        <v>1195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2985</v>
      </c>
      <c r="E1470" s="292" t="s">
        <v>2170</v>
      </c>
      <c r="F1470" s="269" t="s">
        <v>1793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1143</v>
      </c>
      <c r="E1471" s="292" t="s">
        <v>2181</v>
      </c>
      <c r="F1471" s="269" t="s">
        <v>1812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1567</v>
      </c>
      <c r="E1472" s="292" t="s">
        <v>1733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1484</v>
      </c>
      <c r="E1473" s="292" t="s">
        <v>3355</v>
      </c>
      <c r="F1473" s="269" t="s">
        <v>1200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1967</v>
      </c>
      <c r="E1475" s="292" t="s">
        <v>1121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1802</v>
      </c>
      <c r="E1476" s="292" t="s">
        <v>1121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1736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1780</v>
      </c>
      <c r="E1478" s="292" t="s">
        <v>2169</v>
      </c>
      <c r="F1478" s="269" t="s">
        <v>1195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1780</v>
      </c>
      <c r="E1479" s="292" t="s">
        <v>2170</v>
      </c>
      <c r="F1479" s="269" t="s">
        <v>1793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1457</v>
      </c>
      <c r="E1480" s="292" t="s">
        <v>1486</v>
      </c>
      <c r="F1480" s="269" t="s">
        <v>2666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1434</v>
      </c>
      <c r="E1481" s="292" t="s">
        <v>2176</v>
      </c>
      <c r="F1481" s="269" t="s">
        <v>1201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1434</v>
      </c>
      <c r="E1482" s="292" t="s">
        <v>2179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1167</v>
      </c>
      <c r="E1483" s="292" t="s">
        <v>1551</v>
      </c>
      <c r="F1483" s="269" t="s">
        <v>1758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1167</v>
      </c>
      <c r="E1484" s="292" t="s">
        <v>3361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1488</v>
      </c>
      <c r="E1485" s="292" t="s">
        <v>3363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1570</v>
      </c>
      <c r="E1486" s="292" t="s">
        <v>2176</v>
      </c>
      <c r="F1486" s="269" t="s">
        <v>1201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1570</v>
      </c>
      <c r="E1487" s="292" t="s">
        <v>2179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3276</v>
      </c>
      <c r="E1488" s="292" t="s">
        <v>2169</v>
      </c>
      <c r="F1488" s="269" t="s">
        <v>1195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3430</v>
      </c>
      <c r="E1489" s="292" t="s">
        <v>3431</v>
      </c>
      <c r="F1489" s="269" t="s">
        <v>3432</v>
      </c>
      <c r="G1489" s="265">
        <v>1850000</v>
      </c>
      <c r="H1489" s="269">
        <v>1</v>
      </c>
      <c r="J1489" s="266" t="s">
        <v>3433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3593</v>
      </c>
      <c r="E1490" s="292" t="s">
        <v>3594</v>
      </c>
      <c r="F1490" s="269" t="s">
        <v>3595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3374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1737</v>
      </c>
      <c r="E1492" s="292" t="s">
        <v>1852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3593</v>
      </c>
      <c r="E1493" s="292" t="s">
        <v>3596</v>
      </c>
      <c r="G1493" s="265">
        <v>150000</v>
      </c>
      <c r="H1493" s="269">
        <v>1</v>
      </c>
      <c r="J1493" s="266" t="s">
        <v>3597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1837</v>
      </c>
      <c r="E1494" s="292" t="s">
        <v>2801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3381</v>
      </c>
    </row>
    <row r="1495" spans="1:13" x14ac:dyDescent="0.3">
      <c r="A1495" s="271">
        <v>1494</v>
      </c>
      <c r="B1495" s="264">
        <v>45903</v>
      </c>
      <c r="C1495" s="292" t="s">
        <v>1737</v>
      </c>
      <c r="E1495" s="292" t="s">
        <v>1509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1737</v>
      </c>
      <c r="E1496" s="292" t="s">
        <v>1509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3413</v>
      </c>
      <c r="E1497" s="292" t="s">
        <v>3414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1488</v>
      </c>
      <c r="E1498" s="292" t="s">
        <v>1790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3276</v>
      </c>
      <c r="E1499" s="292" t="s">
        <v>1790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2308</v>
      </c>
      <c r="E1500" s="292" t="s">
        <v>1790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3383</v>
      </c>
      <c r="E1501" s="292" t="s">
        <v>1551</v>
      </c>
      <c r="F1501" s="269" t="s">
        <v>1758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1463</v>
      </c>
      <c r="E1502" s="292" t="s">
        <v>1658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1484</v>
      </c>
      <c r="E1503" s="292" t="s">
        <v>2288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1484</v>
      </c>
      <c r="E1504" s="292" t="s">
        <v>1486</v>
      </c>
      <c r="F1504" s="269" t="s">
        <v>2666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1484</v>
      </c>
      <c r="E1505" s="292" t="s">
        <v>3399</v>
      </c>
      <c r="F1505" s="269" t="s">
        <v>3398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3389</v>
      </c>
      <c r="E1506" s="292" t="s">
        <v>2400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3389</v>
      </c>
      <c r="E1507" s="292" t="s">
        <v>1256</v>
      </c>
      <c r="F1507" s="269" t="s">
        <v>1255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1469</v>
      </c>
      <c r="E1508" s="292" t="s">
        <v>1733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2903</v>
      </c>
      <c r="E1509" s="292" t="s">
        <v>2126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1463</v>
      </c>
      <c r="E1510" s="292" t="s">
        <v>2169</v>
      </c>
      <c r="F1510" s="269" t="s">
        <v>1195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1712</v>
      </c>
      <c r="E1511" s="292" t="s">
        <v>2080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1469</v>
      </c>
      <c r="E1512" s="292" t="s">
        <v>1121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3383</v>
      </c>
      <c r="E1513" s="292" t="s">
        <v>1121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2903</v>
      </c>
      <c r="E1514" s="292" t="s">
        <v>1121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1484</v>
      </c>
      <c r="E1515" s="292" t="s">
        <v>3415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1837</v>
      </c>
      <c r="E1516" s="292" t="s">
        <v>1736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1737</v>
      </c>
      <c r="E1517" s="292" t="s">
        <v>3416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3417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2175</v>
      </c>
      <c r="F1519" s="269" t="s">
        <v>1194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3418</v>
      </c>
    </row>
    <row r="1520" spans="1:13" x14ac:dyDescent="0.3">
      <c r="A1520" s="271">
        <v>1519</v>
      </c>
      <c r="B1520" s="264">
        <v>45905</v>
      </c>
      <c r="C1520" s="292" t="s">
        <v>1457</v>
      </c>
      <c r="E1520" s="292" t="s">
        <v>2147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1197</v>
      </c>
      <c r="F1521" s="269" t="s">
        <v>1742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1434</v>
      </c>
      <c r="E1522" s="292" t="s">
        <v>2022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1434</v>
      </c>
      <c r="E1523" s="292" t="s">
        <v>2820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1434</v>
      </c>
      <c r="E1524" s="292" t="s">
        <v>3421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1296</v>
      </c>
      <c r="E1525" s="292" t="s">
        <v>3038</v>
      </c>
      <c r="F1525" s="269" t="s">
        <v>1942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1712</v>
      </c>
      <c r="E1526" s="292" t="s">
        <v>3424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1712</v>
      </c>
      <c r="E1527" s="292" t="s">
        <v>1539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3136</v>
      </c>
      <c r="E1528" s="292" t="s">
        <v>1749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3136</v>
      </c>
      <c r="E1529" s="292" t="s">
        <v>2101</v>
      </c>
      <c r="F1529" s="269" t="s">
        <v>2569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3435</v>
      </c>
      <c r="E1530" s="292" t="s">
        <v>4002</v>
      </c>
      <c r="F1530" s="269" t="s">
        <v>2206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1389</v>
      </c>
      <c r="E1531" s="292" t="s">
        <v>1197</v>
      </c>
      <c r="F1531" s="269" t="s">
        <v>1742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1389</v>
      </c>
      <c r="E1532" s="292" t="s">
        <v>2827</v>
      </c>
      <c r="F1532" s="269" t="s">
        <v>2737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1439</v>
      </c>
      <c r="E1533" s="292" t="s">
        <v>1121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1463</v>
      </c>
      <c r="E1534" s="292" t="s">
        <v>1736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3136</v>
      </c>
      <c r="E1535" s="292" t="s">
        <v>1736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3435</v>
      </c>
      <c r="E1536" s="292" t="s">
        <v>1736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1463</v>
      </c>
      <c r="E1537" s="292" t="s">
        <v>2176</v>
      </c>
      <c r="F1537" s="269" t="s">
        <v>1201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3389</v>
      </c>
      <c r="E1538" s="292" t="s">
        <v>1736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3442</v>
      </c>
      <c r="E1539" s="292" t="s">
        <v>3449</v>
      </c>
      <c r="F1539" s="269" t="s">
        <v>1201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3442</v>
      </c>
      <c r="E1540" s="292" t="s">
        <v>2179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3442</v>
      </c>
      <c r="E1541" s="292" t="s">
        <v>2180</v>
      </c>
      <c r="F1541" s="269" t="s">
        <v>1785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3442</v>
      </c>
      <c r="E1542" s="292" t="s">
        <v>2181</v>
      </c>
      <c r="F1542" s="269" t="s">
        <v>1812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2985</v>
      </c>
      <c r="E1543" s="292" t="s">
        <v>3451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3445</v>
      </c>
      <c r="E1544" s="292" t="s">
        <v>3453</v>
      </c>
      <c r="F1544" s="269" t="s">
        <v>1553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3442</v>
      </c>
      <c r="E1545" s="292" t="s">
        <v>1121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3445</v>
      </c>
      <c r="E1546" s="292" t="s">
        <v>1790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1296</v>
      </c>
      <c r="E1547" s="292" t="s">
        <v>1790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1586</v>
      </c>
      <c r="E1548" s="292" t="s">
        <v>1790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1484</v>
      </c>
      <c r="E1549" s="292" t="s">
        <v>3455</v>
      </c>
      <c r="F1549" s="269" t="s">
        <v>1200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1576</v>
      </c>
      <c r="E1550" s="292" t="s">
        <v>2096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1296</v>
      </c>
      <c r="E1551" s="292" t="s">
        <v>3449</v>
      </c>
      <c r="F1551" s="269" t="s">
        <v>1201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1296</v>
      </c>
      <c r="E1552" s="292" t="s">
        <v>2179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1296</v>
      </c>
      <c r="E1553" s="292" t="s">
        <v>2180</v>
      </c>
      <c r="F1553" s="269" t="s">
        <v>1785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1296</v>
      </c>
      <c r="E1554" s="292" t="s">
        <v>2181</v>
      </c>
      <c r="F1554" s="269" t="s">
        <v>1812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1570</v>
      </c>
      <c r="E1555" s="292" t="s">
        <v>3449</v>
      </c>
      <c r="F1555" s="269" t="s">
        <v>1201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1661</v>
      </c>
      <c r="E1556" s="292" t="s">
        <v>3461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2126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1469</v>
      </c>
      <c r="E1558" s="292" t="s">
        <v>3449</v>
      </c>
      <c r="F1558" s="269" t="s">
        <v>1201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1469</v>
      </c>
      <c r="E1559" s="292" t="s">
        <v>2177</v>
      </c>
      <c r="F1559" s="269" t="s">
        <v>1249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1469</v>
      </c>
      <c r="E1560" s="292" t="s">
        <v>2181</v>
      </c>
      <c r="F1560" s="269" t="s">
        <v>1812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1469</v>
      </c>
      <c r="E1561" s="292" t="s">
        <v>2180</v>
      </c>
      <c r="F1561" s="269" t="s">
        <v>1785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1389</v>
      </c>
      <c r="E1562" s="292" t="s">
        <v>1733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1790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1544</v>
      </c>
      <c r="E1564" s="292" t="s">
        <v>1121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1296</v>
      </c>
      <c r="E1565" s="292" t="s">
        <v>1121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1167</v>
      </c>
      <c r="E1566" s="292" t="s">
        <v>1121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3501</v>
      </c>
      <c r="E1567" s="292" t="s">
        <v>3502</v>
      </c>
      <c r="G1567" s="265">
        <v>1100000</v>
      </c>
      <c r="H1567" s="269">
        <v>1</v>
      </c>
      <c r="J1567" s="266" t="s">
        <v>3503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2397</v>
      </c>
      <c r="E1568" s="292" t="s">
        <v>2178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2175</v>
      </c>
      <c r="F1569" s="269" t="s">
        <v>1194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2454</v>
      </c>
      <c r="E1570" s="292" t="s">
        <v>1707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1857</v>
      </c>
      <c r="E1571" s="292" t="s">
        <v>2186</v>
      </c>
      <c r="F1571" s="269" t="s">
        <v>1192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1857</v>
      </c>
      <c r="E1572" s="292" t="s">
        <v>1121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2454</v>
      </c>
      <c r="E1573" s="292" t="s">
        <v>1121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1121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1439</v>
      </c>
      <c r="E1575" s="292" t="s">
        <v>3489</v>
      </c>
      <c r="F1575" s="269" t="s">
        <v>1201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1661</v>
      </c>
      <c r="E1576" s="292" t="s">
        <v>1197</v>
      </c>
      <c r="F1576" s="269" t="s">
        <v>1742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1661</v>
      </c>
      <c r="E1577" s="292" t="s">
        <v>1486</v>
      </c>
      <c r="F1577" s="269" t="s">
        <v>2666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3639</v>
      </c>
      <c r="E1578" s="292" t="s">
        <v>3641</v>
      </c>
      <c r="F1578" s="269" t="s">
        <v>3642</v>
      </c>
      <c r="G1578" s="265">
        <v>150000</v>
      </c>
      <c r="H1578" s="269">
        <v>1</v>
      </c>
      <c r="K1578" s="265">
        <v>150000</v>
      </c>
      <c r="M1578" s="292" t="s">
        <v>3643</v>
      </c>
    </row>
    <row r="1579" spans="1:13" x14ac:dyDescent="0.3">
      <c r="A1579" s="271">
        <v>1578</v>
      </c>
      <c r="B1579" s="264">
        <v>45910</v>
      </c>
      <c r="C1579" s="292" t="s">
        <v>1531</v>
      </c>
      <c r="E1579" s="292" t="s">
        <v>1197</v>
      </c>
      <c r="F1579" s="269" t="s">
        <v>1742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1531</v>
      </c>
      <c r="E1580" s="292" t="s">
        <v>3488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3485</v>
      </c>
      <c r="E1581" s="292" t="s">
        <v>3449</v>
      </c>
      <c r="F1581" s="269" t="s">
        <v>1201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1434</v>
      </c>
      <c r="E1582" s="292" t="s">
        <v>3421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3374</v>
      </c>
      <c r="E1583" s="292" t="s">
        <v>2169</v>
      </c>
      <c r="F1583" s="269" t="s">
        <v>1195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3374</v>
      </c>
      <c r="E1584" s="292" t="s">
        <v>2170</v>
      </c>
      <c r="F1584" s="269" t="s">
        <v>1793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1434</v>
      </c>
      <c r="E1585" s="292" t="s">
        <v>3289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1296</v>
      </c>
      <c r="E1586" s="292" t="s">
        <v>2183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2770</v>
      </c>
      <c r="E1587" s="292" t="s">
        <v>2279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1780</v>
      </c>
      <c r="E1588" s="292" t="s">
        <v>2183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1780</v>
      </c>
      <c r="E1589" s="292" t="s">
        <v>3449</v>
      </c>
      <c r="F1589" s="269" t="s">
        <v>1201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1780</v>
      </c>
      <c r="E1590" s="292" t="s">
        <v>2181</v>
      </c>
      <c r="F1590" s="269" t="s">
        <v>1812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1780</v>
      </c>
      <c r="E1591" s="292" t="s">
        <v>2180</v>
      </c>
      <c r="F1591" s="269" t="s">
        <v>1785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1780</v>
      </c>
      <c r="E1592" s="292" t="s">
        <v>1509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1457</v>
      </c>
      <c r="E1593" s="292" t="s">
        <v>1121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3374</v>
      </c>
      <c r="E1594" s="292" t="s">
        <v>1121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1296</v>
      </c>
      <c r="E1595" s="292" t="s">
        <v>1121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1439</v>
      </c>
      <c r="E1596" s="292" t="s">
        <v>1121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2397</v>
      </c>
      <c r="E1597" s="292" t="s">
        <v>1121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1576</v>
      </c>
      <c r="E1598" s="292" t="s">
        <v>1121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2770</v>
      </c>
      <c r="E1599" s="292" t="s">
        <v>1121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3485</v>
      </c>
      <c r="E1600" s="292" t="s">
        <v>1121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1457</v>
      </c>
      <c r="E1601" s="292" t="s">
        <v>3208</v>
      </c>
      <c r="F1601" s="269" t="s">
        <v>3505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1079</v>
      </c>
      <c r="E1602" s="292" t="s">
        <v>2169</v>
      </c>
      <c r="F1602" s="269" t="s">
        <v>1195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1079</v>
      </c>
      <c r="E1603" s="292" t="s">
        <v>2170</v>
      </c>
      <c r="F1603" s="269" t="s">
        <v>1793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1802</v>
      </c>
      <c r="E1604" s="292" t="s">
        <v>1199</v>
      </c>
      <c r="F1604" s="269" t="s">
        <v>1198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2383</v>
      </c>
      <c r="F1605" s="269" t="s">
        <v>2874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1439</v>
      </c>
      <c r="E1606" s="292" t="s">
        <v>3363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1439</v>
      </c>
      <c r="E1607" s="292" t="s">
        <v>1539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1439</v>
      </c>
      <c r="E1608" s="292" t="s">
        <v>3512</v>
      </c>
      <c r="F1608" s="269" t="s">
        <v>3511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1389</v>
      </c>
      <c r="E1609" s="292" t="s">
        <v>2400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1780</v>
      </c>
      <c r="E1610" s="292" t="s">
        <v>3363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1780</v>
      </c>
      <c r="E1611" s="292" t="s">
        <v>1509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3102</v>
      </c>
      <c r="E1612" s="292" t="s">
        <v>1733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1570</v>
      </c>
      <c r="E1613" s="292" t="s">
        <v>1121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1121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3102</v>
      </c>
      <c r="E1615" s="292" t="s">
        <v>1121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1463</v>
      </c>
      <c r="E1616" s="292" t="s">
        <v>2185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1661</v>
      </c>
      <c r="E1617" s="292" t="s">
        <v>2405</v>
      </c>
      <c r="F1617" s="269" t="s">
        <v>2735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1712</v>
      </c>
      <c r="E1618" s="292" t="s">
        <v>1525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2903</v>
      </c>
      <c r="E1619" s="292" t="s">
        <v>2927</v>
      </c>
      <c r="F1619" s="269" t="s">
        <v>3104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1712</v>
      </c>
      <c r="E1620" s="292" t="s">
        <v>3523</v>
      </c>
      <c r="F1620" s="269" t="s">
        <v>2316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1459</v>
      </c>
      <c r="E1621" s="292" t="s">
        <v>2178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3526</v>
      </c>
      <c r="E1622" s="292" t="s">
        <v>3260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3528</v>
      </c>
      <c r="E1623" s="292" t="s">
        <v>3529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1439</v>
      </c>
      <c r="E1624" s="292" t="s">
        <v>1121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3526</v>
      </c>
      <c r="E1625" s="292" t="s">
        <v>1121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1712</v>
      </c>
      <c r="E1626" s="292" t="s">
        <v>1734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1439</v>
      </c>
      <c r="E1627" s="292" t="s">
        <v>1197</v>
      </c>
      <c r="F1627" s="269" t="s">
        <v>1742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1970</v>
      </c>
      <c r="E1628" s="292" t="s">
        <v>1199</v>
      </c>
      <c r="F1628" s="269" t="s">
        <v>1200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1970</v>
      </c>
      <c r="E1629" s="292" t="s">
        <v>2900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2169</v>
      </c>
      <c r="F1630" s="269" t="s">
        <v>1195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2170</v>
      </c>
      <c r="F1631" s="269" t="s">
        <v>1793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1851</v>
      </c>
      <c r="E1632" s="292" t="s">
        <v>3532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1389</v>
      </c>
      <c r="E1633" s="292" t="s">
        <v>1733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1143</v>
      </c>
      <c r="E1634" s="292" t="s">
        <v>1707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1434</v>
      </c>
      <c r="E1635" s="292" t="s">
        <v>2184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1434</v>
      </c>
      <c r="E1636" s="292" t="s">
        <v>3541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1570</v>
      </c>
      <c r="E1637" s="292" t="s">
        <v>2046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1737</v>
      </c>
      <c r="E1638" s="292" t="s">
        <v>1121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2610</v>
      </c>
      <c r="E1639" s="292" t="s">
        <v>1736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1970</v>
      </c>
      <c r="E1640" s="292" t="s">
        <v>1736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1661</v>
      </c>
      <c r="E1641" s="292" t="s">
        <v>1736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1570</v>
      </c>
      <c r="E1642" s="292" t="s">
        <v>3449</v>
      </c>
      <c r="F1642" s="269" t="s">
        <v>1201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2281</v>
      </c>
      <c r="E1643" s="292" t="s">
        <v>3449</v>
      </c>
      <c r="F1643" s="269" t="s">
        <v>1201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1970</v>
      </c>
      <c r="E1644" s="292" t="s">
        <v>1199</v>
      </c>
      <c r="F1644" s="269" t="s">
        <v>1200</v>
      </c>
      <c r="G1644" s="265">
        <v>1200000</v>
      </c>
      <c r="H1644" s="269">
        <v>1</v>
      </c>
      <c r="K1644" s="265">
        <v>1200000</v>
      </c>
      <c r="M1644" s="292" t="s">
        <v>3544</v>
      </c>
    </row>
    <row r="1645" spans="1:13" x14ac:dyDescent="0.3">
      <c r="A1645" s="271">
        <v>1644</v>
      </c>
      <c r="B1645" s="264">
        <v>45916</v>
      </c>
      <c r="C1645" s="292" t="s">
        <v>1434</v>
      </c>
      <c r="E1645" s="292" t="s">
        <v>2185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1444</v>
      </c>
      <c r="E1646" s="292" t="s">
        <v>2126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1199</v>
      </c>
      <c r="F1647" s="269" t="s">
        <v>1982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1712</v>
      </c>
      <c r="E1648" s="292" t="s">
        <v>1539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2183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1484</v>
      </c>
      <c r="E1650" s="292" t="s">
        <v>2288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1439</v>
      </c>
      <c r="E1651" s="292" t="s">
        <v>1121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2281</v>
      </c>
      <c r="E1652" s="292" t="s">
        <v>1121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1484</v>
      </c>
      <c r="E1653" s="292" t="s">
        <v>1736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1736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1463</v>
      </c>
      <c r="E1655" s="292" t="s">
        <v>1121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1459</v>
      </c>
      <c r="E1656" s="292" t="s">
        <v>1736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1802</v>
      </c>
      <c r="E1657" s="292" t="s">
        <v>1121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3553</v>
      </c>
      <c r="E1658" s="292" t="s">
        <v>3449</v>
      </c>
      <c r="F1658" s="269" t="s">
        <v>1201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1795</v>
      </c>
      <c r="E1659" s="292" t="s">
        <v>3449</v>
      </c>
      <c r="F1659" s="269" t="s">
        <v>1201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1795</v>
      </c>
      <c r="E1660" s="292" t="s">
        <v>2175</v>
      </c>
      <c r="F1660" s="269" t="s">
        <v>1194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1795</v>
      </c>
      <c r="E1661" s="292" t="s">
        <v>2177</v>
      </c>
      <c r="F1661" s="269" t="s">
        <v>1249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1795</v>
      </c>
      <c r="E1662" s="292" t="s">
        <v>2181</v>
      </c>
      <c r="F1662" s="269" t="s">
        <v>1812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1737</v>
      </c>
      <c r="E1663" s="292" t="s">
        <v>2288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1737</v>
      </c>
      <c r="E1664" s="292" t="s">
        <v>2179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1737</v>
      </c>
      <c r="E1665" s="292" t="s">
        <v>2179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1737</v>
      </c>
      <c r="E1666" s="292" t="s">
        <v>1509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1712</v>
      </c>
      <c r="E1667" s="292" t="s">
        <v>3563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1712</v>
      </c>
      <c r="E1668" s="292" t="s">
        <v>1706</v>
      </c>
      <c r="F1668" s="269" t="s">
        <v>1705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2134</v>
      </c>
      <c r="E1669" s="292" t="s">
        <v>3449</v>
      </c>
      <c r="F1669" s="269" t="s">
        <v>1201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2134</v>
      </c>
      <c r="E1670" s="292" t="s">
        <v>2175</v>
      </c>
      <c r="F1670" s="269" t="s">
        <v>1194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2134</v>
      </c>
      <c r="E1671" s="292" t="s">
        <v>2180</v>
      </c>
      <c r="F1671" s="269" t="s">
        <v>1785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2137</v>
      </c>
      <c r="E1672" s="292" t="s">
        <v>1707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1661</v>
      </c>
      <c r="E1673" s="292" t="s">
        <v>2279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1970</v>
      </c>
      <c r="E1674" s="292" t="s">
        <v>1121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1389</v>
      </c>
      <c r="E1675" s="292" t="s">
        <v>3563</v>
      </c>
      <c r="F1675" s="269" t="s">
        <v>3573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2792</v>
      </c>
      <c r="F1676" s="269" t="s">
        <v>2791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2172</v>
      </c>
      <c r="F1677" s="269" t="s">
        <v>1710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1457</v>
      </c>
      <c r="E1678" s="292" t="s">
        <v>2667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1463</v>
      </c>
      <c r="E1679" s="292" t="s">
        <v>1197</v>
      </c>
      <c r="F1679" s="269" t="s">
        <v>1742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3107</v>
      </c>
      <c r="E1680" s="292" t="s">
        <v>2033</v>
      </c>
      <c r="F1680" s="269" t="s">
        <v>3583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1921</v>
      </c>
      <c r="E1681" s="292" t="s">
        <v>3029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1921</v>
      </c>
      <c r="E1682" s="292" t="s">
        <v>2891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3434</v>
      </c>
      <c r="E1683" s="292" t="s">
        <v>3575</v>
      </c>
      <c r="F1683" s="269" t="s">
        <v>3574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1434</v>
      </c>
      <c r="E1684" s="292" t="s">
        <v>2017</v>
      </c>
      <c r="F1684" s="269" t="s">
        <v>1209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1434</v>
      </c>
      <c r="E1685" s="292" t="s">
        <v>3572</v>
      </c>
      <c r="F1685" s="269" t="s">
        <v>3571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1434</v>
      </c>
      <c r="E1686" s="292" t="s">
        <v>3563</v>
      </c>
      <c r="F1686" s="269" t="s">
        <v>3573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1737</v>
      </c>
      <c r="E1687" s="292" t="s">
        <v>3569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2796</v>
      </c>
      <c r="E1688" s="292" t="s">
        <v>1525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3102</v>
      </c>
      <c r="E1689" s="292" t="s">
        <v>2185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2691</v>
      </c>
      <c r="E1690" s="292" t="s">
        <v>1551</v>
      </c>
      <c r="F1690" s="269" t="s">
        <v>2684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2691</v>
      </c>
      <c r="E1691" s="292" t="s">
        <v>1727</v>
      </c>
      <c r="F1691" s="269" t="s">
        <v>2821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3605</v>
      </c>
      <c r="E1692" s="292" t="s">
        <v>3606</v>
      </c>
      <c r="F1692" s="269" t="s">
        <v>3607</v>
      </c>
      <c r="G1692" s="265">
        <v>350000</v>
      </c>
      <c r="H1692" s="269">
        <v>2</v>
      </c>
      <c r="J1692" s="266" t="s">
        <v>3608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3102</v>
      </c>
      <c r="E1693" s="292" t="s">
        <v>1121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1444</v>
      </c>
      <c r="E1694" s="292" t="s">
        <v>1121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2137</v>
      </c>
      <c r="E1695" s="292" t="s">
        <v>1121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3434</v>
      </c>
      <c r="E1696" s="292" t="s">
        <v>1121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3553</v>
      </c>
      <c r="E1697" s="292" t="s">
        <v>1121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1079</v>
      </c>
      <c r="E1698" s="292" t="s">
        <v>1121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1079</v>
      </c>
      <c r="E1699" s="292" t="s">
        <v>2172</v>
      </c>
      <c r="F1699" s="269" t="s">
        <v>1710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1389</v>
      </c>
      <c r="E1700" s="292" t="s">
        <v>1733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3563</v>
      </c>
      <c r="F1701" s="269" t="s">
        <v>3573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2729</v>
      </c>
      <c r="E1702" s="292" t="s">
        <v>3602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3604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2796</v>
      </c>
      <c r="E1704" s="292" t="s">
        <v>1121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3107</v>
      </c>
      <c r="E1705" s="292" t="s">
        <v>1121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1121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2691</v>
      </c>
      <c r="E1707" s="292" t="s">
        <v>1121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2308</v>
      </c>
      <c r="E1708" s="292" t="s">
        <v>1121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2729</v>
      </c>
      <c r="E1709" s="292" t="s">
        <v>1121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1921</v>
      </c>
      <c r="E1710" s="292" t="s">
        <v>1121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1780</v>
      </c>
      <c r="E1711" s="292" t="s">
        <v>1121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1799</v>
      </c>
      <c r="E1712" s="292" t="s">
        <v>1486</v>
      </c>
      <c r="F1712" s="269" t="s">
        <v>2666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1661</v>
      </c>
      <c r="E1713" s="292" t="s">
        <v>1121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3691</v>
      </c>
      <c r="E1714" s="292" t="s">
        <v>3692</v>
      </c>
      <c r="F1714" s="269" t="s">
        <v>3693</v>
      </c>
      <c r="G1714" s="265">
        <v>1300000</v>
      </c>
      <c r="H1714" s="269">
        <v>1</v>
      </c>
      <c r="J1714" s="266" t="s">
        <v>3130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1967</v>
      </c>
      <c r="E1715" s="292" t="s">
        <v>2169</v>
      </c>
      <c r="F1715" s="269" t="s">
        <v>1195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1967</v>
      </c>
      <c r="E1716" s="292" t="s">
        <v>2170</v>
      </c>
      <c r="F1716" s="269" t="s">
        <v>1793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1570</v>
      </c>
      <c r="E1717" s="292" t="s">
        <v>2177</v>
      </c>
      <c r="F1717" s="269" t="s">
        <v>1249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1457</v>
      </c>
      <c r="E1718" s="292" t="s">
        <v>1852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1432</v>
      </c>
      <c r="E1719" s="292" t="s">
        <v>1486</v>
      </c>
      <c r="F1719" s="269" t="s">
        <v>2666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2397</v>
      </c>
      <c r="E1720" s="292" t="s">
        <v>1199</v>
      </c>
      <c r="F1720" s="269" t="s">
        <v>1982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2397</v>
      </c>
      <c r="E1721" s="292" t="s">
        <v>2667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2397</v>
      </c>
      <c r="E1722" s="292" t="s">
        <v>1551</v>
      </c>
      <c r="F1722" s="269" t="s">
        <v>1216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2169</v>
      </c>
      <c r="F1723" s="269" t="s">
        <v>1195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2170</v>
      </c>
      <c r="F1724" s="269" t="s">
        <v>1793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1967</v>
      </c>
      <c r="E1725" s="292" t="s">
        <v>1736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1432</v>
      </c>
      <c r="E1726" s="292" t="s">
        <v>1736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2985</v>
      </c>
      <c r="E1727" s="292" t="s">
        <v>1736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1079</v>
      </c>
      <c r="E1728" s="292" t="s">
        <v>1736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2397</v>
      </c>
      <c r="E1729" s="292" t="s">
        <v>1121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2191</v>
      </c>
      <c r="F1730" s="269" t="s">
        <v>1946</v>
      </c>
      <c r="G1730" s="265">
        <v>1800000</v>
      </c>
      <c r="H1730" s="269">
        <v>1</v>
      </c>
      <c r="K1730" s="265">
        <v>1800000</v>
      </c>
      <c r="M1730" s="292" t="s">
        <v>3627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2170</v>
      </c>
      <c r="F1731" s="269" t="s">
        <v>1793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3563</v>
      </c>
      <c r="F1732" s="269" t="s">
        <v>3573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1525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1851</v>
      </c>
      <c r="E1734" s="292" t="s">
        <v>2185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1442</v>
      </c>
      <c r="E1735" s="292" t="s">
        <v>2405</v>
      </c>
      <c r="F1735" s="269" t="s">
        <v>2735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1648</v>
      </c>
      <c r="E1736" s="292" t="s">
        <v>1199</v>
      </c>
      <c r="F1736" s="269" t="s">
        <v>1553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3449</v>
      </c>
      <c r="F1737" s="269" t="s">
        <v>1201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2179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2177</v>
      </c>
      <c r="F1739" s="269" t="s">
        <v>1249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2181</v>
      </c>
      <c r="F1740" s="269" t="s">
        <v>1812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2180</v>
      </c>
      <c r="F1741" s="269" t="s">
        <v>1785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3634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3636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1648</v>
      </c>
      <c r="E1744" s="292" t="s">
        <v>1121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1531</v>
      </c>
      <c r="E1745" s="292" t="s">
        <v>1733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3639</v>
      </c>
      <c r="E1746" s="292" t="s">
        <v>3640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1079</v>
      </c>
      <c r="E1747" s="292" t="s">
        <v>3638</v>
      </c>
      <c r="F1747" s="269" t="s">
        <v>1195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1381</v>
      </c>
      <c r="E1748" s="292" t="s">
        <v>1849</v>
      </c>
      <c r="F1748" s="269" t="s">
        <v>3645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3563</v>
      </c>
      <c r="F1749" s="269" t="s">
        <v>3573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1389</v>
      </c>
      <c r="E1750" s="292" t="s">
        <v>2762</v>
      </c>
      <c r="F1750" s="269" t="s">
        <v>1206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2729</v>
      </c>
      <c r="E1751" s="292" t="s">
        <v>1525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1439</v>
      </c>
      <c r="E1752" s="292" t="s">
        <v>1733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1121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1851</v>
      </c>
      <c r="E1754" s="292" t="s">
        <v>1121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1439</v>
      </c>
      <c r="E1755" s="292" t="s">
        <v>1121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1121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1427</v>
      </c>
      <c r="E1757" s="292" t="s">
        <v>1121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1442</v>
      </c>
      <c r="E1758" s="292" t="s">
        <v>1121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1381</v>
      </c>
      <c r="E1759" s="292" t="s">
        <v>1121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2903</v>
      </c>
      <c r="E1760" s="292" t="s">
        <v>1121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1795</v>
      </c>
      <c r="E1761" s="292" t="s">
        <v>2177</v>
      </c>
      <c r="F1761" s="269" t="s">
        <v>1249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1795</v>
      </c>
      <c r="E1762" s="292" t="s">
        <v>2181</v>
      </c>
      <c r="F1762" s="269" t="s">
        <v>1812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1795</v>
      </c>
      <c r="E1763" s="292" t="s">
        <v>2180</v>
      </c>
      <c r="F1763" s="269" t="s">
        <v>1785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1167</v>
      </c>
      <c r="E1764" s="292" t="s">
        <v>2027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1389</v>
      </c>
      <c r="E1765" s="292" t="s">
        <v>2405</v>
      </c>
      <c r="F1765" s="269" t="s">
        <v>2735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1531</v>
      </c>
      <c r="E1766" s="292" t="s">
        <v>2080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1531</v>
      </c>
      <c r="E1767" s="292" t="s">
        <v>1539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3701</v>
      </c>
      <c r="E1768" s="292">
        <v>2703900</v>
      </c>
      <c r="F1768" s="269" t="s">
        <v>3702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3701</v>
      </c>
      <c r="E1769" s="292" t="s">
        <v>1736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3704</v>
      </c>
      <c r="E1770" s="292" t="s">
        <v>1525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3704</v>
      </c>
      <c r="E1771" s="292" t="s">
        <v>1736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1799</v>
      </c>
      <c r="E1772" s="292" t="s">
        <v>1736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2729</v>
      </c>
      <c r="E1773" s="292" t="s">
        <v>3709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1951</v>
      </c>
      <c r="E1774" s="292" t="s">
        <v>1906</v>
      </c>
      <c r="F1774" s="269" t="s">
        <v>2044</v>
      </c>
      <c r="G1774" s="265">
        <v>1000000</v>
      </c>
      <c r="H1774" s="269">
        <v>1</v>
      </c>
      <c r="K1774" s="265">
        <v>1000000</v>
      </c>
      <c r="M1774" s="292" t="s">
        <v>3710</v>
      </c>
    </row>
    <row r="1775" spans="1:13" x14ac:dyDescent="0.3">
      <c r="A1775" s="271">
        <v>1774</v>
      </c>
      <c r="B1775" s="264">
        <v>45929</v>
      </c>
      <c r="C1775" s="292" t="s">
        <v>2247</v>
      </c>
      <c r="E1775" s="292" t="s">
        <v>2167</v>
      </c>
      <c r="F1775" s="269" t="s">
        <v>1454</v>
      </c>
      <c r="G1775" s="265" t="s">
        <v>3714</v>
      </c>
      <c r="H1775" s="269">
        <v>1</v>
      </c>
      <c r="K1775" s="265">
        <v>0</v>
      </c>
      <c r="M1775" s="292" t="s">
        <v>3715</v>
      </c>
    </row>
    <row r="1776" spans="1:13" x14ac:dyDescent="0.3">
      <c r="A1776" s="271">
        <v>1775</v>
      </c>
      <c r="B1776" s="264">
        <v>45929</v>
      </c>
      <c r="C1776" s="292" t="s">
        <v>1795</v>
      </c>
      <c r="E1776" s="292" t="s">
        <v>3721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1457</v>
      </c>
      <c r="E1777" s="292" t="s">
        <v>3029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1457</v>
      </c>
      <c r="E1778" s="292" t="s">
        <v>2175</v>
      </c>
      <c r="F1778" s="269" t="s">
        <v>1194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3723</v>
      </c>
    </row>
    <row r="1779" spans="1:13" x14ac:dyDescent="0.3">
      <c r="A1779" s="271">
        <v>1778</v>
      </c>
      <c r="B1779" s="264">
        <v>45929</v>
      </c>
      <c r="C1779" s="292" t="s">
        <v>1737</v>
      </c>
      <c r="E1779" s="292" t="s">
        <v>2179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1737</v>
      </c>
      <c r="E1780" s="292" t="s">
        <v>2179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1737</v>
      </c>
      <c r="E1781" s="292" t="s">
        <v>2180</v>
      </c>
      <c r="F1781" s="269" t="s">
        <v>1785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2845</v>
      </c>
      <c r="E1782" s="292" t="s">
        <v>3038</v>
      </c>
      <c r="F1782" s="269" t="s">
        <v>1942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1381</v>
      </c>
      <c r="E1783" s="292" t="s">
        <v>3038</v>
      </c>
      <c r="F1783" s="269" t="s">
        <v>1942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1951</v>
      </c>
      <c r="E1784" s="292" t="s">
        <v>1495</v>
      </c>
      <c r="G1784" s="265">
        <v>1000000</v>
      </c>
      <c r="H1784" s="269">
        <v>1</v>
      </c>
      <c r="K1784" s="265">
        <v>1000000</v>
      </c>
      <c r="M1784" s="292" t="s">
        <v>3728</v>
      </c>
    </row>
    <row r="1785" spans="1:13" x14ac:dyDescent="0.3">
      <c r="A1785" s="271">
        <v>1784</v>
      </c>
      <c r="B1785" s="264">
        <v>45929</v>
      </c>
      <c r="C1785" s="292" t="s">
        <v>3255</v>
      </c>
      <c r="E1785" s="292" t="s">
        <v>1551</v>
      </c>
      <c r="F1785" s="269" t="s">
        <v>1758</v>
      </c>
      <c r="G1785" s="265">
        <v>1000000</v>
      </c>
      <c r="H1785" s="269">
        <v>1</v>
      </c>
      <c r="K1785" s="265">
        <v>1000000</v>
      </c>
      <c r="M1785" s="292" t="s">
        <v>3730</v>
      </c>
    </row>
    <row r="1786" spans="1:13" x14ac:dyDescent="0.3">
      <c r="A1786" s="271">
        <v>1785</v>
      </c>
      <c r="B1786" s="264">
        <v>45929</v>
      </c>
      <c r="C1786" s="292" t="s">
        <v>3445</v>
      </c>
      <c r="E1786" s="292" t="s">
        <v>1199</v>
      </c>
      <c r="F1786" s="269" t="s">
        <v>1198</v>
      </c>
      <c r="G1786" s="265">
        <v>600000</v>
      </c>
      <c r="H1786" s="269">
        <v>1</v>
      </c>
      <c r="K1786" s="265">
        <v>600000</v>
      </c>
      <c r="M1786" s="292" t="s">
        <v>3732</v>
      </c>
    </row>
    <row r="1787" spans="1:13" x14ac:dyDescent="0.3">
      <c r="A1787" s="271">
        <v>1786</v>
      </c>
      <c r="B1787" s="264">
        <v>45929</v>
      </c>
      <c r="C1787" s="292" t="s">
        <v>1712</v>
      </c>
      <c r="E1787" s="292" t="s">
        <v>2827</v>
      </c>
      <c r="F1787" s="269" t="s">
        <v>2737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1389</v>
      </c>
      <c r="E1788" s="292" t="s">
        <v>1733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1531</v>
      </c>
      <c r="E1789" s="292" t="s">
        <v>1197</v>
      </c>
      <c r="F1789" s="269" t="s">
        <v>1742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1531</v>
      </c>
      <c r="E1790" s="292" t="s">
        <v>1486</v>
      </c>
      <c r="F1790" s="269" t="s">
        <v>2666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4206</v>
      </c>
      <c r="D1791" s="295" t="s">
        <v>4071</v>
      </c>
      <c r="E1791" s="292" t="s">
        <v>4207</v>
      </c>
      <c r="F1791" s="269" t="s">
        <v>4208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4206</v>
      </c>
      <c r="D1792" s="295" t="s">
        <v>4071</v>
      </c>
      <c r="E1792" s="292" t="s">
        <v>4209</v>
      </c>
      <c r="F1792" s="269" t="s">
        <v>4210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4206</v>
      </c>
      <c r="D1793" s="295" t="s">
        <v>4071</v>
      </c>
      <c r="E1793" s="292" t="s">
        <v>4211</v>
      </c>
      <c r="F1793" s="269" t="s">
        <v>4212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1531</v>
      </c>
      <c r="E1794" s="292" t="s">
        <v>2093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1531</v>
      </c>
      <c r="E1795" s="292" t="s">
        <v>1256</v>
      </c>
      <c r="F1795" s="269" t="s">
        <v>1255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1434</v>
      </c>
      <c r="E1796" s="292" t="s">
        <v>3739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1143</v>
      </c>
      <c r="E1797" s="292" t="s">
        <v>1121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1951</v>
      </c>
      <c r="E1798" s="292" t="s">
        <v>1121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1167</v>
      </c>
      <c r="E1799" s="292" t="s">
        <v>1121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3255</v>
      </c>
      <c r="E1800" s="292" t="s">
        <v>1121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3445</v>
      </c>
      <c r="E1801" s="292" t="s">
        <v>1121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1381</v>
      </c>
      <c r="E1802" s="292" t="s">
        <v>1121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2137</v>
      </c>
      <c r="E1803" s="292" t="s">
        <v>1707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1531</v>
      </c>
      <c r="E1804" s="292" t="s">
        <v>2033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2610</v>
      </c>
      <c r="E1805" s="292" t="s">
        <v>3749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1389</v>
      </c>
      <c r="E1806" s="292" t="s">
        <v>1256</v>
      </c>
      <c r="F1806" s="269" t="s">
        <v>1255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1457</v>
      </c>
      <c r="E1807" s="292" t="s">
        <v>1486</v>
      </c>
      <c r="F1807" s="269" t="s">
        <v>2666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1712</v>
      </c>
      <c r="E1808" s="292" t="s">
        <v>1146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1737</v>
      </c>
      <c r="E1809" s="292" t="s">
        <v>2177</v>
      </c>
      <c r="F1809" s="269" t="s">
        <v>1249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3758</v>
      </c>
      <c r="E1810" s="292" t="s">
        <v>3759</v>
      </c>
      <c r="F1810" s="270">
        <v>2820403</v>
      </c>
      <c r="G1810" s="265">
        <v>1600000</v>
      </c>
      <c r="H1810" s="269">
        <v>1</v>
      </c>
      <c r="J1810" s="266" t="s">
        <v>2987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3758</v>
      </c>
      <c r="E1811" s="292" t="s">
        <v>3760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2137</v>
      </c>
      <c r="E1812" s="292" t="s">
        <v>1121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2845</v>
      </c>
      <c r="E1813" s="292" t="s">
        <v>1121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1567</v>
      </c>
      <c r="E1814" s="292" t="s">
        <v>1121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1463</v>
      </c>
      <c r="E1815" s="292" t="s">
        <v>3756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1389</v>
      </c>
      <c r="E1816" s="292" t="s">
        <v>3757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1737</v>
      </c>
      <c r="E1817" s="292" t="s">
        <v>3761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1531</v>
      </c>
      <c r="E1818" s="292" t="s">
        <v>3762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3763</v>
      </c>
      <c r="E1819" s="292" t="s">
        <v>3764</v>
      </c>
      <c r="F1819" s="269" t="s">
        <v>3765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1837</v>
      </c>
      <c r="E1820" s="292" t="s">
        <v>3449</v>
      </c>
      <c r="F1820" s="269" t="s">
        <v>1201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1837</v>
      </c>
      <c r="E1821" s="292" t="s">
        <v>1121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1737</v>
      </c>
      <c r="E1822" s="292" t="s">
        <v>2181</v>
      </c>
      <c r="F1822" s="269" t="s">
        <v>1812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1880</v>
      </c>
      <c r="E1823" s="292" t="s">
        <v>1197</v>
      </c>
      <c r="F1823" s="269" t="s">
        <v>1742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1197</v>
      </c>
      <c r="F1824" s="269" t="s">
        <v>1742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1880</v>
      </c>
      <c r="E1825" s="292" t="s">
        <v>3636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1860</v>
      </c>
      <c r="E1826" s="292" t="s">
        <v>3792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3794</v>
      </c>
      <c r="E1827" s="292" t="s">
        <v>3449</v>
      </c>
      <c r="F1827" s="269" t="s">
        <v>1201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3794</v>
      </c>
      <c r="E1828" s="292" t="s">
        <v>1121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1712</v>
      </c>
      <c r="E1830" s="292" t="s">
        <v>2177</v>
      </c>
      <c r="F1830" s="269" t="s">
        <v>1249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1712</v>
      </c>
      <c r="E1831" s="292" t="s">
        <v>2180</v>
      </c>
      <c r="F1831" s="269" t="s">
        <v>1785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1780</v>
      </c>
      <c r="E1832" s="292" t="s">
        <v>1197</v>
      </c>
      <c r="F1832" s="269" t="s">
        <v>1742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1389</v>
      </c>
      <c r="E1833" s="292" t="s">
        <v>2096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1389</v>
      </c>
      <c r="E1834" s="292" t="s">
        <v>3803</v>
      </c>
      <c r="F1834" s="269" t="s">
        <v>3802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3797</v>
      </c>
      <c r="E1835" s="292" t="s">
        <v>2167</v>
      </c>
      <c r="F1835" s="269" t="s">
        <v>1454</v>
      </c>
      <c r="G1835" s="265">
        <v>1500000</v>
      </c>
      <c r="H1835" s="269">
        <v>1</v>
      </c>
      <c r="K1835" s="265">
        <v>1500000</v>
      </c>
      <c r="M1835" s="292" t="s">
        <v>3807</v>
      </c>
    </row>
    <row r="1836" spans="1:13" x14ac:dyDescent="0.3">
      <c r="A1836" s="271">
        <v>1835</v>
      </c>
      <c r="B1836" s="264">
        <v>45932</v>
      </c>
      <c r="C1836" s="292" t="s">
        <v>2134</v>
      </c>
      <c r="E1836" s="292" t="s">
        <v>2185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2134</v>
      </c>
      <c r="E1837" s="292" t="s">
        <v>3810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3797</v>
      </c>
      <c r="E1838" s="292" t="s">
        <v>3811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1712</v>
      </c>
      <c r="E1839" s="292" t="s">
        <v>3812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1469</v>
      </c>
      <c r="E1840" s="292" t="s">
        <v>3813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1860</v>
      </c>
      <c r="E1841" s="292" t="s">
        <v>3814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2134</v>
      </c>
      <c r="E1842" s="292" t="s">
        <v>1539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1921</v>
      </c>
      <c r="E1843" s="292" t="s">
        <v>3111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1921</v>
      </c>
      <c r="E1844" s="292" t="s">
        <v>2027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2610</v>
      </c>
      <c r="E1845" s="292" t="s">
        <v>3820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1570</v>
      </c>
      <c r="E1846" s="292" t="s">
        <v>2178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1434</v>
      </c>
      <c r="E1847" s="292" t="s">
        <v>1975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1296</v>
      </c>
      <c r="E1848" s="292" t="s">
        <v>2167</v>
      </c>
      <c r="F1848" s="269" t="s">
        <v>1454</v>
      </c>
      <c r="G1848" s="265">
        <v>0</v>
      </c>
      <c r="H1848" s="269">
        <v>1</v>
      </c>
      <c r="K1848" s="265">
        <v>0</v>
      </c>
      <c r="M1848" s="292" t="s">
        <v>3827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3828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1737</v>
      </c>
      <c r="E1850" s="292" t="s">
        <v>2907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1737</v>
      </c>
      <c r="E1851" s="292" t="s">
        <v>2906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1737</v>
      </c>
      <c r="E1852" s="292" t="s">
        <v>3830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1567</v>
      </c>
      <c r="E1853" s="292" t="s">
        <v>2786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1567</v>
      </c>
      <c r="E1854" s="292" t="s">
        <v>1749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1567</v>
      </c>
      <c r="E1855" s="292" t="s">
        <v>3610</v>
      </c>
      <c r="F1855" s="269" t="s">
        <v>3609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4070</v>
      </c>
      <c r="D1856" s="295" t="s">
        <v>4071</v>
      </c>
      <c r="E1856" s="292" t="s">
        <v>4072</v>
      </c>
      <c r="F1856" s="269" t="s">
        <v>4073</v>
      </c>
      <c r="G1856" s="265">
        <v>250000</v>
      </c>
      <c r="H1856" s="269">
        <v>1</v>
      </c>
      <c r="K1856" s="265">
        <v>0</v>
      </c>
      <c r="M1856" s="301" t="s">
        <v>3835</v>
      </c>
    </row>
    <row r="1857" spans="1:12" x14ac:dyDescent="0.3">
      <c r="A1857" s="271">
        <v>1856</v>
      </c>
      <c r="B1857" s="264">
        <v>45940</v>
      </c>
      <c r="C1857" s="292" t="s">
        <v>1363</v>
      </c>
      <c r="E1857" s="292" t="s">
        <v>2169</v>
      </c>
      <c r="F1857" s="269" t="s">
        <v>1195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1363</v>
      </c>
      <c r="E1858" s="292" t="s">
        <v>2170</v>
      </c>
      <c r="F1858" s="269" t="s">
        <v>1793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2017</v>
      </c>
      <c r="F1859" s="269" t="s">
        <v>1209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3383</v>
      </c>
      <c r="E1860" s="292" t="s">
        <v>2169</v>
      </c>
      <c r="F1860" s="269" t="s">
        <v>1195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3383</v>
      </c>
      <c r="E1861" s="292" t="s">
        <v>2170</v>
      </c>
      <c r="F1861" s="269" t="s">
        <v>1793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1167</v>
      </c>
      <c r="E1862" s="292" t="s">
        <v>1733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2473</v>
      </c>
      <c r="E1863" s="292" t="s">
        <v>1707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3794</v>
      </c>
      <c r="E1864" s="292" t="s">
        <v>3449</v>
      </c>
      <c r="F1864" s="269" t="s">
        <v>1201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1588</v>
      </c>
      <c r="E1865" s="292" t="s">
        <v>1197</v>
      </c>
      <c r="F1865" s="269" t="s">
        <v>1742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1522</v>
      </c>
      <c r="E1866" s="292" t="s">
        <v>1197</v>
      </c>
      <c r="F1866" s="269" t="s">
        <v>1742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1522</v>
      </c>
      <c r="E1867" s="292" t="s">
        <v>2827</v>
      </c>
      <c r="F1867" s="269" t="s">
        <v>2737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2134</v>
      </c>
      <c r="E1868" s="292" t="s">
        <v>3845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1588</v>
      </c>
      <c r="E1869" s="292" t="s">
        <v>3846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3794</v>
      </c>
      <c r="E1870" s="292" t="s">
        <v>3847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2473</v>
      </c>
      <c r="E1871" s="292" t="s">
        <v>3848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3383</v>
      </c>
      <c r="E1872" s="292" t="s">
        <v>3849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1780</v>
      </c>
      <c r="E1873" s="292" t="s">
        <v>1509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2985</v>
      </c>
      <c r="E1874" s="292" t="s">
        <v>1197</v>
      </c>
      <c r="F1874" s="269" t="s">
        <v>1742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1712</v>
      </c>
      <c r="E1875" s="292" t="s">
        <v>1734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1368</v>
      </c>
      <c r="E1876" s="292" t="s">
        <v>2169</v>
      </c>
      <c r="F1876" s="269" t="s">
        <v>1195</v>
      </c>
      <c r="G1876" s="265">
        <v>0</v>
      </c>
      <c r="H1876" s="269">
        <v>1</v>
      </c>
      <c r="K1876" s="265">
        <v>0</v>
      </c>
      <c r="M1876" s="292" t="s">
        <v>3858</v>
      </c>
    </row>
    <row r="1877" spans="1:15" x14ac:dyDescent="0.3">
      <c r="A1877" s="271">
        <v>1876</v>
      </c>
      <c r="B1877" s="264">
        <v>45943</v>
      </c>
      <c r="C1877" s="292" t="s">
        <v>1522</v>
      </c>
      <c r="E1877" s="292" t="s">
        <v>1121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1389</v>
      </c>
      <c r="E1878" s="292" t="s">
        <v>1733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1368</v>
      </c>
      <c r="E1879" s="292" t="s">
        <v>3856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3860</v>
      </c>
    </row>
    <row r="1880" spans="1:15" x14ac:dyDescent="0.3">
      <c r="A1880" s="271">
        <v>1879</v>
      </c>
      <c r="B1880" s="264">
        <v>45943</v>
      </c>
      <c r="C1880" s="292" t="s">
        <v>3862</v>
      </c>
      <c r="E1880" s="292" t="s">
        <v>3449</v>
      </c>
      <c r="F1880" s="269" t="s">
        <v>1201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1570</v>
      </c>
      <c r="E1881" s="292" t="s">
        <v>2400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2605</v>
      </c>
      <c r="E1882" s="292" t="s">
        <v>3449</v>
      </c>
      <c r="F1882" s="269" t="s">
        <v>1201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4196</v>
      </c>
    </row>
    <row r="1883" spans="1:15" x14ac:dyDescent="0.3">
      <c r="A1883" s="271">
        <v>1882</v>
      </c>
      <c r="B1883" s="264">
        <v>45943</v>
      </c>
      <c r="C1883" s="292" t="s">
        <v>2605</v>
      </c>
      <c r="E1883" s="292" t="s">
        <v>3326</v>
      </c>
      <c r="G1883" s="265">
        <v>-2</v>
      </c>
      <c r="H1883" s="269">
        <v>1</v>
      </c>
      <c r="K1883" s="265">
        <v>-2</v>
      </c>
      <c r="O1883" t="s">
        <v>4195</v>
      </c>
    </row>
    <row r="1884" spans="1:15" x14ac:dyDescent="0.3">
      <c r="A1884" s="271">
        <v>1883</v>
      </c>
      <c r="B1884" s="264">
        <v>45943</v>
      </c>
      <c r="C1884" s="292" t="s">
        <v>3868</v>
      </c>
      <c r="E1884" s="292" t="s">
        <v>2172</v>
      </c>
      <c r="F1884" s="269" t="s">
        <v>1710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3868</v>
      </c>
      <c r="E1885" s="292" t="s">
        <v>2170</v>
      </c>
      <c r="F1885" s="269" t="s">
        <v>1793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3255</v>
      </c>
      <c r="E1886" s="292" t="s">
        <v>1551</v>
      </c>
      <c r="F1886" s="269" t="s">
        <v>2684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2605</v>
      </c>
      <c r="E1887" s="292" t="s">
        <v>3871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3868</v>
      </c>
      <c r="E1888" s="292" t="s">
        <v>3872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1167</v>
      </c>
      <c r="E1890" s="292" t="s">
        <v>3874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3255</v>
      </c>
      <c r="E1891" s="292" t="s">
        <v>3875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3862</v>
      </c>
      <c r="E1892" s="292" t="s">
        <v>3876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1857</v>
      </c>
      <c r="E1893" s="292" t="s">
        <v>1733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4042</v>
      </c>
      <c r="E1894" s="292" t="s">
        <v>4043</v>
      </c>
      <c r="F1894" s="269" t="s">
        <v>4044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4042</v>
      </c>
      <c r="E1895" s="292" t="s">
        <v>4045</v>
      </c>
      <c r="F1895" s="269" t="s">
        <v>4046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1457</v>
      </c>
      <c r="E1896" s="292" t="s">
        <v>1790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1389</v>
      </c>
      <c r="E1897" s="292" t="s">
        <v>1539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1389</v>
      </c>
      <c r="E1898" s="292" t="s">
        <v>2080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1389</v>
      </c>
      <c r="E1899" s="292" t="s">
        <v>3880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1389</v>
      </c>
      <c r="E1900" s="292" t="s">
        <v>3033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3882</v>
      </c>
      <c r="E1901" s="292" t="s">
        <v>1197</v>
      </c>
      <c r="F1901" s="269" t="s">
        <v>1742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1576</v>
      </c>
      <c r="E1902" s="292" t="s">
        <v>2900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1795</v>
      </c>
      <c r="E1903" s="292" t="s">
        <v>3208</v>
      </c>
      <c r="F1903" s="269" t="s">
        <v>3505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1718</v>
      </c>
      <c r="F1904" s="269" t="s">
        <v>1717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1570</v>
      </c>
      <c r="E1905" s="292" t="s">
        <v>3449</v>
      </c>
      <c r="F1905" s="269" t="s">
        <v>1201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1570</v>
      </c>
      <c r="E1906" s="292" t="s">
        <v>2177</v>
      </c>
      <c r="F1906" s="269" t="s">
        <v>1249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3102</v>
      </c>
      <c r="E1907" s="292" t="s">
        <v>2186</v>
      </c>
      <c r="F1907" s="269" t="s">
        <v>1192</v>
      </c>
      <c r="H1907" s="269">
        <v>1</v>
      </c>
      <c r="K1907" s="265">
        <v>0</v>
      </c>
      <c r="M1907" s="292" t="s">
        <v>3890</v>
      </c>
    </row>
    <row r="1908" spans="1:15" x14ac:dyDescent="0.3">
      <c r="A1908" s="271">
        <v>1907</v>
      </c>
      <c r="B1908" s="264">
        <v>45944</v>
      </c>
      <c r="C1908" s="292" t="s">
        <v>2985</v>
      </c>
      <c r="E1908" s="292" t="s">
        <v>1121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1389</v>
      </c>
      <c r="E1909" s="292" t="s">
        <v>3893</v>
      </c>
      <c r="F1909" s="269" t="s">
        <v>3892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1921</v>
      </c>
      <c r="E1910" s="292" t="s">
        <v>2191</v>
      </c>
      <c r="F1910" s="269" t="s">
        <v>1946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1921</v>
      </c>
      <c r="E1911" s="292" t="s">
        <v>2170</v>
      </c>
      <c r="F1911" s="269" t="s">
        <v>1793</v>
      </c>
      <c r="G1911" s="265">
        <v>50000</v>
      </c>
      <c r="H1911" s="269">
        <v>1</v>
      </c>
      <c r="K1911" s="265">
        <v>50000</v>
      </c>
      <c r="M1911" s="292" t="s">
        <v>3896</v>
      </c>
    </row>
    <row r="1912" spans="1:15" x14ac:dyDescent="0.3">
      <c r="A1912" s="58">
        <v>1912</v>
      </c>
      <c r="B1912" s="264">
        <v>45945</v>
      </c>
      <c r="C1912" s="292" t="s">
        <v>1457</v>
      </c>
      <c r="E1912" s="292" t="s">
        <v>2191</v>
      </c>
      <c r="F1912" s="269" t="s">
        <v>1946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4195</v>
      </c>
    </row>
    <row r="1913" spans="1:15" x14ac:dyDescent="0.3">
      <c r="A1913" s="58">
        <v>1913</v>
      </c>
      <c r="B1913" s="264">
        <v>45945</v>
      </c>
      <c r="C1913" s="292" t="s">
        <v>1457</v>
      </c>
      <c r="E1913" s="292" t="s">
        <v>2170</v>
      </c>
      <c r="F1913" s="269" t="s">
        <v>1793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4195</v>
      </c>
    </row>
    <row r="1914" spans="1:15" x14ac:dyDescent="0.3">
      <c r="A1914" s="58">
        <v>1914</v>
      </c>
      <c r="B1914" s="264">
        <v>45945</v>
      </c>
      <c r="C1914" s="292" t="s">
        <v>1457</v>
      </c>
      <c r="E1914" s="292" t="s">
        <v>2667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4195</v>
      </c>
    </row>
    <row r="1915" spans="1:15" x14ac:dyDescent="0.3">
      <c r="A1915" s="58">
        <v>1915</v>
      </c>
      <c r="B1915" s="264">
        <v>45945</v>
      </c>
      <c r="C1915" s="292" t="s">
        <v>3992</v>
      </c>
      <c r="E1915" s="292" t="s">
        <v>3993</v>
      </c>
      <c r="G1915" s="265">
        <v>1100000</v>
      </c>
      <c r="H1915" s="269">
        <v>1</v>
      </c>
      <c r="J1915" s="266" t="s">
        <v>3503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3992</v>
      </c>
      <c r="E1916" s="292" t="s">
        <v>3994</v>
      </c>
      <c r="F1916" s="269" t="s">
        <v>3995</v>
      </c>
      <c r="G1916" s="265">
        <v>1000000</v>
      </c>
      <c r="H1916" s="269">
        <v>1</v>
      </c>
      <c r="J1916" s="266" t="s">
        <v>3996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3899</v>
      </c>
      <c r="E1917" s="292" t="s">
        <v>1733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1780</v>
      </c>
      <c r="E1918" s="292" t="s">
        <v>1733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1780</v>
      </c>
      <c r="E1919" s="292" t="s">
        <v>1509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1484</v>
      </c>
      <c r="E1921" s="292" t="s">
        <v>1486</v>
      </c>
      <c r="F1921" s="269" t="s">
        <v>2666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1439</v>
      </c>
      <c r="E1922" s="292" t="s">
        <v>3449</v>
      </c>
      <c r="F1922" s="269" t="s">
        <v>1201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1439</v>
      </c>
      <c r="E1923" s="292" t="s">
        <v>3907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1439</v>
      </c>
      <c r="E1924" s="292" t="s">
        <v>2179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1439</v>
      </c>
      <c r="E1925" s="292" t="s">
        <v>2181</v>
      </c>
      <c r="F1925" s="269" t="s">
        <v>1812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1439</v>
      </c>
      <c r="E1926" s="292" t="s">
        <v>2180</v>
      </c>
      <c r="F1926" s="269" t="s">
        <v>1785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1857</v>
      </c>
      <c r="E1927" s="292" t="s">
        <v>3909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1921</v>
      </c>
      <c r="E1928" s="292" t="s">
        <v>3910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3899</v>
      </c>
      <c r="E1929" s="292" t="s">
        <v>3911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1463</v>
      </c>
      <c r="E1930" s="292" t="s">
        <v>3449</v>
      </c>
      <c r="F1930" s="269" t="s">
        <v>1201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1475</v>
      </c>
      <c r="E1931" s="292" t="s">
        <v>1146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1588</v>
      </c>
      <c r="E1932" s="292" t="s">
        <v>1197</v>
      </c>
      <c r="F1932" s="269" t="s">
        <v>1742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3912</v>
      </c>
      <c r="E1933" s="292" t="s">
        <v>2185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3794</v>
      </c>
      <c r="E1934" s="292" t="s">
        <v>1733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1780</v>
      </c>
      <c r="E1935" s="292" t="s">
        <v>3923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1475</v>
      </c>
      <c r="E1936" s="292" t="s">
        <v>3925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1588</v>
      </c>
      <c r="E1937" s="292" t="s">
        <v>3846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3794</v>
      </c>
      <c r="E1938" s="292" t="s">
        <v>3926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3912</v>
      </c>
      <c r="E1939" s="292" t="s">
        <v>3927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1921</v>
      </c>
      <c r="E1940" s="292" t="s">
        <v>3910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1459</v>
      </c>
      <c r="E1941" s="292" t="s">
        <v>1197</v>
      </c>
      <c r="F1941" s="269" t="s">
        <v>1742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1459</v>
      </c>
      <c r="E1942" s="292" t="s">
        <v>3928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1143</v>
      </c>
      <c r="E1943" s="292" t="s">
        <v>2183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1143</v>
      </c>
      <c r="E1944" s="292" t="s">
        <v>2181</v>
      </c>
      <c r="F1944" s="269" t="s">
        <v>1812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1143</v>
      </c>
      <c r="E1945" s="292" t="s">
        <v>3930</v>
      </c>
      <c r="F1945" s="269" t="s">
        <v>1201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1143</v>
      </c>
      <c r="E1946" s="292" t="s">
        <v>1707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1570</v>
      </c>
      <c r="E1947" s="292" t="s">
        <v>3932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1780</v>
      </c>
      <c r="E1948" s="292" t="s">
        <v>1819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1967</v>
      </c>
      <c r="E1949" s="292" t="s">
        <v>1197</v>
      </c>
      <c r="F1949" s="269" t="s">
        <v>1742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1967</v>
      </c>
      <c r="E1950" s="292" t="s">
        <v>1121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1860</v>
      </c>
      <c r="E1951" s="292" t="s">
        <v>1906</v>
      </c>
      <c r="F1951" s="269" t="s">
        <v>2044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3936</v>
      </c>
      <c r="E1952" s="292" t="s">
        <v>1845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3936</v>
      </c>
      <c r="E1953" s="292" t="s">
        <v>1707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3997</v>
      </c>
      <c r="E1954" s="292" t="s">
        <v>3998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1570</v>
      </c>
      <c r="E1955" s="292" t="s">
        <v>3941</v>
      </c>
      <c r="F1955" s="269" t="s">
        <v>2735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3936</v>
      </c>
      <c r="E1956" s="292" t="s">
        <v>1121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1860</v>
      </c>
      <c r="E1957" s="292" t="s">
        <v>1121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3882</v>
      </c>
      <c r="E1958" s="292" t="s">
        <v>1121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2397</v>
      </c>
      <c r="E1959" s="292" t="s">
        <v>2186</v>
      </c>
      <c r="F1959" s="269" t="s">
        <v>1192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3945</v>
      </c>
      <c r="E1960" s="292" t="s">
        <v>3944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1389</v>
      </c>
      <c r="E1961" s="292" t="s">
        <v>1733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1389</v>
      </c>
      <c r="E1962" s="292" t="s">
        <v>1256</v>
      </c>
      <c r="F1962" s="269" t="s">
        <v>1255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1570</v>
      </c>
      <c r="E1963" s="292" t="s">
        <v>1121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1484</v>
      </c>
      <c r="E1964" s="292" t="s">
        <v>1121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1439</v>
      </c>
      <c r="E1965" s="292" t="s">
        <v>3948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1463</v>
      </c>
      <c r="E1966" s="292" t="s">
        <v>1849</v>
      </c>
      <c r="F1966" s="269" t="s">
        <v>3645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3383</v>
      </c>
      <c r="E1967" s="292" t="s">
        <v>1849</v>
      </c>
      <c r="F1967" s="269" t="s">
        <v>3645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2017</v>
      </c>
      <c r="F1968" s="269" t="s">
        <v>1209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3952</v>
      </c>
    </row>
    <row r="1969" spans="1:12" x14ac:dyDescent="0.3">
      <c r="A1969" s="58">
        <v>1969</v>
      </c>
      <c r="B1969" s="264">
        <v>45951</v>
      </c>
      <c r="C1969" s="292" t="s">
        <v>3188</v>
      </c>
      <c r="E1969" s="292" t="s">
        <v>1571</v>
      </c>
      <c r="F1969" s="269" t="s">
        <v>1913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1737</v>
      </c>
      <c r="E1970" s="292" t="s">
        <v>3955</v>
      </c>
      <c r="F1970" s="269" t="s">
        <v>3954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1439</v>
      </c>
      <c r="E1971" s="292" t="s">
        <v>1197</v>
      </c>
      <c r="F1971" s="269" t="s">
        <v>1742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3899</v>
      </c>
      <c r="E1972" s="292" t="s">
        <v>1197</v>
      </c>
      <c r="F1972" s="269" t="s">
        <v>1742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3899</v>
      </c>
      <c r="E1973" s="292" t="s">
        <v>1486</v>
      </c>
      <c r="F1973" s="269" t="s">
        <v>2666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3899</v>
      </c>
      <c r="E1974" s="292" t="s">
        <v>3960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1389</v>
      </c>
      <c r="E1975" s="292" t="s">
        <v>1733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4086</v>
      </c>
      <c r="E1976" s="292" t="s">
        <v>4087</v>
      </c>
      <c r="F1976" s="269" t="s">
        <v>4088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3945</v>
      </c>
      <c r="E1977" s="292" t="s">
        <v>1121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1439</v>
      </c>
      <c r="E1978" s="292" t="s">
        <v>1121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3965</v>
      </c>
      <c r="E1979" s="292" t="s">
        <v>1733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3967</v>
      </c>
      <c r="E1980" s="292" t="s">
        <v>2017</v>
      </c>
      <c r="F1980" s="269" t="s">
        <v>1209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1531</v>
      </c>
      <c r="E1981" s="292" t="s">
        <v>1199</v>
      </c>
      <c r="F1981" s="269" t="s">
        <v>1200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2545</v>
      </c>
      <c r="E1982" s="292" t="s">
        <v>2167</v>
      </c>
      <c r="F1982" s="269" t="s">
        <v>1454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3138</v>
      </c>
      <c r="E1983" s="292" t="s">
        <v>1197</v>
      </c>
      <c r="F1983" s="269" t="s">
        <v>1742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1712</v>
      </c>
      <c r="E1984" s="292" t="s">
        <v>2167</v>
      </c>
      <c r="F1984" s="269" t="s">
        <v>1454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1712</v>
      </c>
      <c r="E1985" s="292" t="s">
        <v>2906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1143</v>
      </c>
      <c r="E1986" s="292" t="s">
        <v>2183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1143</v>
      </c>
      <c r="E1987" s="292" t="s">
        <v>2181</v>
      </c>
      <c r="F1987" s="269" t="s">
        <v>1812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1143</v>
      </c>
      <c r="E1988" s="292" t="s">
        <v>3930</v>
      </c>
      <c r="F1988" s="269" t="s">
        <v>1201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1143</v>
      </c>
      <c r="E1989" s="292" t="s">
        <v>2180</v>
      </c>
      <c r="F1989" s="269" t="s">
        <v>1785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1143</v>
      </c>
      <c r="E1990" s="292" t="s">
        <v>2179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1457</v>
      </c>
      <c r="E1991" s="292" t="s">
        <v>3981</v>
      </c>
      <c r="F1991" s="269" t="s">
        <v>3980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4195</v>
      </c>
    </row>
    <row r="1992" spans="1:15" x14ac:dyDescent="0.3">
      <c r="A1992" s="58">
        <v>1992</v>
      </c>
      <c r="B1992" s="264">
        <v>45952</v>
      </c>
      <c r="C1992" s="292" t="s">
        <v>2397</v>
      </c>
      <c r="E1992" s="292" t="s">
        <v>2186</v>
      </c>
      <c r="F1992" s="269" t="s">
        <v>1192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1567</v>
      </c>
      <c r="E1993" s="292" t="s">
        <v>3029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1860</v>
      </c>
      <c r="E1994" s="292" t="s">
        <v>2177</v>
      </c>
      <c r="F1994" s="269" t="s">
        <v>1249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1389</v>
      </c>
      <c r="E1995" s="292" t="s">
        <v>3111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1588</v>
      </c>
      <c r="E1996" s="292" t="s">
        <v>1728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1434</v>
      </c>
      <c r="E1997" s="292" t="s">
        <v>1963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1434</v>
      </c>
      <c r="E1998" s="292" t="s">
        <v>1963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1434</v>
      </c>
      <c r="E1999" s="292" t="s">
        <v>2147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1434</v>
      </c>
      <c r="E2000" s="292" t="s">
        <v>1975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3989</v>
      </c>
    </row>
    <row r="2002" spans="1:13" x14ac:dyDescent="0.3">
      <c r="A2002" s="58">
        <v>2002</v>
      </c>
      <c r="B2002" s="264">
        <v>45953</v>
      </c>
      <c r="C2002" s="292" t="s">
        <v>1567</v>
      </c>
      <c r="E2002" s="292" t="s">
        <v>1197</v>
      </c>
      <c r="F2002" s="269" t="s">
        <v>1742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1567</v>
      </c>
      <c r="E2003" s="292" t="s">
        <v>1509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2102</v>
      </c>
      <c r="E2004" s="292" t="s">
        <v>1121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3188</v>
      </c>
      <c r="E2005" s="292" t="s">
        <v>1121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2597</v>
      </c>
      <c r="E2006" s="292" t="s">
        <v>1121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3965</v>
      </c>
      <c r="E2007" s="292" t="s">
        <v>1121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2397</v>
      </c>
      <c r="E2008" s="292" t="s">
        <v>1121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1121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3138</v>
      </c>
      <c r="E2010" s="292" t="s">
        <v>1121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2545</v>
      </c>
      <c r="E2011" s="292" t="s">
        <v>1121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3383</v>
      </c>
      <c r="E2012" s="292" t="s">
        <v>1121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3967</v>
      </c>
      <c r="E2013" s="292" t="s">
        <v>1121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1389</v>
      </c>
      <c r="E2014" s="292" t="s">
        <v>1197</v>
      </c>
      <c r="F2014" s="269" t="s">
        <v>1742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1389</v>
      </c>
      <c r="E2015" s="292" t="s">
        <v>2827</v>
      </c>
      <c r="F2015" s="269" t="s">
        <v>2737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1921</v>
      </c>
      <c r="E2016" s="292" t="s">
        <v>1121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1588</v>
      </c>
      <c r="E2017" s="292" t="s">
        <v>1121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1121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2691</v>
      </c>
      <c r="E2019" s="292" t="s">
        <v>2190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1484</v>
      </c>
      <c r="E2020" s="292" t="s">
        <v>3449</v>
      </c>
      <c r="F2020" s="269" t="s">
        <v>1201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2691</v>
      </c>
      <c r="E2021" s="292" t="s">
        <v>1121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1860</v>
      </c>
      <c r="E2022" s="292" t="s">
        <v>1121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1389</v>
      </c>
      <c r="E2023" s="292" t="s">
        <v>2169</v>
      </c>
      <c r="F2023" s="269" t="s">
        <v>1195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1389</v>
      </c>
      <c r="E2024" s="292" t="s">
        <v>2170</v>
      </c>
      <c r="F2024" s="269" t="s">
        <v>1793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1389</v>
      </c>
      <c r="E2025" s="292" t="s">
        <v>1733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4124</v>
      </c>
      <c r="D2026" s="295" t="s">
        <v>4071</v>
      </c>
      <c r="E2026" s="292" t="s">
        <v>4125</v>
      </c>
      <c r="F2026" s="269" t="s">
        <v>4126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4108</v>
      </c>
      <c r="D2027" s="295" t="s">
        <v>4071</v>
      </c>
      <c r="E2027" s="292" t="s">
        <v>4111</v>
      </c>
      <c r="F2027" s="269" t="s">
        <v>4112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2770</v>
      </c>
      <c r="E2028" s="292" t="s">
        <v>2169</v>
      </c>
      <c r="F2028" s="269" t="s">
        <v>1195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2770</v>
      </c>
      <c r="E2029" s="292" t="s">
        <v>2170</v>
      </c>
      <c r="F2029" s="269" t="s">
        <v>1793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4052</v>
      </c>
      <c r="E2030" s="292" t="s">
        <v>4053</v>
      </c>
      <c r="F2030" s="269" t="s">
        <v>4054</v>
      </c>
      <c r="G2030" s="265">
        <v>1300000</v>
      </c>
      <c r="H2030" s="269">
        <v>1</v>
      </c>
      <c r="J2030" s="266" t="s">
        <v>3130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1576</v>
      </c>
      <c r="E2031" s="292" t="s">
        <v>1734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1531</v>
      </c>
      <c r="E2032" s="292" t="s">
        <v>4019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3899</v>
      </c>
      <c r="E2033" s="292" t="s">
        <v>1121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1459</v>
      </c>
      <c r="E2034" s="292" t="s">
        <v>4022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1363</v>
      </c>
      <c r="E2035" s="292" t="s">
        <v>4041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1567</v>
      </c>
      <c r="E2036" s="292" t="s">
        <v>4034</v>
      </c>
      <c r="F2036" s="269" t="s">
        <v>2871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4030</v>
      </c>
      <c r="E2037" s="292" t="s">
        <v>3029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1737</v>
      </c>
      <c r="E2038" s="292" t="s">
        <v>3930</v>
      </c>
      <c r="F2038" s="269" t="s">
        <v>1201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1737</v>
      </c>
      <c r="E2039" s="292" t="s">
        <v>2180</v>
      </c>
      <c r="F2039" s="269" t="s">
        <v>1785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1737</v>
      </c>
      <c r="E2040" s="292" t="s">
        <v>2179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4026</v>
      </c>
      <c r="E2041" s="292" t="s">
        <v>2183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4026</v>
      </c>
      <c r="E2042" s="292" t="s">
        <v>3449</v>
      </c>
      <c r="F2042" s="269" t="s">
        <v>1201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4026</v>
      </c>
      <c r="E2043" s="292" t="s">
        <v>2179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4026</v>
      </c>
      <c r="E2044" s="292" t="s">
        <v>2180</v>
      </c>
      <c r="F2044" s="269" t="s">
        <v>1785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4026</v>
      </c>
      <c r="E2045" s="292" t="s">
        <v>2181</v>
      </c>
      <c r="F2045" s="269" t="s">
        <v>1812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1389</v>
      </c>
      <c r="E2046" s="292" t="s">
        <v>1733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1570</v>
      </c>
      <c r="E2047" s="292" t="s">
        <v>1695</v>
      </c>
      <c r="F2047" s="269" t="s">
        <v>1694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1544</v>
      </c>
      <c r="E2048" s="292" t="s">
        <v>4047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4030</v>
      </c>
      <c r="E2049" s="292" t="s">
        <v>4048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4026</v>
      </c>
      <c r="E2050" s="292" t="s">
        <v>4049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1389</v>
      </c>
      <c r="E2051" s="292" t="s">
        <v>2288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1921</v>
      </c>
      <c r="E2052" s="292" t="s">
        <v>3449</v>
      </c>
      <c r="F2052" s="269" t="s">
        <v>1201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1921</v>
      </c>
      <c r="E2053" s="292" t="s">
        <v>2179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1921</v>
      </c>
      <c r="E2054" s="292" t="s">
        <v>2180</v>
      </c>
      <c r="F2054" s="269" t="s">
        <v>1785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2770</v>
      </c>
      <c r="E2055" s="292" t="s">
        <v>4069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1427</v>
      </c>
      <c r="E2056" s="292" t="s">
        <v>1121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1884</v>
      </c>
      <c r="E2057" s="292" t="s">
        <v>1197</v>
      </c>
      <c r="F2057" s="269" t="s">
        <v>1742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1167</v>
      </c>
      <c r="E2058" s="292" t="s">
        <v>1551</v>
      </c>
      <c r="F2058" s="269" t="s">
        <v>2684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3880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1737</v>
      </c>
      <c r="E2060" s="292" t="s">
        <v>3930</v>
      </c>
      <c r="F2060" s="269" t="s">
        <v>1201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1737</v>
      </c>
      <c r="E2061" s="292" t="s">
        <v>2177</v>
      </c>
      <c r="F2061" s="269" t="s">
        <v>1249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1737</v>
      </c>
      <c r="E2062" s="292" t="s">
        <v>2179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1389</v>
      </c>
      <c r="E2063" s="292" t="s">
        <v>3930</v>
      </c>
      <c r="F2063" s="269" t="s">
        <v>1201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1389</v>
      </c>
      <c r="E2064" s="292" t="s">
        <v>2180</v>
      </c>
      <c r="F2064" s="269" t="s">
        <v>1785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1389</v>
      </c>
      <c r="E2065" s="292" t="s">
        <v>2181</v>
      </c>
      <c r="F2065" s="269" t="s">
        <v>1812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4055</v>
      </c>
      <c r="E2066" s="292" t="s">
        <v>1199</v>
      </c>
      <c r="F2066" s="269" t="s">
        <v>1198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1661</v>
      </c>
      <c r="E2067" s="292" t="s">
        <v>2191</v>
      </c>
      <c r="F2067" s="269" t="s">
        <v>1946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4195</v>
      </c>
    </row>
    <row r="2068" spans="1:15" x14ac:dyDescent="0.3">
      <c r="A2068" s="58">
        <v>2068</v>
      </c>
      <c r="B2068" s="264">
        <v>45958</v>
      </c>
      <c r="C2068" s="292" t="s">
        <v>1661</v>
      </c>
      <c r="E2068" s="292" t="s">
        <v>2170</v>
      </c>
      <c r="F2068" s="269" t="s">
        <v>1793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4195</v>
      </c>
    </row>
    <row r="2069" spans="1:15" x14ac:dyDescent="0.3">
      <c r="A2069" s="58">
        <v>2069</v>
      </c>
      <c r="B2069" s="264">
        <v>45958</v>
      </c>
      <c r="C2069" s="292" t="s">
        <v>1661</v>
      </c>
      <c r="E2069" s="292" t="s">
        <v>3634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1576</v>
      </c>
      <c r="E2070" s="292" t="s">
        <v>1121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1434</v>
      </c>
      <c r="E2071" s="292" t="s">
        <v>2046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4055</v>
      </c>
      <c r="E2072" s="292" t="s">
        <v>4068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1389</v>
      </c>
      <c r="E2073" s="292" t="s">
        <v>2177</v>
      </c>
      <c r="F2073" s="269" t="s">
        <v>1249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3136</v>
      </c>
      <c r="E2074" s="292" t="s">
        <v>3203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3136</v>
      </c>
      <c r="E2075" s="292" t="s">
        <v>2101</v>
      </c>
      <c r="F2075" s="269" t="s">
        <v>2569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3136</v>
      </c>
      <c r="E2076" s="292" t="s">
        <v>2786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3136</v>
      </c>
      <c r="E2077" s="292" t="s">
        <v>3610</v>
      </c>
      <c r="F2077" s="269" t="s">
        <v>3609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4074</v>
      </c>
      <c r="E2078" s="292" t="s">
        <v>2906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1802</v>
      </c>
      <c r="E2079" s="292" t="s">
        <v>1197</v>
      </c>
      <c r="F2079" s="269" t="s">
        <v>1742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1802</v>
      </c>
      <c r="E2080" s="292" t="s">
        <v>1486</v>
      </c>
      <c r="F2080" s="269" t="s">
        <v>2666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1802</v>
      </c>
      <c r="E2081" s="292" t="s">
        <v>1509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4108</v>
      </c>
      <c r="E2082" s="292" t="s">
        <v>4109</v>
      </c>
      <c r="F2082" s="269" t="s">
        <v>4110</v>
      </c>
      <c r="G2082" s="265">
        <v>1100000</v>
      </c>
      <c r="H2082" s="269">
        <v>1</v>
      </c>
      <c r="J2082" s="266" t="s">
        <v>3503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1737</v>
      </c>
      <c r="E2083" s="292" t="s">
        <v>2175</v>
      </c>
      <c r="F2083" s="269" t="s">
        <v>1194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1439</v>
      </c>
      <c r="E2084" s="292" t="s">
        <v>3449</v>
      </c>
      <c r="F2084" s="269" t="s">
        <v>1201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1439</v>
      </c>
      <c r="E2085" s="292" t="s">
        <v>2179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1439</v>
      </c>
      <c r="E2086" s="292" t="s">
        <v>2180</v>
      </c>
      <c r="F2086" s="269" t="s">
        <v>1785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4074</v>
      </c>
      <c r="E2087" s="292" t="s">
        <v>4085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1857</v>
      </c>
      <c r="E2088" s="292" t="s">
        <v>3909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1463</v>
      </c>
      <c r="E2089" s="292" t="s">
        <v>4089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4136</v>
      </c>
      <c r="D2090" s="295" t="s">
        <v>4071</v>
      </c>
      <c r="E2090" s="292" t="s">
        <v>4125</v>
      </c>
      <c r="F2090" s="269" t="s">
        <v>4126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1570</v>
      </c>
      <c r="E2091" s="292" t="s">
        <v>2170</v>
      </c>
      <c r="F2091" s="269" t="s">
        <v>1793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1463</v>
      </c>
      <c r="E2092" s="292" t="s">
        <v>2191</v>
      </c>
      <c r="F2092" s="269" t="s">
        <v>1946</v>
      </c>
      <c r="G2092" s="265">
        <v>1900000</v>
      </c>
      <c r="H2092" s="269">
        <v>1</v>
      </c>
      <c r="K2092" s="265">
        <v>1900000</v>
      </c>
      <c r="M2092" s="292" t="s">
        <v>4094</v>
      </c>
    </row>
    <row r="2093" spans="1:13" x14ac:dyDescent="0.3">
      <c r="A2093" s="58">
        <v>2093</v>
      </c>
      <c r="B2093" s="264">
        <v>45960</v>
      </c>
      <c r="C2093" s="292" t="s">
        <v>1463</v>
      </c>
      <c r="E2093" s="292" t="s">
        <v>3634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1463</v>
      </c>
      <c r="E2094" s="292" t="s">
        <v>2405</v>
      </c>
      <c r="F2094" s="269" t="s">
        <v>2735</v>
      </c>
      <c r="G2094" s="265">
        <v>1100000</v>
      </c>
      <c r="H2094" s="269">
        <v>1</v>
      </c>
      <c r="K2094" s="265">
        <v>1100000</v>
      </c>
      <c r="M2094" s="292" t="s">
        <v>4095</v>
      </c>
    </row>
    <row r="2095" spans="1:13" x14ac:dyDescent="0.3">
      <c r="A2095" s="58">
        <v>2095</v>
      </c>
      <c r="B2095" s="264">
        <v>45960</v>
      </c>
      <c r="C2095" s="292" t="s">
        <v>2951</v>
      </c>
      <c r="E2095" s="292" t="s">
        <v>2906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3188</v>
      </c>
      <c r="E2096" s="292" t="s">
        <v>2080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1737</v>
      </c>
      <c r="E2097" s="292" t="s">
        <v>2175</v>
      </c>
      <c r="F2097" s="269" t="s">
        <v>1194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1737</v>
      </c>
      <c r="E2098" s="292" t="s">
        <v>1509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1567</v>
      </c>
      <c r="E2099" s="292" t="s">
        <v>4099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1567</v>
      </c>
      <c r="E2100" s="292" t="s">
        <v>1509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1967</v>
      </c>
      <c r="E2101" s="292" t="s">
        <v>3208</v>
      </c>
      <c r="F2101" s="269" t="s">
        <v>3505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4030</v>
      </c>
      <c r="E2102" s="292" t="s">
        <v>3208</v>
      </c>
      <c r="F2102" s="269" t="s">
        <v>3505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4030</v>
      </c>
      <c r="E2103" s="292" t="s">
        <v>1509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1296</v>
      </c>
      <c r="E2104" s="292" t="s">
        <v>3038</v>
      </c>
      <c r="F2104" s="269" t="s">
        <v>1942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2691</v>
      </c>
      <c r="E2105" s="292" t="s">
        <v>4091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4195</v>
      </c>
    </row>
    <row r="2106" spans="1:15" x14ac:dyDescent="0.3">
      <c r="A2106" s="58">
        <v>2106</v>
      </c>
      <c r="B2106" s="264">
        <v>45960</v>
      </c>
      <c r="C2106" s="292" t="s">
        <v>1661</v>
      </c>
      <c r="E2106" s="292" t="s">
        <v>1197</v>
      </c>
      <c r="F2106" s="269" t="s">
        <v>1742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4195</v>
      </c>
    </row>
    <row r="2107" spans="1:15" x14ac:dyDescent="0.3">
      <c r="A2107" s="58">
        <v>2107</v>
      </c>
      <c r="B2107" s="264">
        <v>45960</v>
      </c>
      <c r="C2107" s="292" t="s">
        <v>1661</v>
      </c>
      <c r="E2107" s="292" t="s">
        <v>1486</v>
      </c>
      <c r="F2107" s="269" t="s">
        <v>2666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4195</v>
      </c>
    </row>
    <row r="2108" spans="1:15" x14ac:dyDescent="0.3">
      <c r="A2108" s="58">
        <v>2108</v>
      </c>
      <c r="B2108" s="264">
        <v>45960</v>
      </c>
      <c r="C2108" s="292" t="s">
        <v>1737</v>
      </c>
      <c r="E2108" s="292" t="s">
        <v>2179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1737</v>
      </c>
      <c r="E2109" s="292" t="s">
        <v>2177</v>
      </c>
      <c r="F2109" s="269" t="s">
        <v>1249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1737</v>
      </c>
      <c r="E2110" s="292" t="s">
        <v>2180</v>
      </c>
      <c r="F2110" s="269" t="s">
        <v>1785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1780</v>
      </c>
      <c r="E2111" s="292" t="s">
        <v>4107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4009</v>
      </c>
      <c r="E2112" s="292" t="s">
        <v>1121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3136</v>
      </c>
      <c r="E2113" s="292" t="s">
        <v>4113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1967</v>
      </c>
      <c r="E2114" s="292" t="s">
        <v>4115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1484</v>
      </c>
      <c r="E2115" s="292" t="s">
        <v>4114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1795</v>
      </c>
      <c r="E2116" s="292" t="s">
        <v>3721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1802</v>
      </c>
      <c r="E2117" s="292" t="s">
        <v>4119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2691</v>
      </c>
      <c r="E2118" s="292" t="s">
        <v>4116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2951</v>
      </c>
      <c r="E2119" s="292" t="s">
        <v>4117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4030</v>
      </c>
      <c r="E2120" s="292" t="s">
        <v>4118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4170</v>
      </c>
      <c r="D2121" s="295" t="s">
        <v>4071</v>
      </c>
      <c r="E2121" s="292" t="s">
        <v>4171</v>
      </c>
      <c r="F2121" s="269" t="s">
        <v>4172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4128</v>
      </c>
      <c r="E2122" s="292" t="s">
        <v>2371</v>
      </c>
      <c r="F2122" s="269" t="s">
        <v>2863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2247</v>
      </c>
      <c r="E2123" s="292" t="s">
        <v>2167</v>
      </c>
      <c r="F2123" s="269" t="s">
        <v>1454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1712</v>
      </c>
      <c r="E2124" s="292" t="s">
        <v>4091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1737</v>
      </c>
      <c r="E2125" s="292" t="s">
        <v>2288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1531</v>
      </c>
      <c r="E2126" s="292" t="s">
        <v>2080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1531</v>
      </c>
      <c r="E2127" s="292" t="s">
        <v>1539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4174</v>
      </c>
      <c r="D2128" s="295" t="s">
        <v>4071</v>
      </c>
      <c r="E2128" s="292" t="s">
        <v>4175</v>
      </c>
      <c r="F2128" s="269" t="s">
        <v>4176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1296</v>
      </c>
      <c r="E2129" s="292" t="s">
        <v>4138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1811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1439</v>
      </c>
      <c r="E2131" s="292" t="s">
        <v>4139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1921</v>
      </c>
      <c r="E2132" s="292" t="s">
        <v>3910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2247</v>
      </c>
      <c r="E2133" s="292" t="s">
        <v>4140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4128</v>
      </c>
      <c r="E2134" s="292" t="s">
        <v>4141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1143</v>
      </c>
      <c r="E2135" s="292" t="s">
        <v>4142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1531</v>
      </c>
      <c r="E2136" s="292" t="s">
        <v>3762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1389</v>
      </c>
      <c r="E2137" s="292" t="s">
        <v>3757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1567</v>
      </c>
      <c r="E2138" s="292" t="s">
        <v>4143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1712</v>
      </c>
      <c r="E2139" s="292" t="s">
        <v>1197</v>
      </c>
      <c r="F2139" s="269" t="s">
        <v>1742</v>
      </c>
      <c r="G2139" s="265">
        <v>1200000</v>
      </c>
      <c r="H2139" s="269">
        <v>1</v>
      </c>
      <c r="K2139" s="265">
        <v>1200000</v>
      </c>
      <c r="N2139" t="s">
        <v>4556</v>
      </c>
    </row>
    <row r="2140" spans="1:14" x14ac:dyDescent="0.3">
      <c r="A2140" s="58">
        <v>2140</v>
      </c>
      <c r="B2140" s="264">
        <v>45964</v>
      </c>
      <c r="C2140" s="292" t="s">
        <v>4711</v>
      </c>
      <c r="D2140" s="295" t="s">
        <v>4071</v>
      </c>
      <c r="E2140" s="292" t="s">
        <v>4714</v>
      </c>
      <c r="F2140" s="269" t="s">
        <v>4715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4556</v>
      </c>
    </row>
    <row r="2141" spans="1:14" x14ac:dyDescent="0.3">
      <c r="A2141" s="58">
        <v>2141</v>
      </c>
      <c r="B2141" s="264">
        <v>45964</v>
      </c>
      <c r="C2141" s="292" t="s">
        <v>1795</v>
      </c>
      <c r="E2141" s="292" t="s">
        <v>2170</v>
      </c>
      <c r="F2141" s="269" t="s">
        <v>1793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4556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3880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4556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2080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4556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1539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4556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4556</v>
      </c>
    </row>
    <row r="2146" spans="1:14" x14ac:dyDescent="0.3">
      <c r="A2146" s="58">
        <v>2146</v>
      </c>
      <c r="B2146" s="264">
        <v>45964</v>
      </c>
      <c r="C2146" s="292" t="s">
        <v>1434</v>
      </c>
      <c r="E2146" s="292" t="s">
        <v>1551</v>
      </c>
      <c r="F2146" s="269" t="s">
        <v>2684</v>
      </c>
      <c r="G2146" s="265">
        <v>1600000</v>
      </c>
      <c r="H2146" s="269">
        <v>1</v>
      </c>
      <c r="K2146" s="265">
        <v>1600000</v>
      </c>
      <c r="N2146" t="s">
        <v>4556</v>
      </c>
    </row>
    <row r="2147" spans="1:14" x14ac:dyDescent="0.3">
      <c r="A2147" s="58">
        <v>2147</v>
      </c>
      <c r="B2147" s="264">
        <v>45964</v>
      </c>
      <c r="C2147" s="292" t="s">
        <v>1385</v>
      </c>
      <c r="E2147" s="292" t="s">
        <v>1199</v>
      </c>
      <c r="F2147" s="269" t="s">
        <v>1982</v>
      </c>
      <c r="G2147" s="265">
        <v>1900000</v>
      </c>
      <c r="H2147" s="269">
        <v>1</v>
      </c>
      <c r="K2147" s="265">
        <v>1900000</v>
      </c>
      <c r="N2147" t="s">
        <v>4556</v>
      </c>
    </row>
    <row r="2148" spans="1:14" x14ac:dyDescent="0.3">
      <c r="A2148" s="58">
        <v>2148</v>
      </c>
      <c r="B2148" s="264">
        <v>45964</v>
      </c>
      <c r="C2148" s="292" t="s">
        <v>1389</v>
      </c>
      <c r="E2148" s="292" t="s">
        <v>2027</v>
      </c>
      <c r="F2148" s="269" t="s">
        <v>3645</v>
      </c>
      <c r="G2148" s="265">
        <v>1200000</v>
      </c>
      <c r="H2148" s="269">
        <v>1</v>
      </c>
      <c r="K2148" s="265">
        <v>1200000</v>
      </c>
      <c r="N2148" t="s">
        <v>4556</v>
      </c>
    </row>
    <row r="2149" spans="1:14" x14ac:dyDescent="0.3">
      <c r="A2149" s="58">
        <v>2149</v>
      </c>
      <c r="B2149" s="264">
        <v>45964</v>
      </c>
      <c r="C2149" s="292" t="s">
        <v>1434</v>
      </c>
      <c r="E2149" s="292" t="s">
        <v>4154</v>
      </c>
      <c r="L2149" s="265">
        <v>-300000</v>
      </c>
      <c r="N2149" t="s">
        <v>4556</v>
      </c>
    </row>
    <row r="2150" spans="1:14" x14ac:dyDescent="0.3">
      <c r="A2150" s="58">
        <v>2150</v>
      </c>
      <c r="B2150" s="264">
        <v>45964</v>
      </c>
      <c r="C2150" s="292" t="s">
        <v>1385</v>
      </c>
      <c r="E2150" s="292" t="s">
        <v>4155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3188</v>
      </c>
      <c r="E2151" s="292" t="s">
        <v>4156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4157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2247</v>
      </c>
      <c r="D2153" s="295" t="s">
        <v>4160</v>
      </c>
      <c r="E2153" s="292" t="s">
        <v>4158</v>
      </c>
      <c r="F2153" s="269" t="s">
        <v>1454</v>
      </c>
      <c r="G2153" s="265">
        <v>0</v>
      </c>
      <c r="H2153" s="269">
        <v>1</v>
      </c>
      <c r="K2153" s="265">
        <v>0</v>
      </c>
      <c r="M2153" s="301" t="s">
        <v>4161</v>
      </c>
    </row>
    <row r="2154" spans="1:14" x14ac:dyDescent="0.3">
      <c r="A2154" s="58">
        <v>2154</v>
      </c>
      <c r="B2154" s="264">
        <v>45965</v>
      </c>
      <c r="C2154" s="292" t="s">
        <v>2454</v>
      </c>
      <c r="E2154" s="292" t="s">
        <v>1707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1434</v>
      </c>
      <c r="E2155" s="292" t="s">
        <v>2175</v>
      </c>
      <c r="F2155" s="269" t="s">
        <v>1194</v>
      </c>
      <c r="G2155" s="265">
        <v>1400000</v>
      </c>
      <c r="H2155" s="269">
        <v>1</v>
      </c>
      <c r="K2155" s="265">
        <v>1400000</v>
      </c>
      <c r="N2155" t="s">
        <v>4556</v>
      </c>
    </row>
    <row r="2156" spans="1:14" x14ac:dyDescent="0.3">
      <c r="A2156" s="58">
        <v>2156</v>
      </c>
      <c r="B2156" s="264">
        <v>45965</v>
      </c>
      <c r="C2156" s="292" t="s">
        <v>1434</v>
      </c>
      <c r="E2156" s="292" t="s">
        <v>2827</v>
      </c>
      <c r="F2156" s="269" t="s">
        <v>2737</v>
      </c>
      <c r="G2156" s="265">
        <v>129000</v>
      </c>
      <c r="H2156" s="269">
        <v>2</v>
      </c>
      <c r="K2156" s="265">
        <v>258000</v>
      </c>
      <c r="N2156" t="s">
        <v>4556</v>
      </c>
    </row>
    <row r="2157" spans="1:14" x14ac:dyDescent="0.3">
      <c r="A2157" s="58">
        <v>2157</v>
      </c>
      <c r="B2157" s="264">
        <v>45965</v>
      </c>
      <c r="C2157" s="292" t="s">
        <v>3945</v>
      </c>
      <c r="E2157" s="292" t="s">
        <v>2307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4556</v>
      </c>
    </row>
    <row r="2158" spans="1:14" x14ac:dyDescent="0.3">
      <c r="A2158" s="58">
        <v>2158</v>
      </c>
      <c r="B2158" s="264">
        <v>45965</v>
      </c>
      <c r="C2158" s="292" t="s">
        <v>3945</v>
      </c>
      <c r="E2158" s="292" t="s">
        <v>1495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4556</v>
      </c>
    </row>
    <row r="2159" spans="1:14" x14ac:dyDescent="0.3">
      <c r="A2159" s="58">
        <v>2159</v>
      </c>
      <c r="B2159" s="264">
        <v>45965</v>
      </c>
      <c r="C2159" s="292" t="s">
        <v>1531</v>
      </c>
      <c r="E2159" s="292" t="s">
        <v>1733</v>
      </c>
      <c r="G2159" s="265">
        <v>1100000</v>
      </c>
      <c r="H2159" s="269">
        <v>1</v>
      </c>
      <c r="K2159" s="265">
        <v>1100000</v>
      </c>
      <c r="N2159" t="s">
        <v>4556</v>
      </c>
    </row>
    <row r="2160" spans="1:14" x14ac:dyDescent="0.3">
      <c r="A2160" s="58">
        <v>2160</v>
      </c>
      <c r="B2160" s="264">
        <v>45965</v>
      </c>
      <c r="C2160" s="292" t="s">
        <v>2454</v>
      </c>
      <c r="E2160" s="292" t="s">
        <v>1121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4238</v>
      </c>
      <c r="E2161" s="292" t="s">
        <v>4239</v>
      </c>
      <c r="F2161" s="270">
        <v>6058008060</v>
      </c>
      <c r="G2161" s="265">
        <v>1600000</v>
      </c>
      <c r="H2161" s="269">
        <v>1</v>
      </c>
      <c r="J2161" s="266" t="s">
        <v>2987</v>
      </c>
      <c r="K2161" s="265">
        <v>1760000</v>
      </c>
      <c r="N2161" t="s">
        <v>4556</v>
      </c>
    </row>
    <row r="2162" spans="1:14" x14ac:dyDescent="0.3">
      <c r="A2162" s="58">
        <v>2162</v>
      </c>
      <c r="B2162" s="264">
        <v>45965</v>
      </c>
      <c r="C2162" s="292" t="s">
        <v>1167</v>
      </c>
      <c r="E2162" s="292" t="s">
        <v>4168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3945</v>
      </c>
      <c r="E2163" s="292" t="s">
        <v>4169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1368</v>
      </c>
      <c r="E2164" s="292" t="s">
        <v>4173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4288</v>
      </c>
      <c r="E2165" s="292" t="s">
        <v>4289</v>
      </c>
      <c r="F2165" s="269" t="s">
        <v>4290</v>
      </c>
      <c r="G2165" s="265">
        <v>1500000</v>
      </c>
      <c r="H2165" s="269">
        <v>1</v>
      </c>
      <c r="J2165" s="266" t="s">
        <v>2894</v>
      </c>
      <c r="K2165" s="265">
        <v>1650000</v>
      </c>
      <c r="N2165" t="s">
        <v>4556</v>
      </c>
    </row>
    <row r="2166" spans="1:14" x14ac:dyDescent="0.3">
      <c r="A2166" s="58">
        <v>2166</v>
      </c>
      <c r="B2166" s="264">
        <v>45966</v>
      </c>
      <c r="C2166" s="292" t="s">
        <v>1570</v>
      </c>
      <c r="E2166" s="292" t="s">
        <v>2169</v>
      </c>
      <c r="F2166" s="269" t="s">
        <v>1195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4219</v>
      </c>
      <c r="D2167" s="295" t="s">
        <v>4220</v>
      </c>
      <c r="E2167" s="292" t="s">
        <v>4221</v>
      </c>
      <c r="F2167" s="269" t="s">
        <v>4222</v>
      </c>
      <c r="G2167" s="265">
        <v>50000</v>
      </c>
      <c r="H2167" s="269">
        <v>1</v>
      </c>
      <c r="M2167" s="292" t="s">
        <v>4183</v>
      </c>
    </row>
    <row r="2168" spans="1:14" x14ac:dyDescent="0.3">
      <c r="A2168" s="58">
        <v>2168</v>
      </c>
      <c r="B2168" s="264">
        <v>45966</v>
      </c>
      <c r="C2168" s="292" t="s">
        <v>1296</v>
      </c>
      <c r="E2168" s="292" t="s">
        <v>4184</v>
      </c>
      <c r="F2168" s="269" t="s">
        <v>2386</v>
      </c>
      <c r="G2168" s="265">
        <v>850000</v>
      </c>
      <c r="H2168" s="269">
        <v>1</v>
      </c>
      <c r="K2168" s="265">
        <v>850000</v>
      </c>
      <c r="N2168" t="s">
        <v>4556</v>
      </c>
    </row>
    <row r="2169" spans="1:14" x14ac:dyDescent="0.3">
      <c r="A2169" s="58">
        <v>2169</v>
      </c>
      <c r="B2169" s="264">
        <v>45966</v>
      </c>
      <c r="C2169" s="292" t="s">
        <v>1712</v>
      </c>
      <c r="E2169" s="292" t="s">
        <v>4184</v>
      </c>
      <c r="F2169" s="269" t="s">
        <v>2386</v>
      </c>
      <c r="G2169" s="265">
        <v>850000</v>
      </c>
      <c r="H2169" s="269">
        <v>1</v>
      </c>
      <c r="K2169" s="265">
        <v>850000</v>
      </c>
      <c r="N2169" t="s">
        <v>4556</v>
      </c>
    </row>
    <row r="2170" spans="1:14" x14ac:dyDescent="0.3">
      <c r="A2170" s="58">
        <v>2170</v>
      </c>
      <c r="B2170" s="264">
        <v>45966</v>
      </c>
      <c r="C2170" s="292" t="s">
        <v>4191</v>
      </c>
      <c r="E2170" s="292" t="s">
        <v>4192</v>
      </c>
      <c r="F2170" s="269" t="s">
        <v>4193</v>
      </c>
      <c r="G2170" s="265">
        <v>1200000</v>
      </c>
      <c r="H2170" s="269">
        <v>1</v>
      </c>
      <c r="J2170" s="266" t="s">
        <v>2959</v>
      </c>
      <c r="K2170" s="265">
        <v>1320000</v>
      </c>
      <c r="N2170" t="s">
        <v>4556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2191</v>
      </c>
      <c r="F2171" s="269" t="s">
        <v>1946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4556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2667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4556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2172</v>
      </c>
      <c r="F2173" s="269" t="s">
        <v>1710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4556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2167</v>
      </c>
      <c r="F2174" s="269" t="s">
        <v>1454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4556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4157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1884</v>
      </c>
      <c r="E2176" s="292" t="s">
        <v>4190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2856</v>
      </c>
      <c r="E2177" s="292" t="s">
        <v>4194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1737</v>
      </c>
      <c r="E2178" s="292" t="s">
        <v>3761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3796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1712</v>
      </c>
      <c r="E2180" s="292" t="s">
        <v>2279</v>
      </c>
      <c r="G2180" s="265">
        <v>1600000</v>
      </c>
      <c r="H2180" s="269">
        <v>1</v>
      </c>
      <c r="K2180" s="265">
        <v>1600000</v>
      </c>
      <c r="N2180" t="s">
        <v>4556</v>
      </c>
    </row>
    <row r="2181" spans="1:14" x14ac:dyDescent="0.3">
      <c r="A2181" s="58">
        <v>2181</v>
      </c>
      <c r="B2181" s="264">
        <v>45967</v>
      </c>
      <c r="C2181" s="292" t="s">
        <v>1661</v>
      </c>
      <c r="E2181" s="292" t="s">
        <v>1199</v>
      </c>
      <c r="F2181" s="269" t="s">
        <v>1200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4556</v>
      </c>
    </row>
    <row r="2182" spans="1:14" x14ac:dyDescent="0.3">
      <c r="A2182" s="58">
        <v>2182</v>
      </c>
      <c r="B2182" s="264">
        <v>45967</v>
      </c>
      <c r="C2182" s="292" t="s">
        <v>2005</v>
      </c>
      <c r="E2182" s="292" t="s">
        <v>4199</v>
      </c>
      <c r="G2182" s="265">
        <v>450000</v>
      </c>
      <c r="H2182" s="269">
        <v>1</v>
      </c>
      <c r="K2182" s="265">
        <v>450000</v>
      </c>
      <c r="N2182" t="s">
        <v>4556</v>
      </c>
    </row>
    <row r="2183" spans="1:14" x14ac:dyDescent="0.3">
      <c r="A2183" s="58">
        <v>2183</v>
      </c>
      <c r="B2183" s="264">
        <v>45967</v>
      </c>
      <c r="C2183" s="292" t="s">
        <v>2397</v>
      </c>
      <c r="E2183" s="292" t="s">
        <v>2186</v>
      </c>
      <c r="F2183" s="269" t="s">
        <v>1192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4556</v>
      </c>
    </row>
    <row r="2184" spans="1:14" x14ac:dyDescent="0.3">
      <c r="A2184" s="58">
        <v>2184</v>
      </c>
      <c r="B2184" s="264">
        <v>45967</v>
      </c>
      <c r="C2184" s="292" t="s">
        <v>2589</v>
      </c>
      <c r="E2184" s="292" t="s">
        <v>1707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4556</v>
      </c>
    </row>
    <row r="2185" spans="1:14" x14ac:dyDescent="0.3">
      <c r="A2185" s="58">
        <v>2185</v>
      </c>
      <c r="B2185" s="264">
        <v>45967</v>
      </c>
      <c r="C2185" s="292" t="s">
        <v>2005</v>
      </c>
      <c r="E2185" s="292" t="s">
        <v>4203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1737</v>
      </c>
      <c r="E2186" s="292" t="s">
        <v>3930</v>
      </c>
      <c r="F2186" s="269" t="s">
        <v>1201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4556</v>
      </c>
    </row>
    <row r="2187" spans="1:14" x14ac:dyDescent="0.3">
      <c r="A2187" s="58">
        <v>2187</v>
      </c>
      <c r="B2187" s="264">
        <v>45967</v>
      </c>
      <c r="C2187" s="292" t="s">
        <v>1737</v>
      </c>
      <c r="E2187" s="292" t="s">
        <v>2177</v>
      </c>
      <c r="F2187" s="269" t="s">
        <v>1249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4556</v>
      </c>
    </row>
    <row r="2188" spans="1:14" x14ac:dyDescent="0.3">
      <c r="A2188" s="58">
        <v>2188</v>
      </c>
      <c r="B2188" s="264">
        <v>45967</v>
      </c>
      <c r="C2188" s="292" t="s">
        <v>1737</v>
      </c>
      <c r="E2188" s="292" t="s">
        <v>2179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4556</v>
      </c>
    </row>
    <row r="2189" spans="1:14" x14ac:dyDescent="0.3">
      <c r="A2189" s="58">
        <v>2189</v>
      </c>
      <c r="B2189" s="264">
        <v>45967</v>
      </c>
      <c r="C2189" s="292" t="s">
        <v>1795</v>
      </c>
      <c r="E2189" s="292" t="s">
        <v>2181</v>
      </c>
      <c r="F2189" s="269" t="s">
        <v>1812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4556</v>
      </c>
    </row>
    <row r="2190" spans="1:14" x14ac:dyDescent="0.3">
      <c r="A2190" s="58">
        <v>2190</v>
      </c>
      <c r="B2190" s="264">
        <v>45968</v>
      </c>
      <c r="C2190" s="292" t="s">
        <v>1712</v>
      </c>
      <c r="E2190" s="292" t="s">
        <v>4213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1296</v>
      </c>
      <c r="E2191" s="292" t="s">
        <v>4138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4009</v>
      </c>
      <c r="E2192" s="292" t="s">
        <v>4214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4556</v>
      </c>
    </row>
    <row r="2193" spans="1:14" x14ac:dyDescent="0.3">
      <c r="A2193" s="58">
        <v>2193</v>
      </c>
      <c r="B2193" s="264">
        <v>45968</v>
      </c>
      <c r="C2193" s="292" t="s">
        <v>2014</v>
      </c>
      <c r="E2193" s="292" t="s">
        <v>2279</v>
      </c>
      <c r="G2193" s="265">
        <v>1750000</v>
      </c>
      <c r="H2193" s="269">
        <v>1</v>
      </c>
      <c r="K2193" s="265">
        <v>1750000</v>
      </c>
      <c r="N2193" t="s">
        <v>4556</v>
      </c>
    </row>
    <row r="2194" spans="1:14" x14ac:dyDescent="0.3">
      <c r="A2194" s="58">
        <v>2194</v>
      </c>
      <c r="B2194" s="264">
        <v>45968</v>
      </c>
      <c r="C2194" s="292" t="s">
        <v>4009</v>
      </c>
      <c r="E2194" s="292" t="s">
        <v>1790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2014</v>
      </c>
      <c r="E2195" s="292" t="s">
        <v>1790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1661</v>
      </c>
      <c r="E2196" s="292" t="s">
        <v>1790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1570</v>
      </c>
      <c r="E2197" s="292" t="s">
        <v>1197</v>
      </c>
      <c r="F2197" s="269" t="s">
        <v>1742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1570</v>
      </c>
      <c r="E2198" s="292" t="s">
        <v>1695</v>
      </c>
      <c r="F2198" s="269" t="s">
        <v>1694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4223</v>
      </c>
      <c r="E2199" s="292" t="s">
        <v>4224</v>
      </c>
      <c r="F2199" s="269" t="s">
        <v>4225</v>
      </c>
      <c r="G2199" s="265">
        <v>1500000</v>
      </c>
      <c r="H2199" s="269">
        <v>1</v>
      </c>
      <c r="K2199" s="265">
        <v>1500000</v>
      </c>
      <c r="N2199" t="s">
        <v>4556</v>
      </c>
    </row>
    <row r="2200" spans="1:14" x14ac:dyDescent="0.3">
      <c r="A2200" s="58">
        <v>2200</v>
      </c>
      <c r="B2200" s="264">
        <v>45969</v>
      </c>
      <c r="C2200" s="292" t="s">
        <v>2281</v>
      </c>
      <c r="E2200" s="292" t="s">
        <v>4226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1780</v>
      </c>
      <c r="E2201" s="292" t="s">
        <v>4107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1531</v>
      </c>
      <c r="E2202" s="292" t="s">
        <v>1197</v>
      </c>
      <c r="F2202" s="269" t="s">
        <v>1742</v>
      </c>
      <c r="G2202" s="265">
        <v>1200000</v>
      </c>
      <c r="H2202" s="269">
        <v>1</v>
      </c>
      <c r="K2202" s="265">
        <v>1200000</v>
      </c>
      <c r="N2202" t="s">
        <v>4556</v>
      </c>
    </row>
    <row r="2203" spans="1:14" x14ac:dyDescent="0.3">
      <c r="A2203" s="58">
        <v>2203</v>
      </c>
      <c r="B2203" s="264">
        <v>45970</v>
      </c>
      <c r="C2203" s="292" t="s">
        <v>2483</v>
      </c>
      <c r="E2203" s="292" t="s">
        <v>1909</v>
      </c>
      <c r="G2203" s="265">
        <v>2500000</v>
      </c>
      <c r="H2203" s="269">
        <v>1</v>
      </c>
      <c r="K2203" s="265">
        <v>2500000</v>
      </c>
      <c r="M2203" s="292" t="s">
        <v>4228</v>
      </c>
      <c r="N2203" t="s">
        <v>4556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2279</v>
      </c>
      <c r="G2204" s="265">
        <v>1600000</v>
      </c>
      <c r="H2204" s="269">
        <v>1</v>
      </c>
      <c r="K2204" s="265">
        <v>1600000</v>
      </c>
      <c r="N2204" t="s">
        <v>4556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4231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4556</v>
      </c>
    </row>
    <row r="2206" spans="1:14" x14ac:dyDescent="0.3">
      <c r="A2206" s="58">
        <v>2206</v>
      </c>
      <c r="B2206" s="264">
        <v>45971</v>
      </c>
      <c r="C2206" s="292" t="s">
        <v>1434</v>
      </c>
      <c r="E2206" s="292" t="s">
        <v>3449</v>
      </c>
      <c r="F2206" s="269" t="s">
        <v>1201</v>
      </c>
      <c r="G2206" s="265">
        <v>520000</v>
      </c>
      <c r="H2206" s="269">
        <v>2</v>
      </c>
      <c r="K2206" s="265">
        <v>1040000</v>
      </c>
      <c r="N2206" t="s">
        <v>4556</v>
      </c>
    </row>
    <row r="2207" spans="1:14" x14ac:dyDescent="0.3">
      <c r="A2207" s="58">
        <v>2207</v>
      </c>
      <c r="B2207" s="264">
        <v>45971</v>
      </c>
      <c r="C2207" s="292" t="s">
        <v>1434</v>
      </c>
      <c r="E2207" s="292" t="s">
        <v>2179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4556</v>
      </c>
    </row>
    <row r="2208" spans="1:14" x14ac:dyDescent="0.3">
      <c r="A2208" s="58">
        <v>2208</v>
      </c>
      <c r="B2208" s="264">
        <v>45971</v>
      </c>
      <c r="C2208" s="292" t="s">
        <v>1712</v>
      </c>
      <c r="E2208" s="292" t="s">
        <v>1539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4556</v>
      </c>
    </row>
    <row r="2209" spans="1:14" x14ac:dyDescent="0.3">
      <c r="A2209" s="58">
        <v>2209</v>
      </c>
      <c r="B2209" s="264">
        <v>45971</v>
      </c>
      <c r="C2209" s="292" t="s">
        <v>2352</v>
      </c>
      <c r="E2209" s="292" t="s">
        <v>4235</v>
      </c>
      <c r="G2209" s="265">
        <v>1000000</v>
      </c>
      <c r="H2209" s="269">
        <v>1</v>
      </c>
      <c r="K2209" s="265">
        <v>1000000</v>
      </c>
      <c r="N2209" t="s">
        <v>4556</v>
      </c>
    </row>
    <row r="2210" spans="1:14" x14ac:dyDescent="0.3">
      <c r="A2210" s="58">
        <v>2210</v>
      </c>
      <c r="B2210" s="264">
        <v>45971</v>
      </c>
      <c r="C2210" s="292" t="s">
        <v>2352</v>
      </c>
      <c r="E2210" s="292" t="s">
        <v>4236</v>
      </c>
      <c r="G2210" s="265">
        <v>200000</v>
      </c>
      <c r="H2210" s="269">
        <v>1</v>
      </c>
      <c r="K2210" s="265">
        <v>200000</v>
      </c>
      <c r="N2210" t="s">
        <v>4556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3873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1921</v>
      </c>
      <c r="E2212" s="292" t="s">
        <v>4240</v>
      </c>
      <c r="G2212" s="265">
        <v>734000</v>
      </c>
      <c r="H2212" s="269">
        <v>1</v>
      </c>
      <c r="K2212" s="265">
        <v>734000</v>
      </c>
      <c r="N2212" t="s">
        <v>4556</v>
      </c>
    </row>
    <row r="2213" spans="1:14" x14ac:dyDescent="0.3">
      <c r="A2213" s="58">
        <v>2213</v>
      </c>
      <c r="B2213" s="264">
        <v>45971</v>
      </c>
      <c r="C2213" s="292" t="s">
        <v>1921</v>
      </c>
      <c r="E2213" s="292" t="s">
        <v>4242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1860</v>
      </c>
      <c r="E2214" s="292" t="s">
        <v>2288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4556</v>
      </c>
    </row>
    <row r="2215" spans="1:14" x14ac:dyDescent="0.3">
      <c r="A2215" s="58">
        <v>2215</v>
      </c>
      <c r="B2215" s="264">
        <v>45971</v>
      </c>
      <c r="C2215" s="292" t="s">
        <v>1860</v>
      </c>
      <c r="E2215" s="292" t="s">
        <v>4169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2397</v>
      </c>
      <c r="E2216" s="292" t="s">
        <v>1790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3188</v>
      </c>
      <c r="E2217" s="292" t="s">
        <v>2279</v>
      </c>
      <c r="G2217" s="265">
        <v>1700000</v>
      </c>
      <c r="H2217" s="269">
        <v>1</v>
      </c>
      <c r="K2217" s="265">
        <v>1700000</v>
      </c>
      <c r="N2217" t="s">
        <v>4556</v>
      </c>
    </row>
    <row r="2218" spans="1:14" x14ac:dyDescent="0.3">
      <c r="A2218" s="58">
        <v>2218</v>
      </c>
      <c r="B2218" s="264">
        <v>45972</v>
      </c>
      <c r="C2218" s="292" t="s">
        <v>4250</v>
      </c>
      <c r="E2218" s="292" t="s">
        <v>4251</v>
      </c>
      <c r="F2218" s="269" t="s">
        <v>4252</v>
      </c>
      <c r="G2218" s="265">
        <v>1200000</v>
      </c>
      <c r="H2218" s="269">
        <v>1</v>
      </c>
      <c r="J2218" s="266" t="s">
        <v>2959</v>
      </c>
      <c r="K2218" s="265">
        <v>1320000</v>
      </c>
      <c r="N2218" t="s">
        <v>4556</v>
      </c>
    </row>
    <row r="2219" spans="1:14" x14ac:dyDescent="0.3">
      <c r="A2219" s="58">
        <v>2219</v>
      </c>
      <c r="B2219" s="264">
        <v>45972</v>
      </c>
      <c r="C2219" s="292" t="s">
        <v>1837</v>
      </c>
      <c r="E2219" s="292" t="s">
        <v>2786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4556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1197</v>
      </c>
      <c r="F2220" s="269" t="s">
        <v>1742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4556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4249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1228</v>
      </c>
      <c r="E2222" s="292" t="s">
        <v>4253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2483</v>
      </c>
      <c r="E2223" s="292" t="s">
        <v>4254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1780</v>
      </c>
      <c r="E2224" s="292" t="s">
        <v>3930</v>
      </c>
      <c r="F2224" s="269" t="s">
        <v>1201</v>
      </c>
      <c r="G2224" s="265">
        <v>400000</v>
      </c>
      <c r="H2224" s="269">
        <v>1</v>
      </c>
      <c r="K2224" s="265">
        <v>400000</v>
      </c>
      <c r="N2224" t="s">
        <v>4556</v>
      </c>
    </row>
    <row r="2225" spans="1:14" x14ac:dyDescent="0.3">
      <c r="A2225" s="58">
        <v>2225</v>
      </c>
      <c r="B2225" s="264">
        <v>45973</v>
      </c>
      <c r="C2225" s="292" t="s">
        <v>1712</v>
      </c>
      <c r="E2225" s="292" t="s">
        <v>1256</v>
      </c>
      <c r="F2225" s="269" t="s">
        <v>1255</v>
      </c>
      <c r="G2225" s="265">
        <v>50000</v>
      </c>
      <c r="H2225" s="269">
        <v>5</v>
      </c>
      <c r="K2225" s="265">
        <v>250000</v>
      </c>
      <c r="N2225" t="s">
        <v>4556</v>
      </c>
    </row>
    <row r="2226" spans="1:14" x14ac:dyDescent="0.3">
      <c r="A2226" s="58">
        <v>2226</v>
      </c>
      <c r="B2226" s="264">
        <v>45973</v>
      </c>
      <c r="C2226" s="292" t="s">
        <v>1221</v>
      </c>
      <c r="E2226" s="292" t="s">
        <v>2169</v>
      </c>
      <c r="F2226" s="269" t="s">
        <v>1195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4262</v>
      </c>
      <c r="N2226" t="s">
        <v>4556</v>
      </c>
    </row>
    <row r="2227" spans="1:14" x14ac:dyDescent="0.3">
      <c r="A2227" s="58">
        <v>2227</v>
      </c>
      <c r="B2227" s="264">
        <v>45973</v>
      </c>
      <c r="C2227" s="292" t="s">
        <v>3276</v>
      </c>
      <c r="E2227" s="292" t="s">
        <v>2169</v>
      </c>
      <c r="F2227" s="269" t="s">
        <v>1195</v>
      </c>
      <c r="G2227" s="265">
        <v>1500000</v>
      </c>
      <c r="H2227" s="269">
        <v>2</v>
      </c>
      <c r="K2227" s="265">
        <v>3000000</v>
      </c>
      <c r="M2227" s="292" t="s">
        <v>4264</v>
      </c>
      <c r="N2227" t="s">
        <v>4556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3575</v>
      </c>
      <c r="F2228" s="269" t="s">
        <v>3574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4556</v>
      </c>
    </row>
    <row r="2229" spans="1:14" x14ac:dyDescent="0.3">
      <c r="A2229" s="58">
        <v>2229</v>
      </c>
      <c r="B2229" s="264">
        <v>45973</v>
      </c>
      <c r="C2229" s="292" t="s">
        <v>2597</v>
      </c>
      <c r="E2229" s="292" t="s">
        <v>1695</v>
      </c>
      <c r="F2229" s="269" t="s">
        <v>1694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4556</v>
      </c>
    </row>
    <row r="2230" spans="1:14" x14ac:dyDescent="0.3">
      <c r="A2230" s="58">
        <v>2230</v>
      </c>
      <c r="B2230" s="264">
        <v>45973</v>
      </c>
      <c r="C2230" s="292" t="s">
        <v>2759</v>
      </c>
      <c r="E2230" s="292" t="s">
        <v>1733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4556</v>
      </c>
    </row>
    <row r="2231" spans="1:14" x14ac:dyDescent="0.3">
      <c r="A2231" s="58">
        <v>2231</v>
      </c>
      <c r="B2231" s="264">
        <v>45973</v>
      </c>
      <c r="C2231" s="292" t="s">
        <v>1381</v>
      </c>
      <c r="E2231" s="292" t="s">
        <v>2185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4556</v>
      </c>
    </row>
    <row r="2232" spans="1:14" x14ac:dyDescent="0.3">
      <c r="A2232" s="58">
        <v>2232</v>
      </c>
      <c r="B2232" s="264">
        <v>45973</v>
      </c>
      <c r="C2232" s="292" t="s">
        <v>2597</v>
      </c>
      <c r="E2232" s="292" t="s">
        <v>4270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2759</v>
      </c>
      <c r="E2233" s="292" t="s">
        <v>4271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3276</v>
      </c>
      <c r="E2234" s="292" t="s">
        <v>4272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1221</v>
      </c>
      <c r="E2235" s="292" t="s">
        <v>4273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4157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2352</v>
      </c>
      <c r="E2237" s="292" t="s">
        <v>4274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2903</v>
      </c>
      <c r="E2238" s="292" t="s">
        <v>2126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4556</v>
      </c>
    </row>
    <row r="2239" spans="1:14" x14ac:dyDescent="0.3">
      <c r="A2239" s="58">
        <v>2239</v>
      </c>
      <c r="B2239" s="264">
        <v>45974</v>
      </c>
      <c r="C2239" s="292" t="s">
        <v>2250</v>
      </c>
      <c r="E2239" s="292" t="s">
        <v>2080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4556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3449</v>
      </c>
      <c r="F2240" s="269" t="s">
        <v>1201</v>
      </c>
      <c r="G2240" s="265">
        <v>530000</v>
      </c>
      <c r="H2240" s="269">
        <v>1</v>
      </c>
      <c r="K2240" s="265">
        <v>530000</v>
      </c>
      <c r="N2240" t="s">
        <v>4556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2177</v>
      </c>
      <c r="F2241" s="269" t="s">
        <v>1249</v>
      </c>
      <c r="G2241" s="265">
        <v>130000</v>
      </c>
      <c r="H2241" s="269">
        <v>1</v>
      </c>
      <c r="K2241" s="265">
        <v>130000</v>
      </c>
      <c r="N2241" t="s">
        <v>4556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2181</v>
      </c>
      <c r="F2242" s="269" t="s">
        <v>1812</v>
      </c>
      <c r="G2242" s="265">
        <v>10000</v>
      </c>
      <c r="H2242" s="269">
        <v>2</v>
      </c>
      <c r="K2242" s="265">
        <v>20000</v>
      </c>
      <c r="N2242" t="s">
        <v>4556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2180</v>
      </c>
      <c r="F2243" s="269" t="s">
        <v>1785</v>
      </c>
      <c r="G2243" s="265">
        <v>35000</v>
      </c>
      <c r="H2243" s="269">
        <v>1</v>
      </c>
      <c r="K2243" s="265">
        <v>35000</v>
      </c>
      <c r="N2243" t="s">
        <v>4556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2179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4556</v>
      </c>
    </row>
    <row r="2245" spans="1:14" x14ac:dyDescent="0.3">
      <c r="A2245" s="58">
        <v>2245</v>
      </c>
      <c r="B2245" s="264">
        <v>45974</v>
      </c>
      <c r="C2245" s="292" t="s">
        <v>4352</v>
      </c>
      <c r="E2245" s="292" t="s">
        <v>4353</v>
      </c>
      <c r="F2245" s="269" t="s">
        <v>4354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4556</v>
      </c>
    </row>
    <row r="2246" spans="1:14" x14ac:dyDescent="0.3">
      <c r="A2246" s="58">
        <v>2246</v>
      </c>
      <c r="B2246" s="264">
        <v>45974</v>
      </c>
      <c r="C2246" s="292" t="s">
        <v>4352</v>
      </c>
      <c r="E2246" s="292" t="s">
        <v>4355</v>
      </c>
      <c r="F2246" s="269" t="s">
        <v>4356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4556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4556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1199</v>
      </c>
      <c r="F2249" s="269" t="s">
        <v>1982</v>
      </c>
      <c r="G2249" s="265">
        <v>1900000</v>
      </c>
      <c r="H2249" s="269">
        <v>1</v>
      </c>
      <c r="K2249" s="265">
        <v>1900000</v>
      </c>
      <c r="N2249" t="s">
        <v>4556</v>
      </c>
    </row>
    <row r="2250" spans="1:14" x14ac:dyDescent="0.3">
      <c r="A2250" s="58">
        <v>2250</v>
      </c>
      <c r="B2250" s="264">
        <v>45974</v>
      </c>
      <c r="C2250" s="292" t="s">
        <v>1921</v>
      </c>
      <c r="E2250" s="292" t="s">
        <v>3910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1457</v>
      </c>
      <c r="E2251" s="292" t="s">
        <v>4287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3188</v>
      </c>
      <c r="E2252" s="292" t="s">
        <v>4156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1381</v>
      </c>
      <c r="E2253" s="292" t="s">
        <v>4286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2903</v>
      </c>
      <c r="E2254" s="292" t="s">
        <v>4285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4177</v>
      </c>
      <c r="E2255" s="292" t="s">
        <v>4291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2250</v>
      </c>
      <c r="E2256" s="292" t="s">
        <v>4292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1459</v>
      </c>
      <c r="E2257" s="292" t="s">
        <v>4293</v>
      </c>
      <c r="G2257" s="265">
        <v>150000</v>
      </c>
      <c r="H2257" s="269">
        <v>1</v>
      </c>
      <c r="K2257" s="265">
        <v>150000</v>
      </c>
      <c r="N2257" t="s">
        <v>4556</v>
      </c>
    </row>
    <row r="2258" spans="1:14" x14ac:dyDescent="0.3">
      <c r="A2258" s="58">
        <v>2258</v>
      </c>
      <c r="B2258" s="264">
        <v>45975</v>
      </c>
      <c r="C2258" s="292" t="s">
        <v>1570</v>
      </c>
      <c r="E2258" s="292" t="s">
        <v>1256</v>
      </c>
      <c r="F2258" s="269" t="s">
        <v>1255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1712</v>
      </c>
      <c r="E2259" s="292" t="s">
        <v>2169</v>
      </c>
      <c r="F2259" s="269" t="s">
        <v>1195</v>
      </c>
      <c r="G2259" s="265">
        <v>1500000</v>
      </c>
      <c r="H2259" s="269">
        <v>1</v>
      </c>
      <c r="K2259" s="265">
        <v>1500000</v>
      </c>
      <c r="M2259" s="292" t="s">
        <v>4296</v>
      </c>
      <c r="N2259" t="s">
        <v>4556</v>
      </c>
    </row>
    <row r="2260" spans="1:14" x14ac:dyDescent="0.3">
      <c r="A2260" s="58">
        <v>2260</v>
      </c>
      <c r="B2260" s="264">
        <v>45975</v>
      </c>
      <c r="C2260" s="292" t="s">
        <v>1586</v>
      </c>
      <c r="E2260" s="292" t="s">
        <v>3449</v>
      </c>
      <c r="F2260" s="269" t="s">
        <v>1201</v>
      </c>
      <c r="G2260" s="265">
        <v>550000</v>
      </c>
      <c r="H2260" s="269">
        <v>1</v>
      </c>
      <c r="K2260" s="265">
        <v>550000</v>
      </c>
      <c r="N2260" t="s">
        <v>4556</v>
      </c>
    </row>
    <row r="2261" spans="1:14" x14ac:dyDescent="0.3">
      <c r="A2261" s="58">
        <v>2261</v>
      </c>
      <c r="B2261" s="264">
        <v>45975</v>
      </c>
      <c r="C2261" s="292" t="s">
        <v>1586</v>
      </c>
      <c r="E2261" s="292" t="s">
        <v>2179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4556</v>
      </c>
    </row>
    <row r="2262" spans="1:14" x14ac:dyDescent="0.3">
      <c r="A2262" s="58">
        <v>2262</v>
      </c>
      <c r="B2262" s="264">
        <v>45975</v>
      </c>
      <c r="C2262" s="292" t="s">
        <v>1586</v>
      </c>
      <c r="E2262" s="292" t="s">
        <v>2180</v>
      </c>
      <c r="F2262" s="269" t="s">
        <v>1785</v>
      </c>
      <c r="G2262" s="265">
        <v>35000</v>
      </c>
      <c r="H2262" s="269">
        <v>1</v>
      </c>
      <c r="K2262" s="265">
        <v>35000</v>
      </c>
      <c r="N2262" t="s">
        <v>4556</v>
      </c>
    </row>
    <row r="2263" spans="1:14" x14ac:dyDescent="0.3">
      <c r="A2263" s="58">
        <v>2263</v>
      </c>
      <c r="B2263" s="264">
        <v>45975</v>
      </c>
      <c r="C2263" s="292" t="s">
        <v>3276</v>
      </c>
      <c r="E2263" s="292" t="s">
        <v>2190</v>
      </c>
      <c r="G2263" s="265">
        <v>200000</v>
      </c>
      <c r="H2263" s="269">
        <v>1</v>
      </c>
      <c r="K2263" s="265">
        <v>200000</v>
      </c>
      <c r="N2263" t="s">
        <v>4556</v>
      </c>
    </row>
    <row r="2264" spans="1:14" x14ac:dyDescent="0.3">
      <c r="A2264" s="58">
        <v>2264</v>
      </c>
      <c r="B2264" s="264">
        <v>45975</v>
      </c>
      <c r="C2264" s="292" t="s">
        <v>1444</v>
      </c>
      <c r="E2264" s="292" t="s">
        <v>1486</v>
      </c>
      <c r="F2264" s="269" t="s">
        <v>2666</v>
      </c>
      <c r="G2264" s="265">
        <v>200000</v>
      </c>
      <c r="H2264" s="269">
        <v>1</v>
      </c>
      <c r="K2264" s="265">
        <v>200000</v>
      </c>
      <c r="M2264" s="292" t="s">
        <v>4300</v>
      </c>
      <c r="N2264" t="s">
        <v>4556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4231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4302</v>
      </c>
      <c r="N2265" t="s">
        <v>4556</v>
      </c>
    </row>
    <row r="2266" spans="1:14" x14ac:dyDescent="0.3">
      <c r="A2266" s="58">
        <v>2266</v>
      </c>
      <c r="B2266" s="264">
        <v>45975</v>
      </c>
      <c r="C2266" s="292" t="s">
        <v>1296</v>
      </c>
      <c r="E2266" s="292" t="s">
        <v>2906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4556</v>
      </c>
    </row>
    <row r="2267" spans="1:14" x14ac:dyDescent="0.3">
      <c r="A2267" s="58">
        <v>2267</v>
      </c>
      <c r="B2267" s="264">
        <v>45975</v>
      </c>
      <c r="C2267" s="292" t="s">
        <v>3188</v>
      </c>
      <c r="E2267" s="292" t="s">
        <v>2080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4556</v>
      </c>
    </row>
    <row r="2268" spans="1:14" x14ac:dyDescent="0.3">
      <c r="A2268" s="58">
        <v>2268</v>
      </c>
      <c r="B2268" s="264">
        <v>45975</v>
      </c>
      <c r="C2268" s="292" t="s">
        <v>1860</v>
      </c>
      <c r="E2268" s="292" t="s">
        <v>2792</v>
      </c>
      <c r="F2268" s="269" t="s">
        <v>2791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4556</v>
      </c>
    </row>
    <row r="2269" spans="1:14" x14ac:dyDescent="0.3">
      <c r="A2269" s="58">
        <v>2269</v>
      </c>
      <c r="B2269" s="264">
        <v>45975</v>
      </c>
      <c r="C2269" s="292" t="s">
        <v>1860</v>
      </c>
      <c r="E2269" s="292" t="s">
        <v>2170</v>
      </c>
      <c r="F2269" s="269" t="s">
        <v>1793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4556</v>
      </c>
    </row>
    <row r="2270" spans="1:14" x14ac:dyDescent="0.3">
      <c r="A2270" s="58">
        <v>2270</v>
      </c>
      <c r="B2270" s="264">
        <v>45975</v>
      </c>
      <c r="C2270" s="292" t="s">
        <v>1457</v>
      </c>
      <c r="E2270" s="292" t="s">
        <v>2186</v>
      </c>
      <c r="F2270" s="269" t="s">
        <v>1192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1860</v>
      </c>
      <c r="E2271" s="292" t="s">
        <v>3814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3276</v>
      </c>
      <c r="E2272" s="292" t="s">
        <v>4308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1444</v>
      </c>
      <c r="E2273" s="292" t="s">
        <v>4309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2589</v>
      </c>
      <c r="E2274" s="292" t="s">
        <v>4310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1296</v>
      </c>
      <c r="E2275" s="292" t="s">
        <v>4311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1837</v>
      </c>
      <c r="E2276" s="292" t="s">
        <v>3449</v>
      </c>
      <c r="F2276" s="269" t="s">
        <v>1201</v>
      </c>
      <c r="G2276" s="265">
        <v>540000</v>
      </c>
      <c r="H2276" s="269">
        <v>1</v>
      </c>
      <c r="K2276" s="265">
        <v>540000</v>
      </c>
      <c r="N2276" t="s">
        <v>4556</v>
      </c>
    </row>
    <row r="2277" spans="1:14" x14ac:dyDescent="0.3">
      <c r="A2277" s="58">
        <v>2277</v>
      </c>
      <c r="B2277" s="264">
        <v>45978</v>
      </c>
      <c r="C2277" s="292" t="s">
        <v>1837</v>
      </c>
      <c r="E2277" s="292" t="s">
        <v>2177</v>
      </c>
      <c r="F2277" s="269" t="s">
        <v>1249</v>
      </c>
      <c r="G2277" s="265">
        <v>130000</v>
      </c>
      <c r="H2277" s="269">
        <v>1</v>
      </c>
      <c r="K2277" s="265">
        <v>130000</v>
      </c>
      <c r="N2277" t="s">
        <v>4556</v>
      </c>
    </row>
    <row r="2278" spans="1:14" x14ac:dyDescent="0.3">
      <c r="A2278" s="58">
        <v>2278</v>
      </c>
      <c r="B2278" s="264">
        <v>45978</v>
      </c>
      <c r="C2278" s="292" t="s">
        <v>1837</v>
      </c>
      <c r="E2278" s="292" t="s">
        <v>2180</v>
      </c>
      <c r="F2278" s="269" t="s">
        <v>1785</v>
      </c>
      <c r="G2278" s="265">
        <v>35000</v>
      </c>
      <c r="H2278" s="269">
        <v>1</v>
      </c>
      <c r="K2278" s="265">
        <v>35000</v>
      </c>
      <c r="N2278" t="s">
        <v>4556</v>
      </c>
    </row>
    <row r="2279" spans="1:14" x14ac:dyDescent="0.3">
      <c r="A2279" s="58">
        <v>2279</v>
      </c>
      <c r="B2279" s="264">
        <v>45978</v>
      </c>
      <c r="C2279" s="292" t="s">
        <v>4339</v>
      </c>
      <c r="E2279" s="292" t="s">
        <v>4340</v>
      </c>
      <c r="F2279" s="269" t="s">
        <v>4341</v>
      </c>
      <c r="G2279" s="265">
        <v>1000000</v>
      </c>
      <c r="H2279" s="269">
        <v>1</v>
      </c>
      <c r="K2279" s="265">
        <v>1000000</v>
      </c>
      <c r="N2279" t="s">
        <v>4556</v>
      </c>
    </row>
    <row r="2280" spans="1:14" x14ac:dyDescent="0.3">
      <c r="A2280" s="58">
        <v>2280</v>
      </c>
      <c r="B2280" s="264">
        <v>45978</v>
      </c>
      <c r="C2280" s="292" t="s">
        <v>1837</v>
      </c>
      <c r="E2280" s="292" t="s">
        <v>2181</v>
      </c>
      <c r="F2280" s="269" t="s">
        <v>1812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4556</v>
      </c>
    </row>
    <row r="2281" spans="1:14" x14ac:dyDescent="0.3">
      <c r="A2281" s="58">
        <v>2281</v>
      </c>
      <c r="B2281" s="264">
        <v>45978</v>
      </c>
      <c r="C2281" s="292" t="s">
        <v>1795</v>
      </c>
      <c r="E2281" s="292" t="s">
        <v>3449</v>
      </c>
      <c r="F2281" s="269" t="s">
        <v>1201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4556</v>
      </c>
    </row>
    <row r="2282" spans="1:14" x14ac:dyDescent="0.3">
      <c r="A2282" s="58">
        <v>2282</v>
      </c>
      <c r="B2282" s="264">
        <v>45978</v>
      </c>
      <c r="C2282" s="292" t="s">
        <v>1795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4556</v>
      </c>
    </row>
    <row r="2283" spans="1:14" x14ac:dyDescent="0.3">
      <c r="A2283" s="58">
        <v>2283</v>
      </c>
      <c r="B2283" s="264">
        <v>45978</v>
      </c>
      <c r="C2283" s="292" t="s">
        <v>1296</v>
      </c>
      <c r="E2283" s="292" t="s">
        <v>1199</v>
      </c>
      <c r="F2283" s="269" t="s">
        <v>1200</v>
      </c>
      <c r="G2283" s="265">
        <v>1200000</v>
      </c>
      <c r="H2283" s="269">
        <v>1</v>
      </c>
      <c r="K2283" s="265">
        <v>1200000</v>
      </c>
      <c r="N2283" t="s">
        <v>4556</v>
      </c>
    </row>
    <row r="2284" spans="1:14" x14ac:dyDescent="0.3">
      <c r="A2284" s="58">
        <v>2284</v>
      </c>
      <c r="B2284" s="264">
        <v>45978</v>
      </c>
      <c r="C2284" s="292" t="s">
        <v>1712</v>
      </c>
      <c r="E2284" s="292" t="s">
        <v>1707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4556</v>
      </c>
    </row>
    <row r="2285" spans="1:14" x14ac:dyDescent="0.3">
      <c r="A2285" s="58">
        <v>2285</v>
      </c>
      <c r="B2285" s="264">
        <v>45978</v>
      </c>
      <c r="C2285" s="292" t="s">
        <v>3276</v>
      </c>
      <c r="E2285" s="292" t="s">
        <v>4316</v>
      </c>
      <c r="G2285" s="265">
        <v>200000</v>
      </c>
      <c r="H2285" s="269">
        <v>1</v>
      </c>
      <c r="K2285" s="265">
        <v>200000</v>
      </c>
      <c r="N2285" t="s">
        <v>4556</v>
      </c>
    </row>
    <row r="2286" spans="1:14" x14ac:dyDescent="0.3">
      <c r="A2286" s="58">
        <v>2286</v>
      </c>
      <c r="B2286" s="264">
        <v>45978</v>
      </c>
      <c r="C2286" s="292" t="s">
        <v>1389</v>
      </c>
      <c r="E2286" s="292" t="s">
        <v>1733</v>
      </c>
      <c r="G2286" s="265">
        <v>1100000</v>
      </c>
      <c r="H2286" s="269">
        <v>1</v>
      </c>
      <c r="K2286" s="265">
        <v>1100000</v>
      </c>
      <c r="N2286" t="s">
        <v>4556</v>
      </c>
    </row>
    <row r="2287" spans="1:14" x14ac:dyDescent="0.3">
      <c r="A2287" s="58">
        <v>2287</v>
      </c>
      <c r="B2287" s="264">
        <v>45978</v>
      </c>
      <c r="C2287" s="292" t="s">
        <v>1143</v>
      </c>
      <c r="E2287" s="292" t="s">
        <v>1707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4556</v>
      </c>
    </row>
    <row r="2288" spans="1:14" x14ac:dyDescent="0.3">
      <c r="A2288" s="58">
        <v>2288</v>
      </c>
      <c r="B2288" s="264">
        <v>45978</v>
      </c>
      <c r="C2288" s="292" t="s">
        <v>1837</v>
      </c>
      <c r="E2288" s="292" t="s">
        <v>1121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3188</v>
      </c>
      <c r="E2289" s="292" t="s">
        <v>4321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1296</v>
      </c>
      <c r="E2290" s="292" t="s">
        <v>4138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2691</v>
      </c>
      <c r="E2291" s="292" t="s">
        <v>2033</v>
      </c>
      <c r="F2291" s="269" t="s">
        <v>3583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1434</v>
      </c>
      <c r="E2292" s="292" t="s">
        <v>4323</v>
      </c>
      <c r="G2292" s="265">
        <v>1700000</v>
      </c>
      <c r="H2292" s="269">
        <v>1</v>
      </c>
      <c r="K2292" s="265">
        <v>1700000</v>
      </c>
      <c r="N2292" t="s">
        <v>4556</v>
      </c>
    </row>
    <row r="2293" spans="1:14" x14ac:dyDescent="0.3">
      <c r="A2293" s="58">
        <v>2293</v>
      </c>
      <c r="B2293" s="264">
        <v>45979</v>
      </c>
      <c r="C2293" s="292" t="s">
        <v>3389</v>
      </c>
      <c r="E2293" s="292" t="s">
        <v>3038</v>
      </c>
      <c r="F2293" s="269" t="s">
        <v>1942</v>
      </c>
      <c r="G2293" s="265">
        <v>1000000</v>
      </c>
      <c r="H2293" s="269">
        <v>1</v>
      </c>
      <c r="K2293" s="265">
        <v>1000000</v>
      </c>
      <c r="N2293" t="s">
        <v>4556</v>
      </c>
    </row>
    <row r="2294" spans="1:14" x14ac:dyDescent="0.3">
      <c r="A2294" s="58">
        <v>2294</v>
      </c>
      <c r="B2294" s="264">
        <v>45979</v>
      </c>
      <c r="C2294" s="292" t="s">
        <v>3188</v>
      </c>
      <c r="E2294" s="292" t="s">
        <v>2279</v>
      </c>
      <c r="G2294" s="265">
        <v>1700000</v>
      </c>
      <c r="H2294" s="269">
        <v>1</v>
      </c>
      <c r="K2294" s="265">
        <v>1700000</v>
      </c>
      <c r="N2294" t="s">
        <v>4556</v>
      </c>
    </row>
    <row r="2295" spans="1:14" x14ac:dyDescent="0.3">
      <c r="A2295" s="58">
        <v>2295</v>
      </c>
      <c r="B2295" s="264">
        <v>45979</v>
      </c>
      <c r="C2295" s="292" t="s">
        <v>2014</v>
      </c>
      <c r="E2295" s="292" t="s">
        <v>3038</v>
      </c>
      <c r="F2295" s="269" t="s">
        <v>1942</v>
      </c>
      <c r="G2295" s="265">
        <v>1200000</v>
      </c>
      <c r="H2295" s="269">
        <v>1</v>
      </c>
      <c r="K2295" s="265">
        <v>1200000</v>
      </c>
      <c r="N2295" t="s">
        <v>4556</v>
      </c>
    </row>
    <row r="2296" spans="1:14" x14ac:dyDescent="0.3">
      <c r="A2296" s="58">
        <v>2296</v>
      </c>
      <c r="B2296" s="264">
        <v>45979</v>
      </c>
      <c r="C2296" s="292" t="s">
        <v>2454</v>
      </c>
      <c r="E2296" s="292" t="s">
        <v>1707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4556</v>
      </c>
    </row>
    <row r="2297" spans="1:14" x14ac:dyDescent="0.3">
      <c r="A2297" s="58">
        <v>2297</v>
      </c>
      <c r="B2297" s="264">
        <v>45979</v>
      </c>
      <c r="C2297" s="292" t="s">
        <v>1737</v>
      </c>
      <c r="E2297" s="292" t="s">
        <v>1197</v>
      </c>
      <c r="F2297" s="269" t="s">
        <v>1742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4556</v>
      </c>
    </row>
    <row r="2298" spans="1:14" x14ac:dyDescent="0.3">
      <c r="A2298" s="58">
        <v>2298</v>
      </c>
      <c r="B2298" s="264">
        <v>45979</v>
      </c>
      <c r="C2298" s="292" t="s">
        <v>1737</v>
      </c>
      <c r="E2298" s="292" t="s">
        <v>1509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4556</v>
      </c>
    </row>
    <row r="2299" spans="1:14" x14ac:dyDescent="0.3">
      <c r="A2299" s="58">
        <v>2299</v>
      </c>
      <c r="B2299" s="264">
        <v>45979</v>
      </c>
      <c r="C2299" s="292" t="s">
        <v>4330</v>
      </c>
      <c r="E2299" s="292" t="s">
        <v>1199</v>
      </c>
      <c r="F2299" s="269" t="s">
        <v>1553</v>
      </c>
      <c r="G2299" s="265">
        <v>1300000</v>
      </c>
      <c r="H2299" s="269">
        <v>1</v>
      </c>
      <c r="K2299" s="265">
        <v>1300000</v>
      </c>
      <c r="N2299" t="s">
        <v>4556</v>
      </c>
    </row>
    <row r="2300" spans="1:14" x14ac:dyDescent="0.3">
      <c r="A2300" s="58">
        <v>2300</v>
      </c>
      <c r="B2300" s="264">
        <v>45979</v>
      </c>
      <c r="C2300" s="292" t="s">
        <v>2454</v>
      </c>
      <c r="E2300" s="292" t="s">
        <v>1121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3276</v>
      </c>
      <c r="E2301" s="292" t="s">
        <v>1121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2014</v>
      </c>
      <c r="E2302" s="292" t="s">
        <v>4342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3188</v>
      </c>
      <c r="E2303" s="292" t="s">
        <v>4156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2605</v>
      </c>
      <c r="E2304" s="292" t="s">
        <v>1551</v>
      </c>
      <c r="F2304" s="269" t="s">
        <v>2684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1586</v>
      </c>
      <c r="E2305" s="292" t="s">
        <v>2177</v>
      </c>
      <c r="F2305" s="269" t="s">
        <v>1249</v>
      </c>
      <c r="G2305" s="265">
        <v>130000</v>
      </c>
      <c r="H2305" s="269">
        <v>1</v>
      </c>
      <c r="K2305" s="265">
        <v>130000</v>
      </c>
      <c r="N2305" t="s">
        <v>4556</v>
      </c>
    </row>
    <row r="2306" spans="1:14" x14ac:dyDescent="0.3">
      <c r="A2306" s="58">
        <v>2306</v>
      </c>
      <c r="B2306" s="264">
        <v>45980</v>
      </c>
      <c r="C2306" s="292" t="s">
        <v>1586</v>
      </c>
      <c r="E2306" s="292" t="s">
        <v>2181</v>
      </c>
      <c r="F2306" s="269" t="s">
        <v>1812</v>
      </c>
      <c r="G2306" s="265">
        <v>10000</v>
      </c>
      <c r="H2306" s="269">
        <v>1</v>
      </c>
      <c r="K2306" s="265">
        <v>10000</v>
      </c>
      <c r="N2306" t="s">
        <v>4556</v>
      </c>
    </row>
    <row r="2307" spans="1:14" x14ac:dyDescent="0.3">
      <c r="A2307" s="58">
        <v>2307</v>
      </c>
      <c r="B2307" s="264">
        <v>45980</v>
      </c>
      <c r="C2307" s="292" t="s">
        <v>2483</v>
      </c>
      <c r="E2307" s="292" t="s">
        <v>3449</v>
      </c>
      <c r="F2307" s="269" t="s">
        <v>1201</v>
      </c>
      <c r="G2307" s="265">
        <v>550000</v>
      </c>
      <c r="H2307" s="269">
        <v>1</v>
      </c>
      <c r="K2307" s="265">
        <v>550000</v>
      </c>
      <c r="N2307" t="s">
        <v>4556</v>
      </c>
    </row>
    <row r="2308" spans="1:14" x14ac:dyDescent="0.3">
      <c r="A2308" s="58">
        <v>2308</v>
      </c>
      <c r="B2308" s="264">
        <v>45980</v>
      </c>
      <c r="C2308" s="292" t="s">
        <v>4335</v>
      </c>
      <c r="E2308" s="292" t="s">
        <v>1197</v>
      </c>
      <c r="F2308" s="269" t="s">
        <v>1742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4556</v>
      </c>
    </row>
    <row r="2309" spans="1:14" x14ac:dyDescent="0.3">
      <c r="A2309" s="58">
        <v>2309</v>
      </c>
      <c r="B2309" s="264">
        <v>45980</v>
      </c>
      <c r="C2309" s="292" t="s">
        <v>4335</v>
      </c>
      <c r="E2309" s="292" t="s">
        <v>1486</v>
      </c>
      <c r="F2309" s="269" t="s">
        <v>2666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4556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1199</v>
      </c>
      <c r="F2310" s="269" t="s">
        <v>1200</v>
      </c>
      <c r="G2310" s="265">
        <v>1200000</v>
      </c>
      <c r="H2310" s="269">
        <v>1</v>
      </c>
      <c r="K2310" s="265">
        <v>1200000</v>
      </c>
      <c r="N2310" t="s">
        <v>4556</v>
      </c>
    </row>
    <row r="2311" spans="1:14" x14ac:dyDescent="0.3">
      <c r="A2311" s="58">
        <v>2311</v>
      </c>
      <c r="B2311" s="264">
        <v>45980</v>
      </c>
      <c r="C2311" s="292" t="s">
        <v>4335</v>
      </c>
      <c r="E2311" s="292" t="s">
        <v>4350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2605</v>
      </c>
      <c r="E2312" s="292" t="s">
        <v>3871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4423</v>
      </c>
      <c r="E2313" s="292" t="s">
        <v>4424</v>
      </c>
      <c r="F2313" s="269" t="s">
        <v>4425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4556</v>
      </c>
    </row>
    <row r="2314" spans="1:14" x14ac:dyDescent="0.3">
      <c r="A2314" s="58">
        <v>2314</v>
      </c>
      <c r="B2314" s="264">
        <v>45981</v>
      </c>
      <c r="C2314" s="292" t="s">
        <v>4275</v>
      </c>
      <c r="E2314" s="292" t="s">
        <v>4357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3389</v>
      </c>
      <c r="E2315" s="292" t="s">
        <v>4358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1586</v>
      </c>
      <c r="E2316" s="292" t="s">
        <v>4359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1434</v>
      </c>
      <c r="E2317" s="292" t="s">
        <v>2677</v>
      </c>
      <c r="F2317" s="269" t="s">
        <v>2676</v>
      </c>
      <c r="G2317" s="265">
        <v>500000</v>
      </c>
      <c r="H2317" s="269">
        <v>1</v>
      </c>
      <c r="K2317" s="265">
        <v>500000</v>
      </c>
      <c r="N2317" t="s">
        <v>4556</v>
      </c>
    </row>
    <row r="2318" spans="1:14" x14ac:dyDescent="0.3">
      <c r="A2318" s="58">
        <v>2318</v>
      </c>
      <c r="B2318" s="264">
        <v>45981</v>
      </c>
      <c r="C2318" s="292" t="s">
        <v>1570</v>
      </c>
      <c r="E2318" s="292" t="s">
        <v>1883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1737</v>
      </c>
      <c r="E2319" s="292" t="s">
        <v>2149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4556</v>
      </c>
    </row>
    <row r="2320" spans="1:14" x14ac:dyDescent="0.3">
      <c r="A2320" s="58">
        <v>2320</v>
      </c>
      <c r="B2320" s="264">
        <v>45981</v>
      </c>
      <c r="C2320" s="292" t="s">
        <v>1570</v>
      </c>
      <c r="E2320" s="292" t="s">
        <v>2185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4375</v>
      </c>
    </row>
    <row r="2321" spans="1:14" x14ac:dyDescent="0.3">
      <c r="A2321" s="58">
        <v>2321</v>
      </c>
      <c r="B2321" s="264">
        <v>45982</v>
      </c>
      <c r="C2321" s="292" t="s">
        <v>1570</v>
      </c>
      <c r="E2321" s="292" t="s">
        <v>3932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1737</v>
      </c>
      <c r="E2322" s="292" t="s">
        <v>1121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2759</v>
      </c>
      <c r="E2323" s="292" t="s">
        <v>3449</v>
      </c>
      <c r="F2323" s="269" t="s">
        <v>1201</v>
      </c>
      <c r="G2323" s="265">
        <v>550000</v>
      </c>
      <c r="H2323" s="269">
        <v>1</v>
      </c>
      <c r="K2323" s="265">
        <v>550000</v>
      </c>
      <c r="N2323" t="s">
        <v>4556</v>
      </c>
    </row>
    <row r="2324" spans="1:14" x14ac:dyDescent="0.3">
      <c r="A2324" s="58">
        <v>2324</v>
      </c>
      <c r="B2324" s="264">
        <v>45982</v>
      </c>
      <c r="C2324" s="292" t="s">
        <v>3276</v>
      </c>
      <c r="E2324" s="292" t="s">
        <v>4380</v>
      </c>
      <c r="G2324" s="265">
        <v>270000</v>
      </c>
      <c r="H2324" s="269">
        <v>1</v>
      </c>
      <c r="K2324" s="265">
        <v>270000</v>
      </c>
      <c r="N2324" t="s">
        <v>4556</v>
      </c>
    </row>
    <row r="2325" spans="1:14" x14ac:dyDescent="0.3">
      <c r="A2325" s="58">
        <v>2325</v>
      </c>
      <c r="B2325" s="264">
        <v>45982</v>
      </c>
      <c r="C2325" s="292" t="s">
        <v>1381</v>
      </c>
      <c r="E2325" s="292" t="s">
        <v>3449</v>
      </c>
      <c r="F2325" s="269" t="s">
        <v>1201</v>
      </c>
      <c r="G2325" s="265">
        <v>550000</v>
      </c>
      <c r="H2325" s="269">
        <v>1</v>
      </c>
      <c r="K2325" s="265">
        <v>550000</v>
      </c>
      <c r="N2325" t="s">
        <v>4556</v>
      </c>
    </row>
    <row r="2326" spans="1:14" x14ac:dyDescent="0.3">
      <c r="A2326" s="58">
        <v>2326</v>
      </c>
      <c r="B2326" s="264">
        <v>45982</v>
      </c>
      <c r="C2326" s="292" t="s">
        <v>1381</v>
      </c>
      <c r="E2326" s="292" t="s">
        <v>2179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4556</v>
      </c>
    </row>
    <row r="2327" spans="1:14" x14ac:dyDescent="0.3">
      <c r="A2327" s="58">
        <v>2327</v>
      </c>
      <c r="B2327" s="264">
        <v>45982</v>
      </c>
      <c r="C2327" s="292" t="s">
        <v>1381</v>
      </c>
      <c r="E2327" s="292" t="s">
        <v>2180</v>
      </c>
      <c r="F2327" s="269" t="s">
        <v>1785</v>
      </c>
      <c r="G2327" s="265">
        <v>55000</v>
      </c>
      <c r="H2327" s="269">
        <v>1</v>
      </c>
      <c r="K2327" s="265">
        <v>55000</v>
      </c>
      <c r="N2327" t="s">
        <v>4556</v>
      </c>
    </row>
    <row r="2328" spans="1:14" x14ac:dyDescent="0.3">
      <c r="A2328" s="58">
        <v>2328</v>
      </c>
      <c r="B2328" s="264">
        <v>45982</v>
      </c>
      <c r="C2328" s="292" t="s">
        <v>1381</v>
      </c>
      <c r="E2328" s="292" t="s">
        <v>2181</v>
      </c>
      <c r="F2328" s="269" t="s">
        <v>1812</v>
      </c>
      <c r="G2328" s="265">
        <v>10000</v>
      </c>
      <c r="H2328" s="269">
        <v>2</v>
      </c>
      <c r="K2328" s="265">
        <v>20000</v>
      </c>
      <c r="N2328" t="s">
        <v>4556</v>
      </c>
    </row>
    <row r="2329" spans="1:14" x14ac:dyDescent="0.3">
      <c r="A2329" s="58">
        <v>2329</v>
      </c>
      <c r="B2329" s="264">
        <v>45982</v>
      </c>
      <c r="C2329" s="292" t="s">
        <v>1381</v>
      </c>
      <c r="E2329" s="292" t="s">
        <v>2177</v>
      </c>
      <c r="F2329" s="269" t="s">
        <v>1249</v>
      </c>
      <c r="G2329" s="265">
        <v>130000</v>
      </c>
      <c r="H2329" s="269">
        <v>2</v>
      </c>
      <c r="K2329" s="265">
        <v>260000</v>
      </c>
      <c r="N2329" t="s">
        <v>4556</v>
      </c>
    </row>
    <row r="2330" spans="1:14" x14ac:dyDescent="0.3">
      <c r="A2330" s="58">
        <v>2330</v>
      </c>
      <c r="B2330" s="264">
        <v>45982</v>
      </c>
      <c r="C2330" s="292" t="s">
        <v>1484</v>
      </c>
      <c r="E2330" s="292" t="s">
        <v>1707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4556</v>
      </c>
    </row>
    <row r="2331" spans="1:14" x14ac:dyDescent="0.3">
      <c r="A2331" s="58">
        <v>2331</v>
      </c>
      <c r="B2331" s="264">
        <v>45982</v>
      </c>
      <c r="C2331" s="292" t="s">
        <v>1712</v>
      </c>
      <c r="E2331" s="292" t="s">
        <v>1525</v>
      </c>
      <c r="G2331" s="265">
        <v>450000</v>
      </c>
      <c r="H2331" s="269">
        <v>1</v>
      </c>
      <c r="K2331" s="265">
        <v>450000</v>
      </c>
      <c r="N2331" t="s">
        <v>4556</v>
      </c>
    </row>
    <row r="2332" spans="1:14" x14ac:dyDescent="0.3">
      <c r="A2332" s="58">
        <v>2332</v>
      </c>
      <c r="B2332" s="264">
        <v>45982</v>
      </c>
      <c r="C2332" s="292" t="s">
        <v>2759</v>
      </c>
      <c r="E2332" s="292" t="s">
        <v>4271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3276</v>
      </c>
      <c r="E2333" s="292" t="s">
        <v>4308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4330</v>
      </c>
      <c r="E2334" s="292" t="s">
        <v>4385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1484</v>
      </c>
      <c r="E2335" s="292" t="s">
        <v>4114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1837</v>
      </c>
      <c r="E2336" s="292" t="s">
        <v>1121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1570</v>
      </c>
      <c r="E2337" s="292" t="s">
        <v>3932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1860</v>
      </c>
      <c r="E2338" s="292" t="s">
        <v>1733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4556</v>
      </c>
    </row>
    <row r="2339" spans="1:14" x14ac:dyDescent="0.3">
      <c r="A2339" s="58">
        <v>2339</v>
      </c>
      <c r="B2339" s="264">
        <v>45985</v>
      </c>
      <c r="C2339" s="292" t="s">
        <v>3526</v>
      </c>
      <c r="E2339" s="292" t="s">
        <v>3449</v>
      </c>
      <c r="F2339" s="269" t="s">
        <v>1201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4556</v>
      </c>
    </row>
    <row r="2340" spans="1:14" x14ac:dyDescent="0.3">
      <c r="A2340" s="58">
        <v>2340</v>
      </c>
      <c r="B2340" s="264">
        <v>45985</v>
      </c>
      <c r="C2340" s="292" t="s">
        <v>1389</v>
      </c>
      <c r="E2340" s="292" t="s">
        <v>2820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4395</v>
      </c>
      <c r="N2340" t="s">
        <v>4556</v>
      </c>
    </row>
    <row r="2341" spans="1:14" x14ac:dyDescent="0.3">
      <c r="A2341" s="58">
        <v>2341</v>
      </c>
      <c r="B2341" s="264">
        <v>45985</v>
      </c>
      <c r="C2341" s="292" t="s">
        <v>1389</v>
      </c>
      <c r="E2341" s="292" t="s">
        <v>2279</v>
      </c>
      <c r="G2341" s="265">
        <v>1700000</v>
      </c>
      <c r="H2341" s="269">
        <v>1</v>
      </c>
      <c r="K2341" s="265">
        <v>1700000</v>
      </c>
      <c r="M2341" s="292" t="s">
        <v>4396</v>
      </c>
      <c r="N2341" t="s">
        <v>4556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1486</v>
      </c>
      <c r="F2342" s="269" t="s">
        <v>2666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4398</v>
      </c>
      <c r="N2342" t="s">
        <v>4568</v>
      </c>
    </row>
    <row r="2343" spans="1:14" x14ac:dyDescent="0.3">
      <c r="A2343" s="58">
        <v>2343</v>
      </c>
      <c r="B2343" s="264">
        <v>45985</v>
      </c>
      <c r="C2343" s="292" t="s">
        <v>4423</v>
      </c>
      <c r="E2343" s="292" t="s">
        <v>4426</v>
      </c>
      <c r="F2343" s="269" t="s">
        <v>4427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4428</v>
      </c>
      <c r="N2343" t="s">
        <v>4556</v>
      </c>
    </row>
    <row r="2344" spans="1:14" x14ac:dyDescent="0.3">
      <c r="A2344" s="58">
        <v>2344</v>
      </c>
      <c r="B2344" s="264">
        <v>45985</v>
      </c>
      <c r="C2344" s="292" t="s">
        <v>1143</v>
      </c>
      <c r="E2344" s="292" t="s">
        <v>1197</v>
      </c>
      <c r="F2344" s="269" t="s">
        <v>1351</v>
      </c>
      <c r="G2344" s="265">
        <v>1200000</v>
      </c>
      <c r="H2344" s="269">
        <v>1</v>
      </c>
      <c r="K2344" s="265">
        <v>1200000</v>
      </c>
      <c r="N2344" t="s">
        <v>4556</v>
      </c>
    </row>
    <row r="2345" spans="1:14" x14ac:dyDescent="0.3">
      <c r="A2345" s="58">
        <v>2345</v>
      </c>
      <c r="B2345" s="264">
        <v>45985</v>
      </c>
      <c r="C2345" s="292" t="s">
        <v>1439</v>
      </c>
      <c r="E2345" s="292" t="s">
        <v>1197</v>
      </c>
      <c r="F2345" s="269" t="s">
        <v>1742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4402</v>
      </c>
      <c r="N2345" t="s">
        <v>4556</v>
      </c>
    </row>
    <row r="2346" spans="1:14" x14ac:dyDescent="0.3">
      <c r="A2346" s="58">
        <v>2346</v>
      </c>
      <c r="B2346" s="264">
        <v>45985</v>
      </c>
      <c r="C2346" s="292" t="s">
        <v>1576</v>
      </c>
      <c r="E2346" s="292" t="s">
        <v>2183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4404</v>
      </c>
      <c r="N2346" t="s">
        <v>4568</v>
      </c>
    </row>
    <row r="2347" spans="1:14" x14ac:dyDescent="0.3">
      <c r="A2347" s="58">
        <v>2347</v>
      </c>
      <c r="B2347" s="264">
        <v>45985</v>
      </c>
      <c r="C2347" s="292" t="s">
        <v>1434</v>
      </c>
      <c r="E2347" s="292" t="s">
        <v>1495</v>
      </c>
      <c r="G2347" s="265">
        <v>1200000</v>
      </c>
      <c r="H2347" s="269">
        <v>1</v>
      </c>
      <c r="K2347" s="265">
        <v>1200000</v>
      </c>
      <c r="M2347" s="292" t="s">
        <v>4406</v>
      </c>
      <c r="N2347" t="s">
        <v>4556</v>
      </c>
    </row>
    <row r="2348" spans="1:14" x14ac:dyDescent="0.3">
      <c r="A2348" s="58">
        <v>2348</v>
      </c>
      <c r="B2348" s="264">
        <v>45985</v>
      </c>
      <c r="C2348" s="292" t="s">
        <v>3276</v>
      </c>
      <c r="E2348" s="292" t="s">
        <v>1852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4556</v>
      </c>
    </row>
    <row r="2349" spans="1:14" x14ac:dyDescent="0.3">
      <c r="A2349" s="58">
        <v>2349</v>
      </c>
      <c r="B2349" s="264">
        <v>45985</v>
      </c>
      <c r="C2349" s="292" t="s">
        <v>3276</v>
      </c>
      <c r="E2349" s="292" t="s">
        <v>1754</v>
      </c>
      <c r="F2349" s="269" t="s">
        <v>1753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4556</v>
      </c>
    </row>
    <row r="2350" spans="1:14" x14ac:dyDescent="0.3">
      <c r="A2350" s="58">
        <v>2350</v>
      </c>
      <c r="B2350" s="264">
        <v>45985</v>
      </c>
      <c r="C2350" s="292" t="s">
        <v>3276</v>
      </c>
      <c r="E2350" s="292" t="s">
        <v>1754</v>
      </c>
      <c r="F2350" s="269" t="s">
        <v>1756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4556</v>
      </c>
    </row>
    <row r="2351" spans="1:14" x14ac:dyDescent="0.3">
      <c r="A2351" s="58">
        <v>2351</v>
      </c>
      <c r="B2351" s="264">
        <v>45983</v>
      </c>
      <c r="C2351" s="292" t="s">
        <v>1860</v>
      </c>
      <c r="E2351" s="292" t="s">
        <v>2046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4249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3276</v>
      </c>
      <c r="E2353" s="292" t="s">
        <v>4272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3526</v>
      </c>
      <c r="E2354" s="292" t="s">
        <v>4409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4410</v>
      </c>
      <c r="E2355" s="292" t="s">
        <v>1707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4556</v>
      </c>
    </row>
    <row r="2356" spans="1:14" x14ac:dyDescent="0.3">
      <c r="A2356" s="58">
        <v>2356</v>
      </c>
      <c r="B2356" s="264">
        <v>45986</v>
      </c>
      <c r="C2356" s="292" t="s">
        <v>2483</v>
      </c>
      <c r="E2356" s="292" t="s">
        <v>4254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3796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1381</v>
      </c>
      <c r="E2358" s="292" t="s">
        <v>4286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1852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4568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1754</v>
      </c>
      <c r="F2360" s="269" t="s">
        <v>1753</v>
      </c>
      <c r="G2360" s="265">
        <v>90000</v>
      </c>
      <c r="H2360" s="269">
        <v>1</v>
      </c>
      <c r="K2360" s="265">
        <v>90000</v>
      </c>
      <c r="N2360" t="s">
        <v>4568</v>
      </c>
    </row>
    <row r="2361" spans="1:14" x14ac:dyDescent="0.3">
      <c r="A2361" s="58">
        <v>2361</v>
      </c>
      <c r="B2361" s="264">
        <v>45986</v>
      </c>
      <c r="C2361" s="292" t="s">
        <v>4416</v>
      </c>
      <c r="E2361" s="292" t="s">
        <v>2186</v>
      </c>
      <c r="F2361" s="269" t="s">
        <v>1192</v>
      </c>
      <c r="G2361" s="265">
        <v>1200000</v>
      </c>
      <c r="H2361" s="269">
        <v>1</v>
      </c>
      <c r="K2361" s="265">
        <v>1200000</v>
      </c>
      <c r="N2361" t="s">
        <v>4568</v>
      </c>
    </row>
    <row r="2362" spans="1:14" x14ac:dyDescent="0.3">
      <c r="A2362" s="58">
        <v>2362</v>
      </c>
      <c r="B2362" s="264">
        <v>45986</v>
      </c>
      <c r="C2362" s="292" t="s">
        <v>2589</v>
      </c>
      <c r="E2362" s="292" t="s">
        <v>1197</v>
      </c>
      <c r="F2362" s="269" t="s">
        <v>1742</v>
      </c>
      <c r="G2362" s="265">
        <v>1300000</v>
      </c>
      <c r="H2362" s="269">
        <v>1</v>
      </c>
      <c r="K2362" s="265">
        <v>1300000</v>
      </c>
      <c r="N2362" t="s">
        <v>4568</v>
      </c>
    </row>
    <row r="2363" spans="1:14" x14ac:dyDescent="0.3">
      <c r="A2363" s="58">
        <v>2363</v>
      </c>
      <c r="B2363" s="264">
        <v>45986</v>
      </c>
      <c r="C2363" s="292" t="s">
        <v>2589</v>
      </c>
      <c r="E2363" s="292" t="s">
        <v>4422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3828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4416</v>
      </c>
      <c r="E2365" s="292" t="s">
        <v>4421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2308</v>
      </c>
      <c r="E2366" s="292" t="s">
        <v>1121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1167</v>
      </c>
      <c r="E2367" s="292" t="s">
        <v>3816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4568</v>
      </c>
    </row>
    <row r="2368" spans="1:14" x14ac:dyDescent="0.3">
      <c r="A2368" s="58">
        <v>2368</v>
      </c>
      <c r="B2368" s="264">
        <v>45987</v>
      </c>
      <c r="C2368" s="292" t="s">
        <v>1567</v>
      </c>
      <c r="E2368" s="292" t="s">
        <v>1199</v>
      </c>
      <c r="F2368" s="269" t="s">
        <v>1200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4568</v>
      </c>
    </row>
    <row r="2369" spans="1:14" x14ac:dyDescent="0.3">
      <c r="A2369" s="58">
        <v>2369</v>
      </c>
      <c r="B2369" s="264">
        <v>45987</v>
      </c>
      <c r="C2369" s="292" t="s">
        <v>1567</v>
      </c>
      <c r="E2369" s="292" t="s">
        <v>3028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4568</v>
      </c>
    </row>
    <row r="2370" spans="1:14" x14ac:dyDescent="0.3">
      <c r="A2370" s="58">
        <v>2370</v>
      </c>
      <c r="B2370" s="264">
        <v>45987</v>
      </c>
      <c r="C2370" s="292" t="s">
        <v>1432</v>
      </c>
      <c r="E2370" s="292" t="s">
        <v>2288</v>
      </c>
      <c r="G2370" s="265">
        <v>650000</v>
      </c>
      <c r="H2370" s="269">
        <v>1</v>
      </c>
      <c r="K2370" s="265">
        <v>650000</v>
      </c>
      <c r="N2370" t="s">
        <v>4568</v>
      </c>
    </row>
    <row r="2371" spans="1:14" x14ac:dyDescent="0.3">
      <c r="A2371" s="58">
        <v>2371</v>
      </c>
      <c r="B2371" s="264">
        <v>45987</v>
      </c>
      <c r="C2371" s="292" t="s">
        <v>1780</v>
      </c>
      <c r="E2371" s="292" t="s">
        <v>2183</v>
      </c>
      <c r="G2371" s="265">
        <v>650000</v>
      </c>
      <c r="H2371" s="269">
        <v>1</v>
      </c>
      <c r="K2371" s="265">
        <v>650000</v>
      </c>
      <c r="N2371" t="s">
        <v>4568</v>
      </c>
    </row>
    <row r="2372" spans="1:14" x14ac:dyDescent="0.3">
      <c r="A2372" s="58">
        <v>2372</v>
      </c>
      <c r="B2372" s="264">
        <v>45987</v>
      </c>
      <c r="C2372" s="292" t="s">
        <v>1737</v>
      </c>
      <c r="E2372" s="292" t="s">
        <v>2900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4568</v>
      </c>
    </row>
    <row r="2373" spans="1:14" x14ac:dyDescent="0.3">
      <c r="A2373" s="58">
        <v>2373</v>
      </c>
      <c r="B2373" s="264">
        <v>45987</v>
      </c>
      <c r="C2373" s="292" t="s">
        <v>1570</v>
      </c>
      <c r="E2373" s="292" t="s">
        <v>2371</v>
      </c>
      <c r="F2373" s="269" t="s">
        <v>2863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2691</v>
      </c>
      <c r="E2374" s="292" t="s">
        <v>4116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1432</v>
      </c>
      <c r="E2375" s="292" t="s">
        <v>4435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1576</v>
      </c>
      <c r="E2376" s="292" t="s">
        <v>4436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4440</v>
      </c>
      <c r="E2377" s="292" t="s">
        <v>1486</v>
      </c>
      <c r="F2377" s="269" t="s">
        <v>2666</v>
      </c>
      <c r="G2377" s="265">
        <v>350000</v>
      </c>
      <c r="H2377" s="269">
        <v>1</v>
      </c>
      <c r="K2377" s="265">
        <v>350000</v>
      </c>
      <c r="N2377" t="s">
        <v>4568</v>
      </c>
    </row>
    <row r="2378" spans="1:14" x14ac:dyDescent="0.3">
      <c r="A2378" s="58">
        <v>2378</v>
      </c>
      <c r="B2378" s="264">
        <v>45988</v>
      </c>
      <c r="C2378" s="292" t="s">
        <v>1389</v>
      </c>
      <c r="E2378" s="292" t="s">
        <v>2371</v>
      </c>
      <c r="F2378" s="269" t="s">
        <v>2863</v>
      </c>
      <c r="G2378" s="265">
        <v>1100000</v>
      </c>
      <c r="H2378" s="269">
        <v>1</v>
      </c>
      <c r="K2378" s="265">
        <v>1100000</v>
      </c>
      <c r="N2378" t="s">
        <v>4568</v>
      </c>
    </row>
    <row r="2379" spans="1:14" x14ac:dyDescent="0.3">
      <c r="A2379" s="58">
        <v>2379</v>
      </c>
      <c r="B2379" s="264">
        <v>45988</v>
      </c>
      <c r="C2379" s="292" t="s">
        <v>1389</v>
      </c>
      <c r="E2379" s="292" t="s">
        <v>1256</v>
      </c>
      <c r="F2379" s="269" t="s">
        <v>1255</v>
      </c>
      <c r="G2379" s="265">
        <v>80000</v>
      </c>
      <c r="H2379" s="269">
        <v>1</v>
      </c>
      <c r="K2379" s="265">
        <v>80000</v>
      </c>
      <c r="N2379" t="s">
        <v>4568</v>
      </c>
    </row>
    <row r="2380" spans="1:14" x14ac:dyDescent="0.3">
      <c r="A2380" s="58">
        <v>2380</v>
      </c>
      <c r="B2380" s="264">
        <v>45988</v>
      </c>
      <c r="C2380" s="292" t="s">
        <v>1389</v>
      </c>
      <c r="E2380" s="292" t="s">
        <v>1256</v>
      </c>
      <c r="F2380" s="269" t="s">
        <v>1255</v>
      </c>
      <c r="G2380" s="265">
        <v>50000</v>
      </c>
      <c r="H2380" s="269">
        <v>1</v>
      </c>
      <c r="K2380" s="265">
        <v>50000</v>
      </c>
      <c r="N2380" t="s">
        <v>4568</v>
      </c>
    </row>
    <row r="2381" spans="1:14" x14ac:dyDescent="0.3">
      <c r="A2381" s="58">
        <v>2381</v>
      </c>
      <c r="B2381" s="264">
        <v>45988</v>
      </c>
      <c r="C2381" s="292" t="s">
        <v>1712</v>
      </c>
      <c r="E2381" s="292" t="s">
        <v>1197</v>
      </c>
      <c r="F2381" s="269" t="s">
        <v>1742</v>
      </c>
      <c r="G2381" s="265">
        <v>1200000</v>
      </c>
      <c r="H2381" s="269">
        <v>1</v>
      </c>
      <c r="K2381" s="265">
        <v>1200000</v>
      </c>
      <c r="N2381" t="s">
        <v>4568</v>
      </c>
    </row>
    <row r="2382" spans="1:14" x14ac:dyDescent="0.3">
      <c r="A2382" s="58">
        <v>2382</v>
      </c>
      <c r="B2382" s="264">
        <v>45988</v>
      </c>
      <c r="C2382" s="292" t="s">
        <v>1712</v>
      </c>
      <c r="E2382" s="292" t="s">
        <v>1486</v>
      </c>
      <c r="F2382" s="269" t="s">
        <v>2666</v>
      </c>
      <c r="G2382" s="265">
        <v>350000</v>
      </c>
      <c r="H2382" s="269">
        <v>1</v>
      </c>
      <c r="K2382" s="265">
        <v>350000</v>
      </c>
      <c r="N2382" t="s">
        <v>4568</v>
      </c>
    </row>
    <row r="2383" spans="1:14" x14ac:dyDescent="0.3">
      <c r="A2383" s="58">
        <v>2383</v>
      </c>
      <c r="B2383" s="264">
        <v>45988</v>
      </c>
      <c r="C2383" s="292" t="s">
        <v>1544</v>
      </c>
      <c r="E2383" s="292" t="s">
        <v>2202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4568</v>
      </c>
    </row>
    <row r="2384" spans="1:14" x14ac:dyDescent="0.3">
      <c r="A2384" s="58">
        <v>2384</v>
      </c>
      <c r="B2384" s="264">
        <v>45988</v>
      </c>
      <c r="C2384" s="292" t="s">
        <v>1544</v>
      </c>
      <c r="E2384" s="292" t="s">
        <v>2101</v>
      </c>
      <c r="F2384" s="269" t="s">
        <v>2569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4568</v>
      </c>
    </row>
    <row r="2385" spans="1:14" x14ac:dyDescent="0.3">
      <c r="A2385" s="58">
        <v>2385</v>
      </c>
      <c r="B2385" s="264">
        <v>45988</v>
      </c>
      <c r="C2385" s="292" t="s">
        <v>1544</v>
      </c>
      <c r="E2385" s="292" t="s">
        <v>1749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4568</v>
      </c>
    </row>
    <row r="2386" spans="1:14" x14ac:dyDescent="0.3">
      <c r="A2386" s="58">
        <v>2386</v>
      </c>
      <c r="B2386" s="264">
        <v>45988</v>
      </c>
      <c r="C2386" s="292" t="s">
        <v>1544</v>
      </c>
      <c r="E2386" s="292" t="s">
        <v>1509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4568</v>
      </c>
    </row>
    <row r="2387" spans="1:14" x14ac:dyDescent="0.3">
      <c r="A2387" s="58">
        <v>2387</v>
      </c>
      <c r="B2387" s="264">
        <v>45988</v>
      </c>
      <c r="C2387" s="292" t="s">
        <v>2134</v>
      </c>
      <c r="E2387" s="292" t="s">
        <v>2279</v>
      </c>
      <c r="G2387" s="265">
        <v>1700000</v>
      </c>
      <c r="H2387" s="269">
        <v>1</v>
      </c>
      <c r="K2387" s="265">
        <v>1700000</v>
      </c>
      <c r="N2387" t="s">
        <v>4568</v>
      </c>
    </row>
    <row r="2388" spans="1:14" x14ac:dyDescent="0.3">
      <c r="A2388" s="58">
        <v>2388</v>
      </c>
      <c r="B2388" s="264">
        <v>45988</v>
      </c>
      <c r="C2388" s="292" t="s">
        <v>2712</v>
      </c>
      <c r="E2388" s="292" t="s">
        <v>1197</v>
      </c>
      <c r="F2388" s="269" t="s">
        <v>1742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4568</v>
      </c>
    </row>
    <row r="2389" spans="1:14" x14ac:dyDescent="0.3">
      <c r="A2389" s="58">
        <v>2389</v>
      </c>
      <c r="B2389" s="264">
        <v>45988</v>
      </c>
      <c r="C2389" s="292" t="s">
        <v>2712</v>
      </c>
      <c r="E2389" s="292" t="s">
        <v>1486</v>
      </c>
      <c r="F2389" s="269" t="s">
        <v>2666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4568</v>
      </c>
    </row>
    <row r="2390" spans="1:14" x14ac:dyDescent="0.3">
      <c r="A2390" s="58">
        <v>2390</v>
      </c>
      <c r="B2390" s="264">
        <v>45988</v>
      </c>
      <c r="C2390" s="292" t="s">
        <v>4440</v>
      </c>
      <c r="E2390" s="292" t="s">
        <v>4451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1439</v>
      </c>
      <c r="E2391" s="292" t="s">
        <v>4452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1733</v>
      </c>
      <c r="G2392" s="265">
        <v>650000</v>
      </c>
      <c r="H2392" s="269">
        <v>1</v>
      </c>
      <c r="K2392" s="265">
        <v>650000</v>
      </c>
      <c r="N2392" t="s">
        <v>4568</v>
      </c>
    </row>
    <row r="2393" spans="1:14" x14ac:dyDescent="0.3">
      <c r="A2393" s="58">
        <v>2393</v>
      </c>
      <c r="B2393" s="264">
        <v>45989</v>
      </c>
      <c r="C2393" s="292" t="s">
        <v>1780</v>
      </c>
      <c r="E2393" s="292" t="s">
        <v>1197</v>
      </c>
      <c r="F2393" s="269" t="s">
        <v>1742</v>
      </c>
      <c r="G2393" s="265">
        <v>1200000</v>
      </c>
      <c r="H2393" s="269">
        <v>1</v>
      </c>
      <c r="K2393" s="265">
        <v>1200000</v>
      </c>
      <c r="N2393" t="s">
        <v>4568</v>
      </c>
    </row>
    <row r="2394" spans="1:14" x14ac:dyDescent="0.3">
      <c r="A2394" s="58">
        <v>2394</v>
      </c>
      <c r="B2394" s="264">
        <v>45989</v>
      </c>
      <c r="C2394" s="292" t="s">
        <v>1780</v>
      </c>
      <c r="E2394" s="292" t="s">
        <v>1486</v>
      </c>
      <c r="F2394" s="269" t="s">
        <v>2666</v>
      </c>
      <c r="G2394" s="265">
        <v>350000</v>
      </c>
      <c r="H2394" s="269">
        <v>1</v>
      </c>
      <c r="K2394" s="265">
        <v>350000</v>
      </c>
      <c r="N2394" t="s">
        <v>4568</v>
      </c>
    </row>
    <row r="2395" spans="1:14" x14ac:dyDescent="0.3">
      <c r="A2395" s="58">
        <v>2395</v>
      </c>
      <c r="B2395" s="264">
        <v>45989</v>
      </c>
      <c r="C2395" s="292" t="s">
        <v>1780</v>
      </c>
      <c r="E2395" s="292" t="s">
        <v>2181</v>
      </c>
      <c r="F2395" s="269" t="s">
        <v>1812</v>
      </c>
      <c r="G2395" s="265">
        <v>10000</v>
      </c>
      <c r="H2395" s="269">
        <v>1</v>
      </c>
      <c r="K2395" s="265">
        <v>10000</v>
      </c>
      <c r="N2395" t="s">
        <v>4568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3449</v>
      </c>
      <c r="F2396" s="269" t="s">
        <v>1201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4568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2179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4568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2181</v>
      </c>
      <c r="F2398" s="269" t="s">
        <v>1812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4568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4455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4568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2180</v>
      </c>
      <c r="F2400" s="269" t="s">
        <v>1785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4568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2093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4568</v>
      </c>
    </row>
    <row r="2403" spans="1:14" x14ac:dyDescent="0.3">
      <c r="A2403" s="58">
        <v>2403</v>
      </c>
      <c r="B2403" s="264">
        <v>45989</v>
      </c>
      <c r="C2403" s="292" t="s">
        <v>1570</v>
      </c>
      <c r="E2403" s="292" t="s">
        <v>2093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1570</v>
      </c>
      <c r="E2404" s="292" t="s">
        <v>1256</v>
      </c>
      <c r="F2404" s="269" t="s">
        <v>1255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4157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1459</v>
      </c>
      <c r="E2406" s="292" t="s">
        <v>4459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2134</v>
      </c>
      <c r="E2407" s="292" t="s">
        <v>2046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4410</v>
      </c>
      <c r="E2408" s="292" t="s">
        <v>4460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2175</v>
      </c>
      <c r="F2409" s="269" t="s">
        <v>1194</v>
      </c>
      <c r="G2409" s="265">
        <v>1000000</v>
      </c>
      <c r="H2409" s="269">
        <v>1</v>
      </c>
      <c r="K2409" s="265">
        <v>1000000</v>
      </c>
      <c r="M2409" s="292" t="s">
        <v>4462</v>
      </c>
      <c r="N2409" t="s">
        <v>4556</v>
      </c>
    </row>
    <row r="2410" spans="1:14" x14ac:dyDescent="0.3">
      <c r="A2410" s="58">
        <v>2410</v>
      </c>
      <c r="B2410" s="264">
        <v>45992</v>
      </c>
      <c r="C2410" s="292" t="s">
        <v>1389</v>
      </c>
      <c r="E2410" s="292" t="s">
        <v>3757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1531</v>
      </c>
      <c r="E2411" s="292" t="s">
        <v>3762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1567</v>
      </c>
      <c r="E2412" s="292" t="s">
        <v>4463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1737</v>
      </c>
      <c r="E2413" s="292" t="s">
        <v>2179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4732</v>
      </c>
    </row>
    <row r="2414" spans="1:14" x14ac:dyDescent="0.3">
      <c r="A2414" s="58">
        <v>2414</v>
      </c>
      <c r="B2414" s="264">
        <v>45992</v>
      </c>
      <c r="C2414" s="292" t="s">
        <v>1737</v>
      </c>
      <c r="E2414" s="292" t="s">
        <v>2180</v>
      </c>
      <c r="F2414" s="269" t="s">
        <v>1785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4732</v>
      </c>
    </row>
    <row r="2415" spans="1:14" x14ac:dyDescent="0.3">
      <c r="A2415" s="58">
        <v>2415</v>
      </c>
      <c r="B2415" s="264">
        <v>45992</v>
      </c>
      <c r="C2415" s="292" t="s">
        <v>1737</v>
      </c>
      <c r="E2415" s="292" t="s">
        <v>2181</v>
      </c>
      <c r="F2415" s="269" t="s">
        <v>1812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4732</v>
      </c>
    </row>
    <row r="2416" spans="1:14" x14ac:dyDescent="0.3">
      <c r="A2416" s="58">
        <v>2416</v>
      </c>
      <c r="B2416" s="264">
        <v>45992</v>
      </c>
      <c r="C2416" s="292" t="s">
        <v>4464</v>
      </c>
      <c r="E2416" s="292" t="s">
        <v>2801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4732</v>
      </c>
    </row>
    <row r="2417" spans="1:14" x14ac:dyDescent="0.3">
      <c r="A2417" s="58">
        <v>2417</v>
      </c>
      <c r="B2417" s="264">
        <v>45992</v>
      </c>
      <c r="C2417" s="292" t="s">
        <v>1570</v>
      </c>
      <c r="E2417" s="292" t="s">
        <v>1197</v>
      </c>
      <c r="F2417" s="269" t="s">
        <v>1742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1570</v>
      </c>
      <c r="E2418" s="292" t="s">
        <v>1486</v>
      </c>
      <c r="F2418" s="269" t="s">
        <v>2666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1570</v>
      </c>
      <c r="E2419" s="292" t="s">
        <v>1695</v>
      </c>
      <c r="F2419" s="269" t="s">
        <v>1694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1795</v>
      </c>
      <c r="E2420" s="292" t="s">
        <v>3721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4464</v>
      </c>
      <c r="E2421" s="292" t="s">
        <v>4470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2134</v>
      </c>
      <c r="E2422" s="292" t="s">
        <v>3845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1167</v>
      </c>
      <c r="E2423" s="292" t="s">
        <v>3874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1570</v>
      </c>
      <c r="E2424" s="292" t="s">
        <v>3932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4472</v>
      </c>
      <c r="E2425" s="292" t="s">
        <v>2792</v>
      </c>
      <c r="F2425" s="269" t="s">
        <v>2791</v>
      </c>
      <c r="G2425" s="265">
        <v>500000</v>
      </c>
      <c r="H2425" s="269">
        <v>1</v>
      </c>
      <c r="K2425" s="265">
        <v>500000</v>
      </c>
      <c r="N2425" t="s">
        <v>4732</v>
      </c>
    </row>
    <row r="2426" spans="1:14" x14ac:dyDescent="0.3">
      <c r="A2426" s="58">
        <v>2426</v>
      </c>
      <c r="B2426" s="264">
        <v>45993</v>
      </c>
      <c r="C2426" s="292" t="s">
        <v>4490</v>
      </c>
      <c r="E2426" s="292" t="s">
        <v>4491</v>
      </c>
      <c r="F2426" s="269" t="s">
        <v>4492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4732</v>
      </c>
    </row>
    <row r="2427" spans="1:14" x14ac:dyDescent="0.3">
      <c r="A2427" s="58">
        <v>2427</v>
      </c>
      <c r="B2427" s="264">
        <v>45993</v>
      </c>
      <c r="C2427" s="292" t="s">
        <v>1576</v>
      </c>
      <c r="E2427" s="292" t="s">
        <v>3038</v>
      </c>
      <c r="F2427" s="269" t="s">
        <v>1942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4732</v>
      </c>
    </row>
    <row r="2428" spans="1:14" x14ac:dyDescent="0.3">
      <c r="A2428" s="58">
        <v>2428</v>
      </c>
      <c r="B2428" s="264">
        <v>45993</v>
      </c>
      <c r="C2428" s="292" t="s">
        <v>1434</v>
      </c>
      <c r="E2428" s="292" t="s">
        <v>2183</v>
      </c>
      <c r="L2428" s="265">
        <v>-900000</v>
      </c>
      <c r="N2428" t="s">
        <v>4732</v>
      </c>
    </row>
    <row r="2429" spans="1:14" x14ac:dyDescent="0.3">
      <c r="A2429" s="58">
        <v>2429</v>
      </c>
      <c r="B2429" s="264">
        <v>45993</v>
      </c>
      <c r="C2429" s="292" t="s">
        <v>4472</v>
      </c>
      <c r="E2429" s="292" t="s">
        <v>4478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1197</v>
      </c>
      <c r="F2430" s="269" t="s">
        <v>1742</v>
      </c>
      <c r="G2430" s="265">
        <v>1200000</v>
      </c>
      <c r="H2430" s="269">
        <v>1</v>
      </c>
      <c r="K2430" s="265">
        <v>1200000</v>
      </c>
      <c r="N2430" t="s">
        <v>4732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1486</v>
      </c>
      <c r="F2431" s="269" t="s">
        <v>2666</v>
      </c>
      <c r="G2431" s="265">
        <v>350000</v>
      </c>
      <c r="H2431" s="269">
        <v>1</v>
      </c>
      <c r="K2431" s="265">
        <v>350000</v>
      </c>
      <c r="N2431" t="s">
        <v>4732</v>
      </c>
    </row>
    <row r="2432" spans="1:14" x14ac:dyDescent="0.3">
      <c r="A2432" s="58">
        <v>2432</v>
      </c>
      <c r="B2432" s="264">
        <v>45994</v>
      </c>
      <c r="C2432" s="292" t="s">
        <v>1228</v>
      </c>
      <c r="E2432" s="292" t="s">
        <v>1199</v>
      </c>
      <c r="F2432" s="269" t="s">
        <v>1198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4732</v>
      </c>
    </row>
    <row r="2433" spans="1:14" x14ac:dyDescent="0.3">
      <c r="A2433" s="58">
        <v>2433</v>
      </c>
      <c r="B2433" s="264">
        <v>45994</v>
      </c>
      <c r="C2433" s="292" t="s">
        <v>1463</v>
      </c>
      <c r="E2433" s="292" t="s">
        <v>2033</v>
      </c>
      <c r="F2433" s="269" t="s">
        <v>3583</v>
      </c>
      <c r="G2433" s="265">
        <v>1000000</v>
      </c>
      <c r="H2433" s="269">
        <v>1</v>
      </c>
      <c r="K2433" s="265">
        <v>1000000</v>
      </c>
      <c r="N2433" t="s">
        <v>4732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2080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4732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1539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4732</v>
      </c>
    </row>
    <row r="2436" spans="1:14" x14ac:dyDescent="0.3">
      <c r="A2436" s="58">
        <v>2436</v>
      </c>
      <c r="B2436" s="264">
        <v>45994</v>
      </c>
      <c r="C2436" s="292" t="s">
        <v>1795</v>
      </c>
      <c r="E2436" s="292" t="s">
        <v>2191</v>
      </c>
      <c r="F2436" s="269" t="s">
        <v>1946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4732</v>
      </c>
    </row>
    <row r="2437" spans="1:14" x14ac:dyDescent="0.3">
      <c r="A2437" s="58">
        <v>2437</v>
      </c>
      <c r="B2437" s="264">
        <v>45994</v>
      </c>
      <c r="C2437" s="292" t="s">
        <v>1795</v>
      </c>
      <c r="E2437" s="292" t="s">
        <v>3634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4732</v>
      </c>
    </row>
    <row r="2438" spans="1:14" x14ac:dyDescent="0.3">
      <c r="A2438" s="58">
        <v>2438</v>
      </c>
      <c r="B2438" s="264">
        <v>45994</v>
      </c>
      <c r="C2438" s="292" t="s">
        <v>4711</v>
      </c>
      <c r="D2438" s="295" t="s">
        <v>4071</v>
      </c>
      <c r="E2438" s="292" t="s">
        <v>4712</v>
      </c>
      <c r="F2438" s="269" t="s">
        <v>4713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1795</v>
      </c>
      <c r="E2439" s="292" t="s">
        <v>1197</v>
      </c>
      <c r="F2439" s="269" t="s">
        <v>1742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4732</v>
      </c>
    </row>
    <row r="2440" spans="1:14" x14ac:dyDescent="0.3">
      <c r="A2440" s="58">
        <v>2440</v>
      </c>
      <c r="B2440" s="264">
        <v>45994</v>
      </c>
      <c r="C2440" s="292" t="s">
        <v>1795</v>
      </c>
      <c r="E2440" s="292" t="s">
        <v>1486</v>
      </c>
      <c r="F2440" s="269" t="s">
        <v>2666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4732</v>
      </c>
    </row>
    <row r="2441" spans="1:14" x14ac:dyDescent="0.3">
      <c r="A2441" s="58">
        <v>2441</v>
      </c>
      <c r="B2441" s="264">
        <v>45994</v>
      </c>
      <c r="C2441" s="292" t="s">
        <v>1389</v>
      </c>
      <c r="E2441" s="292" t="s">
        <v>1733</v>
      </c>
      <c r="G2441" s="265">
        <v>650000</v>
      </c>
      <c r="H2441" s="269">
        <v>1</v>
      </c>
      <c r="K2441" s="265">
        <v>650000</v>
      </c>
      <c r="N2441" t="s">
        <v>4732</v>
      </c>
    </row>
    <row r="2442" spans="1:14" x14ac:dyDescent="0.3">
      <c r="A2442" s="58">
        <v>2442</v>
      </c>
      <c r="B2442" s="264">
        <v>45994</v>
      </c>
      <c r="C2442" s="292" t="s">
        <v>1463</v>
      </c>
      <c r="E2442" s="292" t="s">
        <v>4489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4009</v>
      </c>
      <c r="E2443" s="292" t="s">
        <v>1121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1143</v>
      </c>
      <c r="E2444" s="292" t="s">
        <v>4142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1143</v>
      </c>
      <c r="E2445" s="292" t="s">
        <v>2400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4732</v>
      </c>
    </row>
    <row r="2446" spans="1:14" x14ac:dyDescent="0.3">
      <c r="A2446" s="58">
        <v>2446</v>
      </c>
      <c r="B2446" s="264">
        <v>45995</v>
      </c>
      <c r="C2446" s="292" t="s">
        <v>1389</v>
      </c>
      <c r="E2446" s="292" t="s">
        <v>1197</v>
      </c>
      <c r="F2446" s="269" t="s">
        <v>1351</v>
      </c>
      <c r="G2446" s="265">
        <v>1200000</v>
      </c>
      <c r="H2446" s="269">
        <v>1</v>
      </c>
      <c r="K2446" s="265">
        <v>1200000</v>
      </c>
      <c r="N2446" t="s">
        <v>4732</v>
      </c>
    </row>
    <row r="2447" spans="1:14" x14ac:dyDescent="0.3">
      <c r="A2447" s="58">
        <v>2447</v>
      </c>
      <c r="B2447" s="264">
        <v>45995</v>
      </c>
      <c r="C2447" s="292" t="s">
        <v>1389</v>
      </c>
      <c r="E2447" s="292" t="s">
        <v>2827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4732</v>
      </c>
    </row>
    <row r="2448" spans="1:14" x14ac:dyDescent="0.3">
      <c r="A2448" s="58">
        <v>2448</v>
      </c>
      <c r="B2448" s="264">
        <v>45995</v>
      </c>
      <c r="C2448" s="292" t="s">
        <v>4493</v>
      </c>
      <c r="E2448" s="292" t="s">
        <v>1197</v>
      </c>
      <c r="F2448" s="269" t="s">
        <v>1742</v>
      </c>
      <c r="G2448" s="265">
        <v>1100000</v>
      </c>
      <c r="H2448" s="269">
        <v>1</v>
      </c>
      <c r="K2448" s="265">
        <v>1100000</v>
      </c>
      <c r="N2448" t="s">
        <v>4732</v>
      </c>
    </row>
    <row r="2449" spans="1:14" x14ac:dyDescent="0.3">
      <c r="A2449" s="58">
        <v>2449</v>
      </c>
      <c r="B2449" s="264">
        <v>45995</v>
      </c>
      <c r="C2449" s="292" t="s">
        <v>4493</v>
      </c>
      <c r="E2449" s="292" t="s">
        <v>1790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1712</v>
      </c>
      <c r="E2450" s="292" t="s">
        <v>4499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1737</v>
      </c>
      <c r="E2451" s="292" t="s">
        <v>3761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4502</v>
      </c>
      <c r="G2452" s="265">
        <v>600000</v>
      </c>
      <c r="H2452" s="269">
        <v>1</v>
      </c>
      <c r="K2452" s="265">
        <v>600000</v>
      </c>
      <c r="N2452" t="s">
        <v>4732</v>
      </c>
    </row>
    <row r="2453" spans="1:14" x14ac:dyDescent="0.3">
      <c r="A2453" s="58">
        <v>2453</v>
      </c>
      <c r="B2453" s="264">
        <v>45996</v>
      </c>
      <c r="C2453" s="292" t="s">
        <v>2545</v>
      </c>
      <c r="E2453" s="292" t="s">
        <v>2175</v>
      </c>
      <c r="F2453" s="269" t="s">
        <v>1194</v>
      </c>
      <c r="G2453" s="265">
        <v>900000</v>
      </c>
      <c r="H2453" s="269">
        <v>1</v>
      </c>
      <c r="K2453" s="265">
        <v>900000</v>
      </c>
      <c r="N2453" t="s">
        <v>4732</v>
      </c>
    </row>
    <row r="2454" spans="1:14" x14ac:dyDescent="0.3">
      <c r="A2454" s="58">
        <v>2454</v>
      </c>
      <c r="B2454" s="264">
        <v>45996</v>
      </c>
      <c r="C2454" s="292" t="s">
        <v>4554</v>
      </c>
      <c r="E2454" s="292" t="s">
        <v>4555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4732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3828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1576</v>
      </c>
      <c r="E2456" s="292" t="s">
        <v>4436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3868</v>
      </c>
      <c r="E2457" s="292" t="s">
        <v>3449</v>
      </c>
      <c r="F2457" s="269" t="s">
        <v>1201</v>
      </c>
      <c r="G2457" s="265">
        <v>560000</v>
      </c>
      <c r="H2457" s="269">
        <v>1</v>
      </c>
      <c r="K2457" s="265">
        <v>560000</v>
      </c>
      <c r="N2457" t="s">
        <v>4732</v>
      </c>
    </row>
    <row r="2458" spans="1:14" x14ac:dyDescent="0.3">
      <c r="A2458" s="58">
        <v>2458</v>
      </c>
      <c r="B2458" s="264">
        <v>45999</v>
      </c>
      <c r="C2458" s="292" t="s">
        <v>1737</v>
      </c>
      <c r="E2458" s="292" t="s">
        <v>4510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1143</v>
      </c>
      <c r="E2459" s="292" t="s">
        <v>2387</v>
      </c>
      <c r="F2459" s="269" t="s">
        <v>2386</v>
      </c>
      <c r="G2459" s="265">
        <v>900000</v>
      </c>
      <c r="H2459" s="269">
        <v>1</v>
      </c>
      <c r="K2459" s="265">
        <v>900000</v>
      </c>
      <c r="N2459" t="s">
        <v>4732</v>
      </c>
    </row>
    <row r="2460" spans="1:14" x14ac:dyDescent="0.3">
      <c r="A2460" s="58">
        <v>2460</v>
      </c>
      <c r="B2460" s="264">
        <v>45999</v>
      </c>
      <c r="C2460" s="292" t="s">
        <v>1389</v>
      </c>
      <c r="E2460" s="292" t="s">
        <v>1733</v>
      </c>
      <c r="G2460" s="265">
        <v>650000</v>
      </c>
      <c r="H2460" s="269">
        <v>1</v>
      </c>
      <c r="K2460" s="265">
        <v>650000</v>
      </c>
      <c r="N2460" t="s">
        <v>4732</v>
      </c>
    </row>
    <row r="2461" spans="1:14" x14ac:dyDescent="0.3">
      <c r="A2461" s="58">
        <v>2461</v>
      </c>
      <c r="B2461" s="264">
        <v>45999</v>
      </c>
      <c r="C2461" s="292" t="s">
        <v>1570</v>
      </c>
      <c r="E2461" s="292" t="s">
        <v>1733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1570</v>
      </c>
      <c r="E2462" s="292" t="s">
        <v>1695</v>
      </c>
      <c r="F2462" s="269" t="s">
        <v>1694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1967</v>
      </c>
      <c r="E2463" s="292" t="s">
        <v>2169</v>
      </c>
      <c r="F2463" s="269" t="s">
        <v>1195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4732</v>
      </c>
    </row>
    <row r="2464" spans="1:14" x14ac:dyDescent="0.3">
      <c r="A2464" s="58">
        <v>2464</v>
      </c>
      <c r="B2464" s="264">
        <v>45999</v>
      </c>
      <c r="C2464" s="292" t="s">
        <v>1967</v>
      </c>
      <c r="E2464" s="292" t="s">
        <v>1509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4732</v>
      </c>
    </row>
    <row r="2465" spans="1:14" x14ac:dyDescent="0.3">
      <c r="A2465" s="58">
        <v>2465</v>
      </c>
      <c r="B2465" s="264">
        <v>45999</v>
      </c>
      <c r="C2465" s="292" t="s">
        <v>3868</v>
      </c>
      <c r="E2465" s="292" t="s">
        <v>3872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2545</v>
      </c>
      <c r="E2466" s="292" t="s">
        <v>4517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1544</v>
      </c>
      <c r="E2467" s="292" t="s">
        <v>4518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1967</v>
      </c>
      <c r="E2468" s="292" t="s">
        <v>4115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2014</v>
      </c>
      <c r="E2469" s="292" t="s">
        <v>1199</v>
      </c>
      <c r="F2469" s="269" t="s">
        <v>1198</v>
      </c>
      <c r="G2469" s="265">
        <v>1300000</v>
      </c>
      <c r="H2469" s="269">
        <v>1</v>
      </c>
      <c r="K2469" s="265">
        <v>1300000</v>
      </c>
      <c r="N2469" t="s">
        <v>4732</v>
      </c>
    </row>
    <row r="2470" spans="1:14" x14ac:dyDescent="0.3">
      <c r="A2470" s="58">
        <v>2470</v>
      </c>
      <c r="B2470" s="264">
        <v>46000</v>
      </c>
      <c r="C2470" s="292" t="s">
        <v>1588</v>
      </c>
      <c r="E2470" s="292" t="s">
        <v>3449</v>
      </c>
      <c r="F2470" s="269" t="s">
        <v>1201</v>
      </c>
      <c r="G2470" s="265">
        <v>560000</v>
      </c>
      <c r="H2470" s="269">
        <v>1</v>
      </c>
      <c r="K2470" s="265">
        <v>560000</v>
      </c>
      <c r="N2470" t="s">
        <v>4732</v>
      </c>
    </row>
    <row r="2471" spans="1:14" x14ac:dyDescent="0.3">
      <c r="A2471" s="58">
        <v>2471</v>
      </c>
      <c r="B2471" s="264">
        <v>46000</v>
      </c>
      <c r="C2471" s="292" t="s">
        <v>1588</v>
      </c>
      <c r="E2471" s="292" t="s">
        <v>2179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4732</v>
      </c>
    </row>
    <row r="2472" spans="1:14" x14ac:dyDescent="0.3">
      <c r="A2472" s="58">
        <v>2472</v>
      </c>
      <c r="B2472" s="264">
        <v>46000</v>
      </c>
      <c r="C2472" s="292" t="s">
        <v>1588</v>
      </c>
      <c r="E2472" s="292" t="s">
        <v>2180</v>
      </c>
      <c r="F2472" s="269" t="s">
        <v>1785</v>
      </c>
      <c r="G2472" s="265">
        <v>35000</v>
      </c>
      <c r="H2472" s="269">
        <v>1</v>
      </c>
      <c r="K2472" s="265">
        <v>35000</v>
      </c>
      <c r="N2472" t="s">
        <v>4732</v>
      </c>
    </row>
    <row r="2473" spans="1:14" x14ac:dyDescent="0.3">
      <c r="A2473" s="58">
        <v>2473</v>
      </c>
      <c r="B2473" s="264">
        <v>46000</v>
      </c>
      <c r="C2473" s="292" t="s">
        <v>1167</v>
      </c>
      <c r="E2473" s="292" t="s">
        <v>2185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4732</v>
      </c>
    </row>
    <row r="2474" spans="1:14" x14ac:dyDescent="0.3">
      <c r="A2474" s="58">
        <v>2474</v>
      </c>
      <c r="B2474" s="264">
        <v>46000</v>
      </c>
      <c r="C2474" s="292" t="s">
        <v>3276</v>
      </c>
      <c r="E2474" s="292" t="s">
        <v>1852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4732</v>
      </c>
    </row>
    <row r="2475" spans="1:14" x14ac:dyDescent="0.3">
      <c r="A2475" s="58">
        <v>2475</v>
      </c>
      <c r="B2475" s="264">
        <v>46000</v>
      </c>
      <c r="C2475" s="292" t="s">
        <v>2985</v>
      </c>
      <c r="E2475" s="292" t="s">
        <v>1197</v>
      </c>
      <c r="F2475" s="269" t="s">
        <v>1742</v>
      </c>
      <c r="G2475" s="265">
        <v>1200000</v>
      </c>
      <c r="H2475" s="269">
        <v>1</v>
      </c>
      <c r="K2475" s="265">
        <v>1200000</v>
      </c>
      <c r="N2475" t="s">
        <v>4732</v>
      </c>
    </row>
    <row r="2476" spans="1:14" x14ac:dyDescent="0.3">
      <c r="A2476" s="58">
        <v>2476</v>
      </c>
      <c r="B2476" s="264">
        <v>46000</v>
      </c>
      <c r="C2476" s="292" t="s">
        <v>2545</v>
      </c>
      <c r="E2476" s="292" t="s">
        <v>1197</v>
      </c>
      <c r="F2476" s="269" t="s">
        <v>1742</v>
      </c>
      <c r="G2476" s="265">
        <v>1200000</v>
      </c>
      <c r="H2476" s="269">
        <v>1</v>
      </c>
      <c r="K2476" s="265">
        <v>1200000</v>
      </c>
      <c r="N2476" t="s">
        <v>4732</v>
      </c>
    </row>
    <row r="2477" spans="1:14" x14ac:dyDescent="0.3">
      <c r="A2477" s="58">
        <v>2477</v>
      </c>
      <c r="B2477" s="264">
        <v>46000</v>
      </c>
      <c r="C2477" s="292" t="s">
        <v>4550</v>
      </c>
      <c r="E2477" s="292" t="s">
        <v>4551</v>
      </c>
      <c r="F2477" s="269" t="s">
        <v>4552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1737</v>
      </c>
      <c r="E2478" s="292" t="s">
        <v>1509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1389</v>
      </c>
      <c r="E2479" s="292" t="s">
        <v>2170</v>
      </c>
      <c r="F2479" s="269" t="s">
        <v>1793</v>
      </c>
      <c r="G2479" s="265">
        <v>50000</v>
      </c>
      <c r="H2479" s="269">
        <v>1</v>
      </c>
      <c r="K2479" s="265">
        <v>50000</v>
      </c>
      <c r="N2479" t="s">
        <v>4732</v>
      </c>
    </row>
    <row r="2480" spans="1:14" x14ac:dyDescent="0.3">
      <c r="A2480" s="58">
        <v>2480</v>
      </c>
      <c r="B2480" s="264">
        <v>46000</v>
      </c>
      <c r="C2480" s="292" t="s">
        <v>1389</v>
      </c>
      <c r="E2480" s="292" t="s">
        <v>2191</v>
      </c>
      <c r="F2480" s="269" t="s">
        <v>1946</v>
      </c>
      <c r="G2480" s="265">
        <v>1900000</v>
      </c>
      <c r="H2480" s="269">
        <v>1</v>
      </c>
      <c r="K2480" s="265">
        <v>1900000</v>
      </c>
      <c r="N2480" t="s">
        <v>4732</v>
      </c>
    </row>
    <row r="2481" spans="1:14" x14ac:dyDescent="0.3">
      <c r="A2481" s="58">
        <v>2481</v>
      </c>
      <c r="B2481" s="264">
        <v>46000</v>
      </c>
      <c r="C2481" s="292" t="s">
        <v>1389</v>
      </c>
      <c r="E2481" s="292" t="s">
        <v>3634</v>
      </c>
      <c r="G2481" s="265">
        <v>200000</v>
      </c>
      <c r="H2481" s="269">
        <v>1</v>
      </c>
      <c r="K2481" s="265">
        <v>200000</v>
      </c>
      <c r="N2481" t="s">
        <v>4732</v>
      </c>
    </row>
    <row r="2482" spans="1:14" x14ac:dyDescent="0.3">
      <c r="A2482" s="58">
        <v>2482</v>
      </c>
      <c r="B2482" s="264">
        <v>46000</v>
      </c>
      <c r="C2482" s="292" t="s">
        <v>2014</v>
      </c>
      <c r="E2482" s="292" t="s">
        <v>4528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3276</v>
      </c>
      <c r="E2483" s="292" t="s">
        <v>4272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1228</v>
      </c>
      <c r="E2484" s="292" t="s">
        <v>4253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3873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2712</v>
      </c>
      <c r="E2486" s="292" t="s">
        <v>4530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1588</v>
      </c>
      <c r="E2487" s="292" t="s">
        <v>3846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1780</v>
      </c>
      <c r="E2488" s="292" t="s">
        <v>4107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2545</v>
      </c>
      <c r="E2489" s="292" t="s">
        <v>4517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1434</v>
      </c>
      <c r="E2490" s="292" t="s">
        <v>4532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1389</v>
      </c>
      <c r="E2491" s="292" t="s">
        <v>1695</v>
      </c>
      <c r="F2491" s="269" t="s">
        <v>1694</v>
      </c>
      <c r="G2491" s="265">
        <v>50000</v>
      </c>
      <c r="H2491" s="269">
        <v>1</v>
      </c>
      <c r="K2491" s="265">
        <v>50000</v>
      </c>
      <c r="N2491" t="s">
        <v>4732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3449</v>
      </c>
      <c r="F2492" s="269" t="s">
        <v>1201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4732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2179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4732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2180</v>
      </c>
      <c r="F2494" s="269" t="s">
        <v>1785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4732</v>
      </c>
    </row>
    <row r="2495" spans="1:14" x14ac:dyDescent="0.3">
      <c r="A2495" s="58">
        <v>2495</v>
      </c>
      <c r="B2495" s="264">
        <v>46001</v>
      </c>
      <c r="C2495" s="292" t="s">
        <v>2589</v>
      </c>
      <c r="E2495" s="292" t="s">
        <v>1707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4732</v>
      </c>
    </row>
    <row r="2496" spans="1:14" x14ac:dyDescent="0.3">
      <c r="A2496" s="58">
        <v>2496</v>
      </c>
      <c r="B2496" s="264">
        <v>46001</v>
      </c>
      <c r="C2496" s="292" t="s">
        <v>1712</v>
      </c>
      <c r="E2496" s="292" t="s">
        <v>2279</v>
      </c>
      <c r="G2496" s="265">
        <v>1700000</v>
      </c>
      <c r="H2496" s="269">
        <v>1</v>
      </c>
      <c r="K2496" s="265">
        <v>1700000</v>
      </c>
      <c r="N2496" t="s">
        <v>4732</v>
      </c>
    </row>
    <row r="2497" spans="1:14" x14ac:dyDescent="0.3">
      <c r="A2497" s="58">
        <v>2497</v>
      </c>
      <c r="B2497" s="264">
        <v>46001</v>
      </c>
      <c r="C2497" s="292" t="s">
        <v>1434</v>
      </c>
      <c r="E2497" s="292" t="s">
        <v>2906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4732</v>
      </c>
    </row>
    <row r="2498" spans="1:14" x14ac:dyDescent="0.3">
      <c r="A2498" s="58">
        <v>2498</v>
      </c>
      <c r="B2498" s="264">
        <v>46001</v>
      </c>
      <c r="C2498" s="292" t="s">
        <v>1951</v>
      </c>
      <c r="E2498" s="292" t="s">
        <v>3563</v>
      </c>
      <c r="F2498" s="269" t="s">
        <v>3573</v>
      </c>
      <c r="G2498" s="265">
        <v>2500000</v>
      </c>
      <c r="H2498" s="269">
        <v>1</v>
      </c>
      <c r="K2498" s="265">
        <v>2500000</v>
      </c>
      <c r="N2498" t="s">
        <v>4732</v>
      </c>
    </row>
    <row r="2499" spans="1:14" x14ac:dyDescent="0.3">
      <c r="A2499" s="58">
        <v>2499</v>
      </c>
      <c r="B2499" s="264">
        <v>46002</v>
      </c>
      <c r="C2499" s="292" t="s">
        <v>2903</v>
      </c>
      <c r="E2499" s="292" t="s">
        <v>4542</v>
      </c>
      <c r="F2499" s="269" t="s">
        <v>4541</v>
      </c>
      <c r="G2499" s="265">
        <v>850000</v>
      </c>
      <c r="H2499" s="269">
        <v>1</v>
      </c>
      <c r="K2499" s="265">
        <v>850000</v>
      </c>
      <c r="N2499" t="s">
        <v>4732</v>
      </c>
    </row>
    <row r="2500" spans="1:14" x14ac:dyDescent="0.3">
      <c r="A2500" s="58">
        <v>2500</v>
      </c>
      <c r="B2500" s="264">
        <v>46002</v>
      </c>
      <c r="C2500" s="292" t="s">
        <v>3102</v>
      </c>
      <c r="E2500" s="292" t="s">
        <v>2185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4732</v>
      </c>
    </row>
    <row r="2501" spans="1:14" x14ac:dyDescent="0.3">
      <c r="A2501" s="58">
        <v>2501</v>
      </c>
      <c r="B2501" s="264">
        <v>46002</v>
      </c>
      <c r="C2501" s="292" t="s">
        <v>1389</v>
      </c>
      <c r="E2501" s="292" t="s">
        <v>1551</v>
      </c>
      <c r="F2501" s="269" t="s">
        <v>1216</v>
      </c>
      <c r="G2501" s="265">
        <v>1600000</v>
      </c>
      <c r="H2501" s="269">
        <v>1</v>
      </c>
      <c r="K2501" s="265">
        <v>1600000</v>
      </c>
      <c r="M2501" s="292" t="s">
        <v>4545</v>
      </c>
      <c r="N2501" t="s">
        <v>4732</v>
      </c>
    </row>
    <row r="2502" spans="1:14" x14ac:dyDescent="0.3">
      <c r="A2502" s="58">
        <v>2502</v>
      </c>
      <c r="B2502" s="264">
        <v>46002</v>
      </c>
      <c r="C2502" s="292" t="s">
        <v>3102</v>
      </c>
      <c r="E2502" s="292" t="s">
        <v>4547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2903</v>
      </c>
      <c r="E2503" s="292" t="s">
        <v>4285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1860</v>
      </c>
      <c r="E2504" s="292" t="s">
        <v>2185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4548</v>
      </c>
      <c r="N2504" t="s">
        <v>4732</v>
      </c>
    </row>
    <row r="2505" spans="1:14" x14ac:dyDescent="0.3">
      <c r="A2505" s="58">
        <v>2505</v>
      </c>
      <c r="B2505" s="264">
        <v>46002</v>
      </c>
      <c r="C2505" s="292" t="s">
        <v>1860</v>
      </c>
      <c r="E2505" s="292" t="s">
        <v>2046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3796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1737</v>
      </c>
      <c r="E2507" s="292" t="s">
        <v>4553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3563</v>
      </c>
      <c r="F2508" s="269" t="s">
        <v>3573</v>
      </c>
      <c r="G2508" s="265">
        <v>2200000</v>
      </c>
      <c r="H2508" s="269">
        <v>1</v>
      </c>
      <c r="K2508" s="265">
        <v>2200000</v>
      </c>
      <c r="N2508" t="s">
        <v>4732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4559</v>
      </c>
      <c r="F2509" s="269" t="s">
        <v>4558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4732</v>
      </c>
    </row>
    <row r="2510" spans="1:14" x14ac:dyDescent="0.3">
      <c r="A2510" s="58">
        <v>2510</v>
      </c>
      <c r="B2510" s="264">
        <v>46003</v>
      </c>
      <c r="C2510" s="292" t="s">
        <v>1712</v>
      </c>
      <c r="E2510" s="292" t="s">
        <v>4562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4732</v>
      </c>
    </row>
    <row r="2511" spans="1:14" x14ac:dyDescent="0.3">
      <c r="A2511" s="58">
        <v>2511</v>
      </c>
      <c r="B2511" s="264">
        <v>46003</v>
      </c>
      <c r="C2511" s="292" t="s">
        <v>1531</v>
      </c>
      <c r="E2511" s="292" t="s">
        <v>1197</v>
      </c>
      <c r="F2511" s="269" t="s">
        <v>1742</v>
      </c>
      <c r="G2511" s="265">
        <v>1200000</v>
      </c>
      <c r="H2511" s="269">
        <v>1</v>
      </c>
      <c r="K2511" s="265">
        <v>1200000</v>
      </c>
      <c r="N2511" t="s">
        <v>4732</v>
      </c>
    </row>
    <row r="2512" spans="1:14" x14ac:dyDescent="0.3">
      <c r="A2512" s="58">
        <v>2512</v>
      </c>
      <c r="B2512" s="264">
        <v>46003</v>
      </c>
      <c r="C2512" s="292" t="s">
        <v>1531</v>
      </c>
      <c r="E2512" s="292" t="s">
        <v>1486</v>
      </c>
      <c r="F2512" s="269" t="s">
        <v>2666</v>
      </c>
      <c r="G2512" s="265">
        <v>300000</v>
      </c>
      <c r="H2512" s="269">
        <v>1</v>
      </c>
      <c r="K2512" s="265">
        <v>300000</v>
      </c>
      <c r="N2512" t="s">
        <v>4732</v>
      </c>
    </row>
    <row r="2513" spans="1:14" x14ac:dyDescent="0.3">
      <c r="A2513" s="58">
        <v>2513</v>
      </c>
      <c r="B2513" s="264">
        <v>46003</v>
      </c>
      <c r="C2513" s="292" t="s">
        <v>1531</v>
      </c>
      <c r="E2513" s="292" t="s">
        <v>2736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4732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2762</v>
      </c>
      <c r="F2514" s="269" t="s">
        <v>1206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4732</v>
      </c>
    </row>
    <row r="2515" spans="1:14" x14ac:dyDescent="0.3">
      <c r="A2515" s="58">
        <v>2515</v>
      </c>
      <c r="B2515" s="264">
        <v>46003</v>
      </c>
      <c r="C2515" s="292" t="s">
        <v>4177</v>
      </c>
      <c r="E2515" s="292" t="s">
        <v>4566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4567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1457</v>
      </c>
      <c r="E2517" s="292" t="s">
        <v>4287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4330</v>
      </c>
      <c r="E2518" s="292" t="s">
        <v>2371</v>
      </c>
      <c r="F2518" s="269" t="s">
        <v>2404</v>
      </c>
      <c r="G2518" s="265">
        <v>750000</v>
      </c>
      <c r="H2518" s="269">
        <v>1</v>
      </c>
      <c r="K2518" s="265">
        <v>750000</v>
      </c>
      <c r="N2518" t="s">
        <v>4732</v>
      </c>
    </row>
    <row r="2519" spans="1:14" x14ac:dyDescent="0.3">
      <c r="A2519" s="58">
        <v>2519</v>
      </c>
      <c r="B2519" s="264">
        <v>46006</v>
      </c>
      <c r="C2519" s="292" t="s">
        <v>1531</v>
      </c>
      <c r="E2519" s="292" t="s">
        <v>1733</v>
      </c>
      <c r="G2519" s="265">
        <v>1100000</v>
      </c>
      <c r="H2519" s="269">
        <v>1</v>
      </c>
      <c r="K2519" s="265">
        <v>1100000</v>
      </c>
      <c r="N2519" t="s">
        <v>4732</v>
      </c>
    </row>
    <row r="2520" spans="1:14" x14ac:dyDescent="0.3">
      <c r="A2520" s="58">
        <v>2520</v>
      </c>
      <c r="B2520" s="264">
        <v>46006</v>
      </c>
      <c r="C2520" s="292" t="s">
        <v>1389</v>
      </c>
      <c r="E2520" s="292" t="s">
        <v>1733</v>
      </c>
      <c r="G2520" s="265">
        <v>650000</v>
      </c>
      <c r="H2520" s="269">
        <v>1</v>
      </c>
      <c r="K2520" s="265">
        <v>650000</v>
      </c>
      <c r="N2520" t="s">
        <v>4732</v>
      </c>
    </row>
    <row r="2521" spans="1:14" x14ac:dyDescent="0.3">
      <c r="A2521" s="58">
        <v>2521</v>
      </c>
      <c r="B2521" s="264">
        <v>46006</v>
      </c>
      <c r="C2521" s="292" t="s">
        <v>1712</v>
      </c>
      <c r="E2521" s="292" t="s">
        <v>4572</v>
      </c>
      <c r="G2521" s="265">
        <v>850000</v>
      </c>
      <c r="H2521" s="269">
        <v>1</v>
      </c>
      <c r="K2521" s="265">
        <v>850000</v>
      </c>
      <c r="N2521" t="s">
        <v>4732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4579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4330</v>
      </c>
      <c r="E2523" s="292" t="s">
        <v>4385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1363</v>
      </c>
      <c r="E2524" s="292" t="s">
        <v>4580</v>
      </c>
      <c r="G2524" s="265">
        <v>250000</v>
      </c>
      <c r="H2524" s="269">
        <v>1</v>
      </c>
      <c r="K2524" s="265">
        <v>250000</v>
      </c>
      <c r="N2524" t="s">
        <v>4732</v>
      </c>
    </row>
    <row r="2525" spans="1:14" x14ac:dyDescent="0.3">
      <c r="A2525" s="58">
        <v>2525</v>
      </c>
      <c r="B2525" s="264">
        <v>46007</v>
      </c>
      <c r="C2525" s="292" t="s">
        <v>1531</v>
      </c>
      <c r="E2525" s="292" t="s">
        <v>2167</v>
      </c>
      <c r="F2525" s="269" t="s">
        <v>1454</v>
      </c>
      <c r="G2525" s="265">
        <v>1500000</v>
      </c>
      <c r="H2525" s="269">
        <v>1</v>
      </c>
      <c r="K2525" s="265">
        <v>1500000</v>
      </c>
      <c r="N2525" t="s">
        <v>4732</v>
      </c>
    </row>
    <row r="2526" spans="1:14" x14ac:dyDescent="0.3">
      <c r="A2526" s="58">
        <v>2526</v>
      </c>
      <c r="B2526" s="264">
        <v>46007</v>
      </c>
      <c r="C2526" s="292" t="s">
        <v>1712</v>
      </c>
      <c r="E2526" s="292" t="s">
        <v>2126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4732</v>
      </c>
    </row>
    <row r="2527" spans="1:14" x14ac:dyDescent="0.3">
      <c r="A2527" s="58">
        <v>2527</v>
      </c>
      <c r="B2527" s="264">
        <v>46007</v>
      </c>
      <c r="C2527" s="292" t="s">
        <v>3868</v>
      </c>
      <c r="E2527" s="292" t="s">
        <v>3449</v>
      </c>
      <c r="F2527" s="269" t="s">
        <v>1201</v>
      </c>
      <c r="G2527" s="265">
        <v>560000</v>
      </c>
      <c r="H2527" s="269">
        <v>1</v>
      </c>
      <c r="K2527" s="265">
        <v>560000</v>
      </c>
      <c r="N2527" t="s">
        <v>4732</v>
      </c>
    </row>
    <row r="2528" spans="1:14" x14ac:dyDescent="0.3">
      <c r="A2528" s="58">
        <v>2528</v>
      </c>
      <c r="B2528" s="264">
        <v>46007</v>
      </c>
      <c r="C2528" s="292" t="s">
        <v>1368</v>
      </c>
      <c r="E2528" s="292" t="s">
        <v>3856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4732</v>
      </c>
    </row>
    <row r="2529" spans="1:14" x14ac:dyDescent="0.3">
      <c r="A2529" s="58">
        <v>2529</v>
      </c>
      <c r="B2529" s="264">
        <v>46007</v>
      </c>
      <c r="C2529" s="292" t="s">
        <v>1389</v>
      </c>
      <c r="E2529" s="292" t="s">
        <v>1197</v>
      </c>
      <c r="F2529" s="269" t="s">
        <v>1742</v>
      </c>
      <c r="G2529" s="265">
        <v>1200000</v>
      </c>
      <c r="H2529" s="269">
        <v>1</v>
      </c>
      <c r="K2529" s="265">
        <v>1200000</v>
      </c>
      <c r="N2529" t="s">
        <v>4732</v>
      </c>
    </row>
    <row r="2530" spans="1:14" x14ac:dyDescent="0.3">
      <c r="A2530" s="58">
        <v>2530</v>
      </c>
      <c r="B2530" s="264">
        <v>46007</v>
      </c>
      <c r="C2530" s="292" t="s">
        <v>1389</v>
      </c>
      <c r="E2530" s="292" t="s">
        <v>2827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4732</v>
      </c>
    </row>
    <row r="2531" spans="1:14" x14ac:dyDescent="0.3">
      <c r="A2531" s="58">
        <v>2531</v>
      </c>
      <c r="B2531" s="264">
        <v>46007</v>
      </c>
      <c r="C2531" s="292" t="s">
        <v>1389</v>
      </c>
      <c r="E2531" s="292" t="s">
        <v>2019</v>
      </c>
      <c r="G2531" s="265">
        <v>80000</v>
      </c>
      <c r="H2531" s="269">
        <v>1</v>
      </c>
      <c r="K2531" s="265">
        <v>80000</v>
      </c>
      <c r="N2531" t="s">
        <v>4732</v>
      </c>
    </row>
    <row r="2532" spans="1:14" x14ac:dyDescent="0.3">
      <c r="A2532" s="58">
        <v>2532</v>
      </c>
      <c r="B2532" s="264">
        <v>46007</v>
      </c>
      <c r="C2532" s="292" t="s">
        <v>2770</v>
      </c>
      <c r="E2532" s="292" t="s">
        <v>1197</v>
      </c>
      <c r="F2532" s="269" t="s">
        <v>1742</v>
      </c>
      <c r="G2532" s="265">
        <v>1200000</v>
      </c>
      <c r="H2532" s="269">
        <v>1</v>
      </c>
      <c r="K2532" s="265">
        <v>1200000</v>
      </c>
      <c r="N2532" t="s">
        <v>4732</v>
      </c>
    </row>
    <row r="2533" spans="1:14" x14ac:dyDescent="0.3">
      <c r="A2533" s="58">
        <v>2533</v>
      </c>
      <c r="B2533" s="264">
        <v>46007</v>
      </c>
      <c r="C2533" s="292" t="s">
        <v>2770</v>
      </c>
      <c r="E2533" s="292" t="s">
        <v>1486</v>
      </c>
      <c r="F2533" s="269" t="s">
        <v>2666</v>
      </c>
      <c r="G2533" s="265">
        <v>350000</v>
      </c>
      <c r="H2533" s="269">
        <v>1</v>
      </c>
      <c r="K2533" s="265">
        <v>350000</v>
      </c>
      <c r="N2533" t="s">
        <v>4732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2183</v>
      </c>
      <c r="G2534" s="265">
        <v>600000</v>
      </c>
      <c r="H2534" s="269">
        <v>1</v>
      </c>
      <c r="K2534" s="265">
        <v>600000</v>
      </c>
      <c r="N2534" t="s">
        <v>4732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3449</v>
      </c>
      <c r="F2535" s="269" t="s">
        <v>1201</v>
      </c>
      <c r="G2535" s="265">
        <v>560000</v>
      </c>
      <c r="H2535" s="269">
        <v>1</v>
      </c>
      <c r="K2535" s="265">
        <v>560000</v>
      </c>
      <c r="N2535" t="s">
        <v>4732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2179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4732</v>
      </c>
    </row>
    <row r="2537" spans="1:14" x14ac:dyDescent="0.3">
      <c r="A2537" s="58">
        <v>2537</v>
      </c>
      <c r="B2537" s="264">
        <v>46007</v>
      </c>
      <c r="C2537" s="292" t="s">
        <v>2985</v>
      </c>
      <c r="E2537" s="292" t="s">
        <v>1733</v>
      </c>
      <c r="G2537" s="265">
        <v>650000</v>
      </c>
      <c r="H2537" s="269">
        <v>1</v>
      </c>
      <c r="K2537" s="265">
        <v>650000</v>
      </c>
      <c r="N2537" t="s">
        <v>4732</v>
      </c>
    </row>
    <row r="2538" spans="1:14" x14ac:dyDescent="0.3">
      <c r="A2538" s="58">
        <v>2538</v>
      </c>
      <c r="B2538" s="264">
        <v>46007</v>
      </c>
      <c r="C2538" s="292" t="s">
        <v>1567</v>
      </c>
      <c r="E2538" s="292" t="s">
        <v>2906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4732</v>
      </c>
    </row>
    <row r="2539" spans="1:14" x14ac:dyDescent="0.3">
      <c r="A2539" s="58">
        <v>2539</v>
      </c>
      <c r="B2539" s="264">
        <v>46007</v>
      </c>
      <c r="C2539" s="292" t="s">
        <v>1567</v>
      </c>
      <c r="E2539" s="292" t="s">
        <v>3830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4732</v>
      </c>
    </row>
    <row r="2540" spans="1:14" x14ac:dyDescent="0.3">
      <c r="A2540" s="58">
        <v>2540</v>
      </c>
      <c r="B2540" s="264">
        <v>46007</v>
      </c>
      <c r="C2540" s="292" t="s">
        <v>2247</v>
      </c>
      <c r="E2540" s="292" t="s">
        <v>2185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4732</v>
      </c>
    </row>
    <row r="2541" spans="1:14" x14ac:dyDescent="0.3">
      <c r="A2541" s="58">
        <v>2541</v>
      </c>
      <c r="B2541" s="264">
        <v>46007</v>
      </c>
      <c r="C2541" s="292" t="s">
        <v>2247</v>
      </c>
      <c r="E2541" s="292" t="s">
        <v>4140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4157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2770</v>
      </c>
      <c r="E2543" s="292" t="s">
        <v>4592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3868</v>
      </c>
      <c r="E2544" s="292" t="s">
        <v>3872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1389</v>
      </c>
      <c r="E2545" s="292" t="s">
        <v>1852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4732</v>
      </c>
    </row>
    <row r="2546" spans="1:14" x14ac:dyDescent="0.3">
      <c r="A2546" s="58">
        <v>2546</v>
      </c>
      <c r="B2546" s="264">
        <v>46008</v>
      </c>
      <c r="C2546" s="292" t="s">
        <v>1389</v>
      </c>
      <c r="E2546" s="292" t="s">
        <v>1754</v>
      </c>
      <c r="F2546" s="269" t="s">
        <v>1756</v>
      </c>
      <c r="G2546" s="265">
        <v>110000</v>
      </c>
      <c r="H2546" s="269">
        <v>1</v>
      </c>
      <c r="K2546" s="265">
        <v>110000</v>
      </c>
      <c r="N2546" t="s">
        <v>4732</v>
      </c>
    </row>
    <row r="2547" spans="1:14" x14ac:dyDescent="0.3">
      <c r="A2547" s="58">
        <v>2547</v>
      </c>
      <c r="B2547" s="264">
        <v>46008</v>
      </c>
      <c r="C2547" s="292" t="s">
        <v>1531</v>
      </c>
      <c r="E2547" s="292" t="s">
        <v>1525</v>
      </c>
      <c r="G2547" s="265">
        <v>450000</v>
      </c>
      <c r="H2547" s="269">
        <v>1</v>
      </c>
      <c r="K2547" s="265">
        <v>450000</v>
      </c>
      <c r="N2547" t="s">
        <v>4732</v>
      </c>
    </row>
    <row r="2548" spans="1:14" x14ac:dyDescent="0.3">
      <c r="A2548" s="58">
        <v>2548</v>
      </c>
      <c r="B2548" s="264">
        <v>46008</v>
      </c>
      <c r="C2548" s="292" t="s">
        <v>2134</v>
      </c>
      <c r="E2548" s="292" t="s">
        <v>4598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4732</v>
      </c>
    </row>
    <row r="2549" spans="1:14" x14ac:dyDescent="0.3">
      <c r="A2549" s="58">
        <v>2549</v>
      </c>
      <c r="B2549" s="264">
        <v>46008</v>
      </c>
      <c r="C2549" s="292" t="s">
        <v>2134</v>
      </c>
      <c r="E2549" s="292" t="s">
        <v>4599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4732</v>
      </c>
    </row>
    <row r="2550" spans="1:14" x14ac:dyDescent="0.3">
      <c r="A2550" s="58">
        <v>2550</v>
      </c>
      <c r="B2550" s="264">
        <v>46008</v>
      </c>
      <c r="C2550" s="292" t="s">
        <v>1143</v>
      </c>
      <c r="E2550" s="292" t="s">
        <v>1707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4732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3930</v>
      </c>
      <c r="F2551" s="269" t="s">
        <v>1201</v>
      </c>
      <c r="G2551" s="265">
        <v>450000</v>
      </c>
      <c r="H2551" s="269">
        <v>1</v>
      </c>
      <c r="K2551" s="265">
        <v>450000</v>
      </c>
      <c r="N2551" t="s">
        <v>4732</v>
      </c>
    </row>
    <row r="2552" spans="1:14" x14ac:dyDescent="0.3">
      <c r="A2552" s="58">
        <v>2552</v>
      </c>
      <c r="B2552" s="264">
        <v>46008</v>
      </c>
      <c r="C2552" s="292" t="s">
        <v>1381</v>
      </c>
      <c r="E2552" s="292" t="s">
        <v>1733</v>
      </c>
      <c r="G2552" s="265">
        <v>1100000</v>
      </c>
      <c r="H2552" s="269">
        <v>1</v>
      </c>
      <c r="K2552" s="265">
        <v>1100000</v>
      </c>
      <c r="N2552" t="s">
        <v>4732</v>
      </c>
    </row>
    <row r="2553" spans="1:14" x14ac:dyDescent="0.3">
      <c r="A2553" s="58">
        <v>2553</v>
      </c>
      <c r="B2553" s="264">
        <v>46008</v>
      </c>
      <c r="C2553" s="292" t="s">
        <v>4620</v>
      </c>
      <c r="D2553" s="295" t="s">
        <v>4071</v>
      </c>
      <c r="E2553" s="292" t="s">
        <v>4621</v>
      </c>
      <c r="F2553" s="269" t="s">
        <v>4622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1439</v>
      </c>
      <c r="E2554" s="292" t="s">
        <v>3449</v>
      </c>
      <c r="F2554" s="269" t="s">
        <v>1201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4732</v>
      </c>
    </row>
    <row r="2555" spans="1:14" x14ac:dyDescent="0.3">
      <c r="A2555" s="58">
        <v>2555</v>
      </c>
      <c r="B2555" s="264">
        <v>46008</v>
      </c>
      <c r="C2555" s="292" t="s">
        <v>1439</v>
      </c>
      <c r="E2555" s="292" t="s">
        <v>2179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4732</v>
      </c>
    </row>
    <row r="2556" spans="1:14" x14ac:dyDescent="0.3">
      <c r="A2556" s="58">
        <v>2556</v>
      </c>
      <c r="B2556" s="264">
        <v>46008</v>
      </c>
      <c r="C2556" s="292" t="s">
        <v>1439</v>
      </c>
      <c r="E2556" s="292" t="s">
        <v>2181</v>
      </c>
      <c r="F2556" s="269" t="s">
        <v>1812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4732</v>
      </c>
    </row>
    <row r="2557" spans="1:14" x14ac:dyDescent="0.3">
      <c r="A2557" s="58">
        <v>2557</v>
      </c>
      <c r="B2557" s="264">
        <v>46008</v>
      </c>
      <c r="C2557" s="292" t="s">
        <v>1439</v>
      </c>
      <c r="E2557" s="292" t="s">
        <v>2180</v>
      </c>
      <c r="F2557" s="269" t="s">
        <v>1785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4732</v>
      </c>
    </row>
    <row r="2558" spans="1:14" x14ac:dyDescent="0.3">
      <c r="A2558" s="58">
        <v>2558</v>
      </c>
      <c r="B2558" s="264">
        <v>46008</v>
      </c>
      <c r="C2558" s="292" t="s">
        <v>1439</v>
      </c>
      <c r="E2558" s="292" t="s">
        <v>2180</v>
      </c>
      <c r="F2558" s="269" t="s">
        <v>1785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4732</v>
      </c>
    </row>
    <row r="2559" spans="1:14" x14ac:dyDescent="0.3">
      <c r="A2559" s="58">
        <v>2559</v>
      </c>
      <c r="B2559" s="264">
        <v>46008</v>
      </c>
      <c r="C2559" s="292" t="s">
        <v>2770</v>
      </c>
      <c r="E2559" s="292" t="s">
        <v>1551</v>
      </c>
      <c r="F2559" s="269" t="s">
        <v>1758</v>
      </c>
      <c r="G2559" s="265">
        <v>1400000</v>
      </c>
      <c r="H2559" s="269">
        <v>1</v>
      </c>
      <c r="K2559" s="265">
        <v>1400000</v>
      </c>
      <c r="N2559" t="s">
        <v>4732</v>
      </c>
    </row>
    <row r="2560" spans="1:14" x14ac:dyDescent="0.3">
      <c r="A2560" s="58">
        <v>2560</v>
      </c>
      <c r="B2560" s="264">
        <v>46008</v>
      </c>
      <c r="C2560" s="292" t="s">
        <v>2770</v>
      </c>
      <c r="E2560" s="292" t="s">
        <v>4607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2985</v>
      </c>
      <c r="E2561" s="292" t="s">
        <v>4608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4609</v>
      </c>
      <c r="E2562" s="292" t="s">
        <v>2186</v>
      </c>
      <c r="F2562" s="269" t="s">
        <v>1192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4732</v>
      </c>
    </row>
    <row r="2563" spans="1:14" x14ac:dyDescent="0.3">
      <c r="A2563" s="58">
        <v>2563</v>
      </c>
      <c r="B2563" s="264">
        <v>46009</v>
      </c>
      <c r="C2563" s="292" t="s">
        <v>1576</v>
      </c>
      <c r="E2563" s="292" t="s">
        <v>1733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4732</v>
      </c>
    </row>
    <row r="2564" spans="1:14" x14ac:dyDescent="0.3">
      <c r="A2564" s="58">
        <v>2564</v>
      </c>
      <c r="B2564" s="264">
        <v>46009</v>
      </c>
      <c r="C2564" s="292" t="s">
        <v>2545</v>
      </c>
      <c r="E2564" s="292" t="s">
        <v>1733</v>
      </c>
      <c r="G2564" s="265">
        <v>1100000</v>
      </c>
      <c r="H2564" s="269">
        <v>1</v>
      </c>
      <c r="K2564" s="265">
        <v>1100000</v>
      </c>
      <c r="N2564" t="s">
        <v>4732</v>
      </c>
    </row>
    <row r="2565" spans="1:14" x14ac:dyDescent="0.3">
      <c r="A2565" s="58">
        <v>2565</v>
      </c>
      <c r="B2565" s="264">
        <v>46009</v>
      </c>
      <c r="C2565" s="292" t="s">
        <v>2776</v>
      </c>
      <c r="E2565" s="292" t="s">
        <v>2185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4732</v>
      </c>
    </row>
    <row r="2566" spans="1:14" x14ac:dyDescent="0.3">
      <c r="A2566" s="58">
        <v>2566</v>
      </c>
      <c r="B2566" s="264">
        <v>46009</v>
      </c>
      <c r="C2566" s="292" t="s">
        <v>1712</v>
      </c>
      <c r="E2566" s="292" t="s">
        <v>1551</v>
      </c>
      <c r="F2566" s="269" t="s">
        <v>2684</v>
      </c>
      <c r="G2566" s="265">
        <v>1600000</v>
      </c>
      <c r="H2566" s="269">
        <v>1</v>
      </c>
      <c r="K2566" s="265">
        <v>1600000</v>
      </c>
      <c r="N2566" t="s">
        <v>4732</v>
      </c>
    </row>
    <row r="2567" spans="1:14" x14ac:dyDescent="0.3">
      <c r="A2567" s="58">
        <v>2567</v>
      </c>
      <c r="B2567" s="264">
        <v>46009</v>
      </c>
      <c r="C2567" s="292" t="s">
        <v>2589</v>
      </c>
      <c r="E2567" s="292" t="s">
        <v>3126</v>
      </c>
      <c r="G2567" s="265">
        <v>250000</v>
      </c>
      <c r="H2567" s="269">
        <v>1</v>
      </c>
      <c r="K2567" s="265">
        <v>250000</v>
      </c>
      <c r="N2567" t="s">
        <v>4732</v>
      </c>
    </row>
    <row r="2568" spans="1:14" x14ac:dyDescent="0.3">
      <c r="A2568" s="58">
        <v>2568</v>
      </c>
      <c r="B2568" s="264">
        <v>46009</v>
      </c>
      <c r="C2568" s="292" t="s">
        <v>2589</v>
      </c>
      <c r="E2568" s="292" t="s">
        <v>1509</v>
      </c>
      <c r="G2568" s="265">
        <v>20000</v>
      </c>
      <c r="H2568" s="269">
        <v>1</v>
      </c>
      <c r="K2568" s="265">
        <v>20000</v>
      </c>
      <c r="N2568" t="s">
        <v>4732</v>
      </c>
    </row>
    <row r="2569" spans="1:14" x14ac:dyDescent="0.3">
      <c r="A2569" s="58">
        <v>2569</v>
      </c>
      <c r="B2569" s="264">
        <v>46009</v>
      </c>
      <c r="C2569" s="292" t="s">
        <v>4609</v>
      </c>
      <c r="E2569" s="292" t="s">
        <v>4618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2134</v>
      </c>
      <c r="E2570" s="292" t="s">
        <v>3845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1439</v>
      </c>
      <c r="E2571" s="292" t="s">
        <v>4625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1570</v>
      </c>
      <c r="E2572" s="292" t="s">
        <v>1197</v>
      </c>
      <c r="F2572" s="269" t="s">
        <v>1742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1570</v>
      </c>
      <c r="E2573" s="292" t="s">
        <v>1486</v>
      </c>
      <c r="F2573" s="269" t="s">
        <v>2666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2371</v>
      </c>
      <c r="F2574" s="269" t="s">
        <v>2404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4732</v>
      </c>
    </row>
    <row r="2575" spans="1:14" x14ac:dyDescent="0.3">
      <c r="A2575" s="58">
        <v>2575</v>
      </c>
      <c r="B2575" s="264">
        <v>46010</v>
      </c>
      <c r="C2575" s="292" t="s">
        <v>1167</v>
      </c>
      <c r="E2575" s="292" t="s">
        <v>3038</v>
      </c>
      <c r="F2575" s="269" t="s">
        <v>1942</v>
      </c>
      <c r="G2575" s="265">
        <v>1000000</v>
      </c>
      <c r="H2575" s="269">
        <v>1</v>
      </c>
      <c r="K2575" s="265">
        <v>1000000</v>
      </c>
      <c r="N2575" t="s">
        <v>4732</v>
      </c>
    </row>
    <row r="2576" spans="1:14" x14ac:dyDescent="0.3">
      <c r="A2576" s="58">
        <v>2576</v>
      </c>
      <c r="B2576" s="264">
        <v>46010</v>
      </c>
      <c r="C2576" s="292" t="s">
        <v>1389</v>
      </c>
      <c r="E2576" s="292" t="s">
        <v>2177</v>
      </c>
      <c r="F2576" s="269" t="s">
        <v>1249</v>
      </c>
      <c r="G2576" s="265">
        <v>130000</v>
      </c>
      <c r="H2576" s="269">
        <v>2</v>
      </c>
      <c r="K2576" s="265">
        <v>260000</v>
      </c>
      <c r="N2576" t="s">
        <v>4732</v>
      </c>
    </row>
    <row r="2577" spans="1:14" x14ac:dyDescent="0.3">
      <c r="A2577" s="58">
        <v>2577</v>
      </c>
      <c r="B2577" s="264">
        <v>46010</v>
      </c>
      <c r="C2577" s="292" t="s">
        <v>1442</v>
      </c>
      <c r="E2577" s="292" t="s">
        <v>2762</v>
      </c>
      <c r="F2577" s="269" t="s">
        <v>1206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4732</v>
      </c>
    </row>
    <row r="2578" spans="1:14" x14ac:dyDescent="0.3">
      <c r="A2578" s="58">
        <v>2578</v>
      </c>
      <c r="B2578" s="264">
        <v>46011</v>
      </c>
      <c r="C2578" s="292" t="s">
        <v>2545</v>
      </c>
      <c r="E2578" s="292" t="s">
        <v>1733</v>
      </c>
      <c r="G2578" s="265">
        <v>1100000</v>
      </c>
      <c r="H2578" s="269">
        <v>1</v>
      </c>
      <c r="K2578" s="265">
        <v>1100000</v>
      </c>
      <c r="N2578" t="s">
        <v>4732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4635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1368</v>
      </c>
      <c r="E2580" s="292" t="s">
        <v>4173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1951</v>
      </c>
      <c r="E2581" s="292" t="s">
        <v>2048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2545</v>
      </c>
      <c r="E2582" s="292" t="s">
        <v>4637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2776</v>
      </c>
      <c r="E2583" s="292" t="s">
        <v>2078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1167</v>
      </c>
      <c r="E2584" s="292" t="s">
        <v>3874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1884</v>
      </c>
      <c r="E2585" s="292" t="s">
        <v>1197</v>
      </c>
      <c r="F2585" s="269" t="s">
        <v>1742</v>
      </c>
      <c r="G2585" s="265">
        <v>1200000</v>
      </c>
      <c r="H2585" s="269">
        <v>1</v>
      </c>
      <c r="K2585" s="265">
        <v>1200000</v>
      </c>
      <c r="N2585" t="s">
        <v>4732</v>
      </c>
    </row>
    <row r="2586" spans="1:14" x14ac:dyDescent="0.3">
      <c r="A2586" s="58">
        <v>2586</v>
      </c>
      <c r="B2586" s="264">
        <v>46013</v>
      </c>
      <c r="C2586" s="292" t="s">
        <v>1712</v>
      </c>
      <c r="E2586" s="292" t="s">
        <v>4231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4732</v>
      </c>
    </row>
    <row r="2587" spans="1:14" x14ac:dyDescent="0.3">
      <c r="A2587" s="58">
        <v>2587</v>
      </c>
      <c r="B2587" s="264">
        <v>46013</v>
      </c>
      <c r="C2587" s="292" t="s">
        <v>1712</v>
      </c>
      <c r="E2587" s="292" t="s">
        <v>2906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4732</v>
      </c>
    </row>
    <row r="2588" spans="1:14" x14ac:dyDescent="0.3">
      <c r="A2588" s="58">
        <v>2588</v>
      </c>
      <c r="B2588" s="264">
        <v>46013</v>
      </c>
      <c r="C2588" s="292" t="s">
        <v>1712</v>
      </c>
      <c r="E2588" s="292" t="s">
        <v>4641</v>
      </c>
      <c r="F2588" s="269" t="s">
        <v>4640</v>
      </c>
      <c r="G2588" s="265">
        <v>22000</v>
      </c>
      <c r="H2588" s="269">
        <v>1</v>
      </c>
      <c r="K2588" s="265">
        <v>22000</v>
      </c>
      <c r="N2588" t="s">
        <v>4732</v>
      </c>
    </row>
    <row r="2589" spans="1:14" x14ac:dyDescent="0.3">
      <c r="A2589" s="58">
        <v>2589</v>
      </c>
      <c r="B2589" s="264">
        <v>46013</v>
      </c>
      <c r="C2589" s="292" t="s">
        <v>3136</v>
      </c>
      <c r="E2589" s="292" t="s">
        <v>4954</v>
      </c>
      <c r="F2589" s="269" t="s">
        <v>1201</v>
      </c>
      <c r="G2589" s="265">
        <v>580000</v>
      </c>
      <c r="H2589" s="269">
        <v>1</v>
      </c>
      <c r="K2589" s="265">
        <v>580000</v>
      </c>
      <c r="N2589" t="s">
        <v>4732</v>
      </c>
    </row>
    <row r="2590" spans="1:14" x14ac:dyDescent="0.3">
      <c r="A2590" s="58">
        <v>2590</v>
      </c>
      <c r="B2590" s="264">
        <v>46013</v>
      </c>
      <c r="C2590" s="292" t="s">
        <v>3136</v>
      </c>
      <c r="E2590" s="292" t="s">
        <v>2177</v>
      </c>
      <c r="F2590" s="269" t="s">
        <v>1249</v>
      </c>
      <c r="G2590" s="265">
        <v>130000</v>
      </c>
      <c r="H2590" s="269">
        <v>1</v>
      </c>
      <c r="K2590" s="265">
        <v>130000</v>
      </c>
      <c r="N2590" t="s">
        <v>4732</v>
      </c>
    </row>
    <row r="2591" spans="1:14" x14ac:dyDescent="0.3">
      <c r="A2591" s="58">
        <v>2591</v>
      </c>
      <c r="B2591" s="264">
        <v>46013</v>
      </c>
      <c r="C2591" s="292" t="s">
        <v>3136</v>
      </c>
      <c r="E2591" s="292" t="s">
        <v>2179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4732</v>
      </c>
    </row>
    <row r="2592" spans="1:14" x14ac:dyDescent="0.3">
      <c r="A2592" s="58">
        <v>2592</v>
      </c>
      <c r="B2592" s="264">
        <v>46013</v>
      </c>
      <c r="C2592" s="292" t="s">
        <v>3136</v>
      </c>
      <c r="E2592" s="292" t="s">
        <v>4643</v>
      </c>
      <c r="G2592" s="265">
        <v>10000</v>
      </c>
      <c r="H2592" s="269">
        <v>2</v>
      </c>
      <c r="K2592" s="265">
        <v>20000</v>
      </c>
      <c r="N2592" t="s">
        <v>4732</v>
      </c>
    </row>
    <row r="2593" spans="1:14" x14ac:dyDescent="0.3">
      <c r="A2593" s="58">
        <v>2593</v>
      </c>
      <c r="B2593" s="264">
        <v>46013</v>
      </c>
      <c r="C2593" s="292" t="s">
        <v>1434</v>
      </c>
      <c r="E2593" s="292" t="s">
        <v>1707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4732</v>
      </c>
    </row>
    <row r="2594" spans="1:14" x14ac:dyDescent="0.3">
      <c r="A2594" s="58">
        <v>2594</v>
      </c>
      <c r="B2594" s="264">
        <v>46013</v>
      </c>
      <c r="C2594" s="292" t="s">
        <v>3188</v>
      </c>
      <c r="E2594" s="292" t="s">
        <v>2169</v>
      </c>
      <c r="F2594" s="269" t="s">
        <v>1195</v>
      </c>
      <c r="G2594" s="265">
        <v>1500000</v>
      </c>
      <c r="H2594" s="269">
        <v>1</v>
      </c>
      <c r="K2594" s="265">
        <v>1500000</v>
      </c>
      <c r="N2594" t="s">
        <v>4732</v>
      </c>
    </row>
    <row r="2595" spans="1:14" x14ac:dyDescent="0.3">
      <c r="A2595" s="58">
        <v>2595</v>
      </c>
      <c r="B2595" s="264">
        <v>46013</v>
      </c>
      <c r="C2595" s="292" t="s">
        <v>3188</v>
      </c>
      <c r="E2595" s="292" t="s">
        <v>2170</v>
      </c>
      <c r="F2595" s="269" t="s">
        <v>1793</v>
      </c>
      <c r="G2595" s="265">
        <v>50000</v>
      </c>
      <c r="H2595" s="269">
        <v>1</v>
      </c>
      <c r="K2595" s="265">
        <v>50000</v>
      </c>
      <c r="N2595" t="s">
        <v>4732</v>
      </c>
    </row>
    <row r="2596" spans="1:14" x14ac:dyDescent="0.3">
      <c r="A2596" s="58">
        <v>2596</v>
      </c>
      <c r="B2596" s="264">
        <v>46013</v>
      </c>
      <c r="C2596" s="292" t="s">
        <v>4609</v>
      </c>
      <c r="E2596" s="292" t="s">
        <v>3029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4732</v>
      </c>
    </row>
    <row r="2597" spans="1:14" x14ac:dyDescent="0.3">
      <c r="A2597" s="58">
        <v>2597</v>
      </c>
      <c r="B2597" s="264">
        <v>46013</v>
      </c>
      <c r="C2597" s="292" t="s">
        <v>1648</v>
      </c>
      <c r="E2597" s="292" t="s">
        <v>3563</v>
      </c>
      <c r="F2597" s="269" t="s">
        <v>3573</v>
      </c>
      <c r="G2597" s="265">
        <v>2500000</v>
      </c>
      <c r="H2597" s="269">
        <v>1</v>
      </c>
      <c r="K2597" s="265">
        <v>2500000</v>
      </c>
      <c r="N2597" t="s">
        <v>4732</v>
      </c>
    </row>
    <row r="2598" spans="1:14" x14ac:dyDescent="0.3">
      <c r="A2598" s="58">
        <v>2598</v>
      </c>
      <c r="B2598" s="264">
        <v>46013</v>
      </c>
      <c r="C2598" s="292" t="s">
        <v>1648</v>
      </c>
      <c r="E2598" s="292" t="s">
        <v>4649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1381</v>
      </c>
      <c r="E2599" s="292" t="s">
        <v>4286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1737</v>
      </c>
      <c r="E2600" s="292" t="s">
        <v>2179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1737</v>
      </c>
      <c r="E2601" s="292" t="s">
        <v>2177</v>
      </c>
      <c r="F2601" s="269" t="s">
        <v>1249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1737</v>
      </c>
      <c r="E2602" s="292" t="s">
        <v>2180</v>
      </c>
      <c r="F2602" s="269" t="s">
        <v>1785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1531</v>
      </c>
      <c r="E2603" s="292" t="s">
        <v>1197</v>
      </c>
      <c r="F2603" s="269" t="s">
        <v>1742</v>
      </c>
      <c r="G2603" s="265">
        <v>1200000</v>
      </c>
      <c r="H2603" s="269">
        <v>1</v>
      </c>
      <c r="K2603" s="265">
        <v>1200000</v>
      </c>
      <c r="N2603" t="s">
        <v>4732</v>
      </c>
    </row>
    <row r="2604" spans="1:14" x14ac:dyDescent="0.3">
      <c r="A2604" s="58">
        <v>2604</v>
      </c>
      <c r="B2604" s="264">
        <v>46014</v>
      </c>
      <c r="C2604" s="292" t="s">
        <v>3936</v>
      </c>
      <c r="E2604" s="292" t="s">
        <v>1845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4732</v>
      </c>
    </row>
    <row r="2605" spans="1:14" x14ac:dyDescent="0.3">
      <c r="A2605" s="58">
        <v>2605</v>
      </c>
      <c r="B2605" s="264">
        <v>46014</v>
      </c>
      <c r="C2605" s="292" t="s">
        <v>1534</v>
      </c>
      <c r="E2605" s="292" t="s">
        <v>1733</v>
      </c>
      <c r="G2605" s="265">
        <v>1100000</v>
      </c>
      <c r="H2605" s="269">
        <v>1</v>
      </c>
      <c r="K2605" s="265">
        <v>1100000</v>
      </c>
      <c r="N2605" t="s">
        <v>4732</v>
      </c>
    </row>
    <row r="2606" spans="1:14" x14ac:dyDescent="0.3">
      <c r="A2606" s="58">
        <v>2606</v>
      </c>
      <c r="B2606" s="264">
        <v>46014</v>
      </c>
      <c r="C2606" s="292" t="s">
        <v>4386</v>
      </c>
      <c r="E2606" s="292" t="s">
        <v>1734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4732</v>
      </c>
    </row>
    <row r="2607" spans="1:14" x14ac:dyDescent="0.3">
      <c r="A2607" s="58">
        <v>2607</v>
      </c>
      <c r="B2607" s="264">
        <v>46014</v>
      </c>
      <c r="C2607" s="292" t="s">
        <v>1432</v>
      </c>
      <c r="E2607" s="292" t="s">
        <v>4655</v>
      </c>
      <c r="F2607" s="269" t="s">
        <v>4654</v>
      </c>
      <c r="G2607" s="265">
        <v>600000</v>
      </c>
      <c r="H2607" s="269">
        <v>1</v>
      </c>
      <c r="K2607" s="265">
        <v>600000</v>
      </c>
      <c r="N2607" t="s">
        <v>4732</v>
      </c>
    </row>
    <row r="2608" spans="1:14" x14ac:dyDescent="0.3">
      <c r="A2608" s="58">
        <v>2608</v>
      </c>
      <c r="B2608" s="264">
        <v>46014</v>
      </c>
      <c r="C2608" s="292" t="s">
        <v>1712</v>
      </c>
      <c r="E2608" s="292" t="s">
        <v>2786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4732</v>
      </c>
    </row>
    <row r="2609" spans="1:14" x14ac:dyDescent="0.3">
      <c r="A2609" s="58">
        <v>2609</v>
      </c>
      <c r="B2609" s="264">
        <v>46014</v>
      </c>
      <c r="C2609" s="292" t="s">
        <v>1712</v>
      </c>
      <c r="E2609" s="292" t="s">
        <v>1749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4732</v>
      </c>
    </row>
    <row r="2610" spans="1:14" x14ac:dyDescent="0.3">
      <c r="A2610" s="58">
        <v>2610</v>
      </c>
      <c r="B2610" s="264">
        <v>46014</v>
      </c>
      <c r="C2610" s="292" t="s">
        <v>1712</v>
      </c>
      <c r="E2610" s="292" t="s">
        <v>2101</v>
      </c>
      <c r="F2610" s="269" t="s">
        <v>2569</v>
      </c>
      <c r="G2610" s="265">
        <v>60000</v>
      </c>
      <c r="H2610" s="269">
        <v>1</v>
      </c>
      <c r="K2610" s="265">
        <v>60000</v>
      </c>
      <c r="N2610" t="s">
        <v>4732</v>
      </c>
    </row>
    <row r="2611" spans="1:14" x14ac:dyDescent="0.3">
      <c r="A2611" s="58">
        <v>2611</v>
      </c>
      <c r="B2611" s="264">
        <v>46014</v>
      </c>
      <c r="C2611" s="292" t="s">
        <v>1444</v>
      </c>
      <c r="E2611" s="292" t="s">
        <v>3930</v>
      </c>
      <c r="F2611" s="269" t="s">
        <v>1201</v>
      </c>
      <c r="G2611" s="265">
        <v>450000</v>
      </c>
      <c r="H2611" s="269">
        <v>1</v>
      </c>
      <c r="K2611" s="265">
        <v>450000</v>
      </c>
      <c r="N2611" t="s">
        <v>4732</v>
      </c>
    </row>
    <row r="2612" spans="1:14" x14ac:dyDescent="0.3">
      <c r="A2612" s="58">
        <v>2612</v>
      </c>
      <c r="B2612" s="264">
        <v>46014</v>
      </c>
      <c r="C2612" s="292" t="s">
        <v>4386</v>
      </c>
      <c r="E2612" s="292" t="s">
        <v>4664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4609</v>
      </c>
      <c r="E2613" s="292" t="s">
        <v>4665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3936</v>
      </c>
      <c r="E2614" s="292" t="s">
        <v>4666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3136</v>
      </c>
      <c r="E2615" s="292" t="s">
        <v>4667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1534</v>
      </c>
      <c r="E2616" s="292" t="s">
        <v>4668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1389</v>
      </c>
      <c r="E2617" s="292" t="s">
        <v>1199</v>
      </c>
      <c r="F2617" s="269" t="s">
        <v>1198</v>
      </c>
      <c r="G2617" s="265">
        <v>1200000</v>
      </c>
      <c r="H2617" s="269">
        <v>1</v>
      </c>
      <c r="K2617" s="265">
        <v>1200000</v>
      </c>
      <c r="N2617" t="s">
        <v>4732</v>
      </c>
    </row>
    <row r="2618" spans="1:14" x14ac:dyDescent="0.3">
      <c r="A2618" s="58">
        <v>2618</v>
      </c>
      <c r="B2618" s="264">
        <v>46015</v>
      </c>
      <c r="C2618" s="292" t="s">
        <v>1588</v>
      </c>
      <c r="E2618" s="292" t="s">
        <v>2371</v>
      </c>
      <c r="F2618" s="269" t="s">
        <v>2863</v>
      </c>
      <c r="G2618" s="265">
        <v>750000</v>
      </c>
      <c r="H2618" s="269">
        <v>1</v>
      </c>
      <c r="K2618" s="265">
        <v>750000</v>
      </c>
      <c r="N2618" t="s">
        <v>4732</v>
      </c>
    </row>
    <row r="2619" spans="1:14" x14ac:dyDescent="0.3">
      <c r="A2619" s="58">
        <v>2619</v>
      </c>
      <c r="B2619" s="264">
        <v>46015</v>
      </c>
      <c r="C2619" s="292" t="s">
        <v>2250</v>
      </c>
      <c r="E2619" s="292" t="s">
        <v>2080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4732</v>
      </c>
    </row>
    <row r="2620" spans="1:14" x14ac:dyDescent="0.3">
      <c r="A2620" s="58">
        <v>2620</v>
      </c>
      <c r="B2620" s="264">
        <v>46015</v>
      </c>
      <c r="C2620" s="292" t="s">
        <v>2545</v>
      </c>
      <c r="E2620" s="292" t="s">
        <v>2279</v>
      </c>
      <c r="G2620" s="265">
        <v>1650000</v>
      </c>
      <c r="H2620" s="269">
        <v>1</v>
      </c>
      <c r="K2620" s="265">
        <v>1650000</v>
      </c>
      <c r="N2620" t="s">
        <v>4732</v>
      </c>
    </row>
    <row r="2621" spans="1:14" x14ac:dyDescent="0.3">
      <c r="A2621" s="58">
        <v>2621</v>
      </c>
      <c r="B2621" s="264">
        <v>46015</v>
      </c>
      <c r="C2621" s="292" t="s">
        <v>2250</v>
      </c>
      <c r="E2621" s="292" t="s">
        <v>4292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2545</v>
      </c>
      <c r="E2622" s="292" t="s">
        <v>4673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4579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1588</v>
      </c>
      <c r="E2624" s="292" t="s">
        <v>4674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1576</v>
      </c>
      <c r="E2625" s="292" t="s">
        <v>4675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2545</v>
      </c>
      <c r="E2626" s="292" t="s">
        <v>4517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1576</v>
      </c>
      <c r="E2627" s="292" t="s">
        <v>2371</v>
      </c>
      <c r="F2627" s="269" t="s">
        <v>2404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4732</v>
      </c>
    </row>
    <row r="2628" spans="1:14" x14ac:dyDescent="0.3">
      <c r="A2628" s="58">
        <v>2628</v>
      </c>
      <c r="B2628" s="264">
        <v>46017</v>
      </c>
      <c r="C2628" s="292" t="s">
        <v>1363</v>
      </c>
      <c r="E2628" s="292" t="s">
        <v>1525</v>
      </c>
      <c r="G2628" s="265">
        <v>200000</v>
      </c>
      <c r="H2628" s="269">
        <v>1</v>
      </c>
      <c r="K2628" s="265">
        <v>200000</v>
      </c>
      <c r="N2628" t="s">
        <v>4732</v>
      </c>
    </row>
    <row r="2629" spans="1:14" x14ac:dyDescent="0.3">
      <c r="A2629" s="58">
        <v>2629</v>
      </c>
      <c r="B2629" s="264">
        <v>46017</v>
      </c>
      <c r="C2629" s="292" t="s">
        <v>1442</v>
      </c>
      <c r="E2629" s="292" t="s">
        <v>1733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4732</v>
      </c>
    </row>
    <row r="2630" spans="1:14" x14ac:dyDescent="0.3">
      <c r="A2630" s="58">
        <v>2630</v>
      </c>
      <c r="B2630" s="264">
        <v>46017</v>
      </c>
      <c r="C2630" s="292" t="s">
        <v>1363</v>
      </c>
      <c r="E2630" s="292" t="s">
        <v>4679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1463</v>
      </c>
      <c r="E2631" s="292" t="s">
        <v>2033</v>
      </c>
      <c r="F2631" s="269" t="s">
        <v>3583</v>
      </c>
      <c r="G2631" s="265">
        <v>1000000</v>
      </c>
      <c r="H2631" s="269">
        <v>1</v>
      </c>
      <c r="K2631" s="265">
        <v>1000000</v>
      </c>
      <c r="N2631" t="s">
        <v>4732</v>
      </c>
    </row>
    <row r="2632" spans="1:14" x14ac:dyDescent="0.3">
      <c r="A2632" s="58">
        <v>2632</v>
      </c>
      <c r="B2632" s="264">
        <v>46018</v>
      </c>
      <c r="C2632" s="292" t="s">
        <v>2770</v>
      </c>
      <c r="E2632" s="292" t="s">
        <v>1733</v>
      </c>
      <c r="G2632" s="265">
        <v>1100000</v>
      </c>
      <c r="H2632" s="269">
        <v>1</v>
      </c>
      <c r="K2632" s="265">
        <v>1100000</v>
      </c>
      <c r="N2632" t="s">
        <v>4732</v>
      </c>
    </row>
    <row r="2633" spans="1:14" x14ac:dyDescent="0.3">
      <c r="A2633" s="58">
        <v>2633</v>
      </c>
      <c r="B2633" s="264">
        <v>46020</v>
      </c>
      <c r="C2633" s="292" t="s">
        <v>3188</v>
      </c>
      <c r="E2633" s="292" t="s">
        <v>4682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1851</v>
      </c>
      <c r="E2634" s="292" t="s">
        <v>2169</v>
      </c>
      <c r="F2634" s="269" t="s">
        <v>1195</v>
      </c>
      <c r="G2634" s="265">
        <v>1500000</v>
      </c>
      <c r="H2634" s="269">
        <v>1</v>
      </c>
      <c r="K2634" s="265">
        <v>1500000</v>
      </c>
      <c r="M2634" s="292" t="s">
        <v>4683</v>
      </c>
      <c r="N2634" t="s">
        <v>4732</v>
      </c>
    </row>
    <row r="2635" spans="1:14" x14ac:dyDescent="0.3">
      <c r="A2635" s="58">
        <v>2635</v>
      </c>
      <c r="B2635" s="264">
        <v>46020</v>
      </c>
      <c r="C2635" s="292" t="s">
        <v>1851</v>
      </c>
      <c r="E2635" s="292" t="s">
        <v>2170</v>
      </c>
      <c r="F2635" s="269" t="s">
        <v>1793</v>
      </c>
      <c r="G2635" s="265">
        <v>50000</v>
      </c>
      <c r="H2635" s="269">
        <v>1</v>
      </c>
      <c r="K2635" s="265">
        <v>50000</v>
      </c>
      <c r="N2635" t="s">
        <v>4732</v>
      </c>
    </row>
    <row r="2636" spans="1:14" x14ac:dyDescent="0.3">
      <c r="A2636" s="58">
        <v>2636</v>
      </c>
      <c r="B2636" s="264">
        <v>46020</v>
      </c>
      <c r="C2636" s="292" t="s">
        <v>1544</v>
      </c>
      <c r="E2636" s="292" t="s">
        <v>1849</v>
      </c>
      <c r="F2636" s="269" t="s">
        <v>4685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4686</v>
      </c>
      <c r="N2636" t="s">
        <v>4732</v>
      </c>
    </row>
    <row r="2637" spans="1:14" x14ac:dyDescent="0.3">
      <c r="A2637" s="58">
        <v>2637</v>
      </c>
      <c r="B2637" s="264">
        <v>46020</v>
      </c>
      <c r="C2637" s="292" t="s">
        <v>1544</v>
      </c>
      <c r="E2637" s="292" t="s">
        <v>4687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4732</v>
      </c>
    </row>
    <row r="2638" spans="1:14" x14ac:dyDescent="0.3">
      <c r="A2638" s="58">
        <v>2638</v>
      </c>
      <c r="B2638" s="264">
        <v>46020</v>
      </c>
      <c r="C2638" s="292" t="s">
        <v>1544</v>
      </c>
      <c r="E2638" s="292" t="s">
        <v>2400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4732</v>
      </c>
    </row>
    <row r="2639" spans="1:14" x14ac:dyDescent="0.3">
      <c r="A2639" s="58">
        <v>2639</v>
      </c>
      <c r="B2639" s="264">
        <v>46020</v>
      </c>
      <c r="C2639" s="292" t="s">
        <v>1444</v>
      </c>
      <c r="E2639" s="292" t="s">
        <v>1924</v>
      </c>
      <c r="F2639" s="269" t="s">
        <v>1923</v>
      </c>
      <c r="G2639" s="265">
        <v>1050000</v>
      </c>
      <c r="H2639" s="269">
        <v>1</v>
      </c>
      <c r="K2639" s="265">
        <v>1050000</v>
      </c>
      <c r="N2639" t="s">
        <v>4732</v>
      </c>
    </row>
    <row r="2640" spans="1:14" x14ac:dyDescent="0.3">
      <c r="A2640" s="58">
        <v>2640</v>
      </c>
      <c r="B2640" s="264">
        <v>46020</v>
      </c>
      <c r="C2640" s="292" t="s">
        <v>2845</v>
      </c>
      <c r="E2640" s="292" t="s">
        <v>4690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4691</v>
      </c>
      <c r="N2640" t="s">
        <v>4732</v>
      </c>
    </row>
    <row r="2641" spans="1:14" x14ac:dyDescent="0.3">
      <c r="A2641" s="58">
        <v>2641</v>
      </c>
      <c r="B2641" s="264">
        <v>46020</v>
      </c>
      <c r="C2641" s="292" t="s">
        <v>3383</v>
      </c>
      <c r="E2641" s="292" t="s">
        <v>1197</v>
      </c>
      <c r="F2641" s="269" t="s">
        <v>1742</v>
      </c>
      <c r="G2641" s="265">
        <v>1100000</v>
      </c>
      <c r="H2641" s="269">
        <v>1</v>
      </c>
      <c r="K2641" s="265">
        <v>1100000</v>
      </c>
      <c r="M2641" s="292" t="s">
        <v>4693</v>
      </c>
      <c r="N2641" t="s">
        <v>4732</v>
      </c>
    </row>
    <row r="2642" spans="1:14" x14ac:dyDescent="0.3">
      <c r="A2642" s="58">
        <v>2642</v>
      </c>
      <c r="B2642" s="264">
        <v>46020</v>
      </c>
      <c r="C2642" s="292" t="s">
        <v>1446</v>
      </c>
      <c r="E2642" s="292" t="s">
        <v>1707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4732</v>
      </c>
    </row>
    <row r="2643" spans="1:14" x14ac:dyDescent="0.3">
      <c r="A2643" s="58">
        <v>2643</v>
      </c>
      <c r="B2643" s="264">
        <v>46021</v>
      </c>
      <c r="C2643" s="292" t="s">
        <v>2770</v>
      </c>
      <c r="E2643" s="292" t="s">
        <v>2078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3383</v>
      </c>
      <c r="E2644" s="292" t="s">
        <v>3849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1439</v>
      </c>
      <c r="E2645" s="292" t="s">
        <v>4953</v>
      </c>
      <c r="F2645" s="269" t="s">
        <v>1201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2985</v>
      </c>
      <c r="E2646" s="292" t="s">
        <v>1197</v>
      </c>
      <c r="F2646" s="269" t="s">
        <v>1742</v>
      </c>
      <c r="G2646" s="265">
        <v>1200000</v>
      </c>
      <c r="H2646" s="269">
        <v>1</v>
      </c>
      <c r="K2646" s="265">
        <v>1200000</v>
      </c>
      <c r="N2646" t="s">
        <v>4732</v>
      </c>
    </row>
    <row r="2647" spans="1:14" x14ac:dyDescent="0.3">
      <c r="A2647" s="58">
        <v>2647</v>
      </c>
      <c r="B2647" s="264">
        <v>46021</v>
      </c>
      <c r="C2647" s="292" t="s">
        <v>2759</v>
      </c>
      <c r="E2647" s="292" t="s">
        <v>3930</v>
      </c>
      <c r="F2647" s="269" t="s">
        <v>1201</v>
      </c>
      <c r="G2647" s="265">
        <v>450000</v>
      </c>
      <c r="H2647" s="269">
        <v>1</v>
      </c>
      <c r="K2647" s="265">
        <v>450000</v>
      </c>
      <c r="N2647" t="s">
        <v>4732</v>
      </c>
    </row>
    <row r="2648" spans="1:14" x14ac:dyDescent="0.3">
      <c r="A2648" s="58">
        <v>2648</v>
      </c>
      <c r="B2648" s="264">
        <v>46021</v>
      </c>
      <c r="C2648" s="292" t="s">
        <v>2759</v>
      </c>
      <c r="E2648" s="292" t="s">
        <v>4271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1389</v>
      </c>
      <c r="E2649" s="292" t="s">
        <v>2080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4732</v>
      </c>
    </row>
    <row r="2650" spans="1:14" x14ac:dyDescent="0.3">
      <c r="A2650" s="58">
        <v>2650</v>
      </c>
      <c r="B2650" s="264">
        <v>46021</v>
      </c>
      <c r="C2650" s="292" t="s">
        <v>1389</v>
      </c>
      <c r="E2650" s="292" t="s">
        <v>2182</v>
      </c>
      <c r="F2650" s="269" t="s">
        <v>2002</v>
      </c>
      <c r="G2650" s="265">
        <v>280000</v>
      </c>
      <c r="H2650" s="269">
        <v>1</v>
      </c>
      <c r="K2650" s="265">
        <v>280000</v>
      </c>
      <c r="M2650" s="292" t="s">
        <v>4700</v>
      </c>
      <c r="N2650" t="s">
        <v>4732</v>
      </c>
    </row>
    <row r="2651" spans="1:14" x14ac:dyDescent="0.3">
      <c r="A2651" s="58">
        <v>2651</v>
      </c>
      <c r="B2651" s="264">
        <v>46022</v>
      </c>
      <c r="C2651" s="292" t="s">
        <v>1884</v>
      </c>
      <c r="E2651" s="292" t="s">
        <v>4190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1442</v>
      </c>
      <c r="E2652" s="292" t="s">
        <v>4702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1432</v>
      </c>
      <c r="E2653" s="292" t="s">
        <v>4435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1544</v>
      </c>
      <c r="E2654" s="292" t="s">
        <v>4703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2845</v>
      </c>
      <c r="E2655" s="292" t="s">
        <v>4704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2985</v>
      </c>
      <c r="E2656" s="292" t="s">
        <v>4705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1389</v>
      </c>
      <c r="E2657" s="292" t="s">
        <v>4706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4707</v>
      </c>
    </row>
    <row r="2658" spans="1:14" x14ac:dyDescent="0.3">
      <c r="A2658" s="58">
        <v>2658</v>
      </c>
      <c r="B2658" s="264">
        <v>46022</v>
      </c>
      <c r="C2658" s="292" t="s">
        <v>1389</v>
      </c>
      <c r="E2658" s="292" t="s">
        <v>3757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1851</v>
      </c>
      <c r="E2659" s="292" t="s">
        <v>4709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1570</v>
      </c>
      <c r="E2660" s="292" t="s">
        <v>2046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1143</v>
      </c>
      <c r="E2661" s="292" t="s">
        <v>4142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1444</v>
      </c>
      <c r="E2662" s="292" t="s">
        <v>4710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1531</v>
      </c>
      <c r="E2663" s="292" t="s">
        <v>3762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1576</v>
      </c>
      <c r="E2664" s="292" t="s">
        <v>4436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3796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1567</v>
      </c>
      <c r="E2666" s="292" t="s">
        <v>4463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1795</v>
      </c>
      <c r="E2667" s="292" t="s">
        <v>3721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4716</v>
      </c>
      <c r="E2668" s="292" t="s">
        <v>1792</v>
      </c>
      <c r="F2668" s="269" t="s">
        <v>1984</v>
      </c>
      <c r="G2668" s="265">
        <v>1500000</v>
      </c>
      <c r="H2668" s="269">
        <v>1</v>
      </c>
      <c r="K2668" s="265">
        <v>1500000</v>
      </c>
      <c r="N2668" t="s">
        <v>4983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1199</v>
      </c>
      <c r="F2669" s="269" t="s">
        <v>4244</v>
      </c>
      <c r="G2669" s="265">
        <v>1200000</v>
      </c>
      <c r="H2669" s="269">
        <v>1</v>
      </c>
      <c r="K2669" s="265">
        <v>1200000</v>
      </c>
      <c r="N2669" t="s">
        <v>4983</v>
      </c>
    </row>
    <row r="2670" spans="1:14" x14ac:dyDescent="0.3">
      <c r="A2670" s="58">
        <v>2670</v>
      </c>
      <c r="B2670" s="264">
        <v>46024</v>
      </c>
      <c r="C2670" s="292" t="s">
        <v>4719</v>
      </c>
      <c r="E2670" s="292" t="s">
        <v>1883</v>
      </c>
      <c r="G2670" s="265">
        <v>300000</v>
      </c>
      <c r="H2670" s="269">
        <v>1</v>
      </c>
      <c r="K2670" s="265">
        <v>300000</v>
      </c>
      <c r="N2670" t="s">
        <v>4983</v>
      </c>
    </row>
    <row r="2671" spans="1:14" x14ac:dyDescent="0.3">
      <c r="A2671" s="58">
        <v>2671</v>
      </c>
      <c r="B2671" s="264">
        <v>46024</v>
      </c>
      <c r="C2671" s="292" t="s">
        <v>1586</v>
      </c>
      <c r="E2671" s="292" t="s">
        <v>3930</v>
      </c>
      <c r="F2671" s="269" t="s">
        <v>1201</v>
      </c>
      <c r="G2671" s="265">
        <v>450000</v>
      </c>
      <c r="H2671" s="269">
        <v>1</v>
      </c>
      <c r="K2671" s="265">
        <v>450000</v>
      </c>
      <c r="N2671" t="s">
        <v>4983</v>
      </c>
    </row>
    <row r="2672" spans="1:14" x14ac:dyDescent="0.3">
      <c r="A2672" s="58">
        <v>2672</v>
      </c>
      <c r="B2672" s="264">
        <v>46024</v>
      </c>
      <c r="C2672" s="292" t="s">
        <v>1586</v>
      </c>
      <c r="E2672" s="292" t="s">
        <v>2179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4983</v>
      </c>
    </row>
    <row r="2673" spans="1:14" x14ac:dyDescent="0.3">
      <c r="A2673" s="58">
        <v>2673</v>
      </c>
      <c r="B2673" s="264">
        <v>46024</v>
      </c>
      <c r="C2673" s="292" t="s">
        <v>1586</v>
      </c>
      <c r="E2673" s="292" t="s">
        <v>2180</v>
      </c>
      <c r="F2673" s="269" t="s">
        <v>1785</v>
      </c>
      <c r="G2673" s="265">
        <v>55000</v>
      </c>
      <c r="H2673" s="269">
        <v>1</v>
      </c>
      <c r="K2673" s="265">
        <v>55000</v>
      </c>
      <c r="N2673" t="s">
        <v>4983</v>
      </c>
    </row>
    <row r="2674" spans="1:14" x14ac:dyDescent="0.3">
      <c r="A2674" s="58">
        <v>2674</v>
      </c>
      <c r="B2674" s="264">
        <v>46024</v>
      </c>
      <c r="C2674" s="292" t="s">
        <v>1586</v>
      </c>
      <c r="E2674" s="292" t="s">
        <v>2181</v>
      </c>
      <c r="F2674" s="269" t="s">
        <v>1812</v>
      </c>
      <c r="G2674" s="265">
        <v>10000</v>
      </c>
      <c r="H2674" s="269">
        <v>2</v>
      </c>
      <c r="K2674" s="265">
        <v>20000</v>
      </c>
      <c r="N2674" t="s">
        <v>4983</v>
      </c>
    </row>
    <row r="2675" spans="1:14" x14ac:dyDescent="0.3">
      <c r="A2675" s="58">
        <v>2675</v>
      </c>
      <c r="B2675" s="264">
        <v>46024</v>
      </c>
      <c r="C2675" s="292" t="s">
        <v>3882</v>
      </c>
      <c r="E2675" s="292" t="s">
        <v>1525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4983</v>
      </c>
    </row>
    <row r="2676" spans="1:14" x14ac:dyDescent="0.3">
      <c r="A2676" s="58">
        <v>2676</v>
      </c>
      <c r="B2676" s="264">
        <v>46024</v>
      </c>
      <c r="C2676" s="292" t="s">
        <v>4746</v>
      </c>
      <c r="E2676" s="292" t="s">
        <v>4747</v>
      </c>
      <c r="F2676" s="269" t="s">
        <v>4748</v>
      </c>
      <c r="G2676" s="265">
        <v>950000</v>
      </c>
      <c r="H2676" s="269">
        <v>1</v>
      </c>
      <c r="K2676" s="265">
        <v>950000</v>
      </c>
      <c r="N2676" t="s">
        <v>4983</v>
      </c>
    </row>
    <row r="2677" spans="1:14" x14ac:dyDescent="0.3">
      <c r="A2677" s="58">
        <v>2677</v>
      </c>
      <c r="B2677" s="264">
        <v>46024</v>
      </c>
      <c r="C2677" s="292" t="s">
        <v>1737</v>
      </c>
      <c r="E2677" s="292" t="s">
        <v>2179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4983</v>
      </c>
    </row>
    <row r="2678" spans="1:14" x14ac:dyDescent="0.3">
      <c r="A2678" s="58">
        <v>2678</v>
      </c>
      <c r="B2678" s="264">
        <v>46024</v>
      </c>
      <c r="C2678" s="292" t="s">
        <v>1737</v>
      </c>
      <c r="E2678" s="292" t="s">
        <v>2177</v>
      </c>
      <c r="F2678" s="269" t="s">
        <v>1249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4983</v>
      </c>
    </row>
    <row r="2679" spans="1:14" x14ac:dyDescent="0.3">
      <c r="A2679" s="58">
        <v>2679</v>
      </c>
      <c r="B2679" s="264">
        <v>46024</v>
      </c>
      <c r="C2679" s="292" t="s">
        <v>1737</v>
      </c>
      <c r="E2679" s="292" t="s">
        <v>2179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4983</v>
      </c>
    </row>
    <row r="2680" spans="1:14" x14ac:dyDescent="0.3">
      <c r="A2680" s="58">
        <v>2680</v>
      </c>
      <c r="B2680" s="264">
        <v>46024</v>
      </c>
      <c r="C2680" s="292" t="s">
        <v>1737</v>
      </c>
      <c r="E2680" s="292" t="s">
        <v>1509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4983</v>
      </c>
    </row>
    <row r="2681" spans="1:14" x14ac:dyDescent="0.3">
      <c r="A2681" s="58">
        <v>2681</v>
      </c>
      <c r="B2681" s="264">
        <v>46024</v>
      </c>
      <c r="C2681" s="292" t="s">
        <v>4716</v>
      </c>
      <c r="E2681" s="292" t="s">
        <v>4729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4719</v>
      </c>
      <c r="E2682" s="292" t="s">
        <v>4730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5072</v>
      </c>
      <c r="E2683" s="292" t="s">
        <v>5073</v>
      </c>
      <c r="G2683" s="265">
        <v>150000</v>
      </c>
      <c r="H2683" s="269">
        <v>1</v>
      </c>
      <c r="K2683" s="265">
        <v>150000</v>
      </c>
      <c r="N2683" t="s">
        <v>4983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3828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4741</v>
      </c>
      <c r="E2685" s="292" t="s">
        <v>4742</v>
      </c>
      <c r="F2685" s="269" t="s">
        <v>4743</v>
      </c>
      <c r="G2685" s="265">
        <v>1200000</v>
      </c>
      <c r="H2685" s="269">
        <v>1</v>
      </c>
      <c r="K2685" s="265">
        <v>1200000</v>
      </c>
      <c r="N2685" t="s">
        <v>4983</v>
      </c>
    </row>
    <row r="2686" spans="1:14" x14ac:dyDescent="0.3">
      <c r="A2686" s="58">
        <v>2686</v>
      </c>
      <c r="B2686" s="264">
        <v>46027</v>
      </c>
      <c r="C2686" s="292" t="s">
        <v>1588</v>
      </c>
      <c r="E2686" s="292" t="s">
        <v>1197</v>
      </c>
      <c r="F2686" s="269" t="s">
        <v>1742</v>
      </c>
      <c r="G2686" s="265">
        <v>1000000</v>
      </c>
      <c r="H2686" s="269">
        <v>1</v>
      </c>
      <c r="K2686" s="265">
        <v>1000000</v>
      </c>
      <c r="N2686" t="s">
        <v>4983</v>
      </c>
    </row>
    <row r="2687" spans="1:14" x14ac:dyDescent="0.3">
      <c r="A2687" s="58">
        <v>2687</v>
      </c>
      <c r="B2687" s="264">
        <v>46027</v>
      </c>
      <c r="C2687" s="292" t="s">
        <v>1588</v>
      </c>
      <c r="E2687" s="292" t="s">
        <v>1486</v>
      </c>
      <c r="F2687" s="269" t="s">
        <v>2666</v>
      </c>
      <c r="G2687" s="265">
        <v>350000</v>
      </c>
      <c r="H2687" s="269">
        <v>1</v>
      </c>
      <c r="K2687" s="265">
        <v>350000</v>
      </c>
      <c r="N2687" t="s">
        <v>4983</v>
      </c>
    </row>
    <row r="2688" spans="1:14" x14ac:dyDescent="0.3">
      <c r="A2688" s="58">
        <v>2688</v>
      </c>
      <c r="B2688" s="264">
        <v>46027</v>
      </c>
      <c r="C2688" s="292" t="s">
        <v>1780</v>
      </c>
      <c r="E2688" s="292" t="s">
        <v>1733</v>
      </c>
      <c r="G2688" s="265">
        <v>450000</v>
      </c>
      <c r="H2688" s="269">
        <v>1</v>
      </c>
      <c r="K2688" s="265">
        <v>450000</v>
      </c>
      <c r="N2688" t="s">
        <v>4983</v>
      </c>
    </row>
    <row r="2689" spans="1:14" x14ac:dyDescent="0.3">
      <c r="A2689" s="58">
        <v>2689</v>
      </c>
      <c r="B2689" s="264">
        <v>46027</v>
      </c>
      <c r="C2689" s="292" t="s">
        <v>1463</v>
      </c>
      <c r="E2689" s="292" t="s">
        <v>4737</v>
      </c>
      <c r="F2689" s="269" t="s">
        <v>1198</v>
      </c>
      <c r="G2689" s="265">
        <v>100000</v>
      </c>
      <c r="H2689" s="269">
        <v>1</v>
      </c>
      <c r="K2689" s="265">
        <v>100000</v>
      </c>
      <c r="N2689" t="s">
        <v>4983</v>
      </c>
    </row>
    <row r="2690" spans="1:14" x14ac:dyDescent="0.3">
      <c r="A2690" s="58">
        <v>2690</v>
      </c>
      <c r="B2690" s="264">
        <v>46027</v>
      </c>
      <c r="C2690" s="292" t="s">
        <v>2137</v>
      </c>
      <c r="E2690" s="292" t="s">
        <v>1707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4983</v>
      </c>
    </row>
    <row r="2691" spans="1:14" x14ac:dyDescent="0.3">
      <c r="A2691" s="58">
        <v>2691</v>
      </c>
      <c r="B2691" s="264">
        <v>46027</v>
      </c>
      <c r="C2691" s="292" t="s">
        <v>4972</v>
      </c>
      <c r="E2691" s="292" t="s">
        <v>4973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4983</v>
      </c>
    </row>
    <row r="2692" spans="1:14" x14ac:dyDescent="0.3">
      <c r="A2692" s="58">
        <v>2692</v>
      </c>
      <c r="B2692" s="264">
        <v>46027</v>
      </c>
      <c r="C2692" s="292" t="s">
        <v>4972</v>
      </c>
      <c r="E2692" s="292" t="s">
        <v>4974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4983</v>
      </c>
    </row>
    <row r="2693" spans="1:14" x14ac:dyDescent="0.3">
      <c r="A2693" s="58">
        <v>2693</v>
      </c>
      <c r="B2693" s="264">
        <v>46027</v>
      </c>
      <c r="C2693" s="292" t="s">
        <v>3064</v>
      </c>
      <c r="E2693" s="292" t="s">
        <v>4744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1737</v>
      </c>
      <c r="E2694" s="292" t="s">
        <v>4745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1588</v>
      </c>
      <c r="E2695" s="292" t="s">
        <v>3846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2589</v>
      </c>
      <c r="E2696" s="292" t="s">
        <v>4310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2137</v>
      </c>
      <c r="E2697" s="292" t="s">
        <v>4749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3981</v>
      </c>
      <c r="F2698" s="269" t="s">
        <v>3980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4983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4983</v>
      </c>
    </row>
    <row r="2700" spans="1:14" x14ac:dyDescent="0.3">
      <c r="A2700" s="58">
        <v>2700</v>
      </c>
      <c r="B2700" s="264">
        <v>46028</v>
      </c>
      <c r="C2700" s="292" t="s">
        <v>1570</v>
      </c>
      <c r="E2700" s="292" t="s">
        <v>1695</v>
      </c>
      <c r="F2700" s="269" t="s">
        <v>1694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1531</v>
      </c>
      <c r="E2701" s="292" t="s">
        <v>4002</v>
      </c>
      <c r="F2701" s="269" t="s">
        <v>2206</v>
      </c>
      <c r="G2701" s="265">
        <v>250000</v>
      </c>
      <c r="H2701" s="269">
        <v>1</v>
      </c>
      <c r="K2701" s="265">
        <v>250000</v>
      </c>
      <c r="N2701" t="s">
        <v>4983</v>
      </c>
    </row>
    <row r="2702" spans="1:14" x14ac:dyDescent="0.3">
      <c r="A2702" s="58">
        <v>2702</v>
      </c>
      <c r="B2702" s="264">
        <v>46028</v>
      </c>
      <c r="C2702" s="292" t="s">
        <v>1389</v>
      </c>
      <c r="E2702" s="292" t="s">
        <v>1733</v>
      </c>
      <c r="G2702" s="265">
        <v>450000</v>
      </c>
      <c r="H2702" s="269">
        <v>1</v>
      </c>
      <c r="K2702" s="265">
        <v>450000</v>
      </c>
      <c r="N2702" t="s">
        <v>4983</v>
      </c>
    </row>
    <row r="2703" spans="1:14" x14ac:dyDescent="0.3">
      <c r="A2703" s="58">
        <v>2703</v>
      </c>
      <c r="B2703" s="264">
        <v>46028</v>
      </c>
      <c r="C2703" s="292" t="s">
        <v>2014</v>
      </c>
      <c r="E2703" s="292" t="s">
        <v>1726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4983</v>
      </c>
    </row>
    <row r="2704" spans="1:14" x14ac:dyDescent="0.3">
      <c r="A2704" s="58">
        <v>2704</v>
      </c>
      <c r="B2704" s="264">
        <v>46028</v>
      </c>
      <c r="C2704" s="292" t="s">
        <v>1475</v>
      </c>
      <c r="E2704" s="292" t="s">
        <v>4756</v>
      </c>
      <c r="F2704" s="269" t="s">
        <v>4755</v>
      </c>
      <c r="G2704" s="265">
        <v>1400000</v>
      </c>
      <c r="H2704" s="269">
        <v>1</v>
      </c>
      <c r="K2704" s="265">
        <v>1400000</v>
      </c>
      <c r="N2704" t="s">
        <v>4983</v>
      </c>
    </row>
    <row r="2705" spans="1:14" x14ac:dyDescent="0.3">
      <c r="A2705" s="58">
        <v>2705</v>
      </c>
      <c r="B2705" s="264">
        <v>46028</v>
      </c>
      <c r="C2705" s="292" t="s">
        <v>1567</v>
      </c>
      <c r="E2705" s="292" t="s">
        <v>1733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4983</v>
      </c>
    </row>
    <row r="2706" spans="1:14" x14ac:dyDescent="0.3">
      <c r="A2706" s="58">
        <v>2706</v>
      </c>
      <c r="B2706" s="264">
        <v>46028</v>
      </c>
      <c r="C2706" s="292" t="s">
        <v>1567</v>
      </c>
      <c r="E2706" s="292" t="s">
        <v>1509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4983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4249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2014</v>
      </c>
      <c r="E2708" s="292" t="s">
        <v>4528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1446</v>
      </c>
      <c r="E2709" s="292" t="s">
        <v>4759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4609</v>
      </c>
      <c r="E2710" s="292" t="s">
        <v>4158</v>
      </c>
      <c r="F2710" s="269" t="s">
        <v>4761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4983</v>
      </c>
    </row>
    <row r="2711" spans="1:14" x14ac:dyDescent="0.3">
      <c r="A2711" s="58">
        <v>2711</v>
      </c>
      <c r="B2711" s="264">
        <v>46029</v>
      </c>
      <c r="C2711" s="292" t="s">
        <v>4609</v>
      </c>
      <c r="E2711" s="292" t="s">
        <v>4762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4983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2182</v>
      </c>
      <c r="F2712" s="269" t="s">
        <v>2002</v>
      </c>
      <c r="G2712" s="265">
        <v>10000</v>
      </c>
      <c r="H2712" s="269">
        <v>2</v>
      </c>
      <c r="K2712" s="265">
        <v>20000</v>
      </c>
      <c r="N2712" t="s">
        <v>4983</v>
      </c>
    </row>
    <row r="2713" spans="1:14" x14ac:dyDescent="0.3">
      <c r="A2713" s="58">
        <v>2713</v>
      </c>
      <c r="B2713" s="264">
        <v>46029</v>
      </c>
      <c r="C2713" s="292" t="s">
        <v>1570</v>
      </c>
      <c r="E2713" s="292" t="s">
        <v>4821</v>
      </c>
      <c r="F2713" s="269" t="s">
        <v>1201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1570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1570</v>
      </c>
      <c r="E2715" s="292" t="s">
        <v>2179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1570</v>
      </c>
      <c r="E2716" s="292" t="s">
        <v>2181</v>
      </c>
      <c r="F2716" s="269" t="s">
        <v>1812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1588</v>
      </c>
      <c r="E2717" s="292" t="s">
        <v>2141</v>
      </c>
      <c r="F2717" s="269" t="s">
        <v>4766</v>
      </c>
      <c r="G2717" s="265">
        <v>1550000</v>
      </c>
      <c r="H2717" s="269">
        <v>1</v>
      </c>
      <c r="K2717" s="265">
        <v>1550000</v>
      </c>
      <c r="N2717" t="s">
        <v>4983</v>
      </c>
    </row>
    <row r="2718" spans="1:14" x14ac:dyDescent="0.3">
      <c r="A2718" s="58">
        <v>2718</v>
      </c>
      <c r="B2718" s="264">
        <v>46029</v>
      </c>
      <c r="C2718" s="292" t="s">
        <v>4609</v>
      </c>
      <c r="E2718" s="292" t="s">
        <v>4768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1588</v>
      </c>
      <c r="E2719" s="292" t="s">
        <v>3846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1434</v>
      </c>
      <c r="E2720" s="292" t="s">
        <v>4772</v>
      </c>
      <c r="L2720" s="265">
        <v>-300000</v>
      </c>
      <c r="N2720" t="s">
        <v>4983</v>
      </c>
    </row>
    <row r="2721" spans="1:14" x14ac:dyDescent="0.3">
      <c r="A2721" s="58">
        <v>2721</v>
      </c>
      <c r="B2721" s="264">
        <v>46030</v>
      </c>
      <c r="C2721" s="292" t="s">
        <v>1434</v>
      </c>
      <c r="E2721" s="292" t="s">
        <v>2017</v>
      </c>
      <c r="F2721" s="269" t="s">
        <v>1209</v>
      </c>
      <c r="G2721" s="265">
        <v>1500000</v>
      </c>
      <c r="H2721" s="269">
        <v>1</v>
      </c>
      <c r="K2721" s="265">
        <v>1500000</v>
      </c>
      <c r="N2721" t="s">
        <v>4983</v>
      </c>
    </row>
    <row r="2722" spans="1:14" x14ac:dyDescent="0.3">
      <c r="A2722" s="58">
        <v>2722</v>
      </c>
      <c r="B2722" s="264">
        <v>46030</v>
      </c>
      <c r="C2722" s="292" t="s">
        <v>1434</v>
      </c>
      <c r="E2722" s="292" t="s">
        <v>3146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4983</v>
      </c>
    </row>
    <row r="2723" spans="1:14" x14ac:dyDescent="0.3">
      <c r="A2723" s="58">
        <v>2723</v>
      </c>
      <c r="B2723" s="264">
        <v>46030</v>
      </c>
      <c r="C2723" s="292" t="s">
        <v>4784</v>
      </c>
      <c r="E2723" s="292" t="s">
        <v>3563</v>
      </c>
      <c r="F2723" s="269" t="s">
        <v>3573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4983</v>
      </c>
    </row>
    <row r="2724" spans="1:14" x14ac:dyDescent="0.3">
      <c r="A2724" s="58">
        <v>2724</v>
      </c>
      <c r="B2724" s="264">
        <v>46030</v>
      </c>
      <c r="C2724" s="292" t="s">
        <v>4784</v>
      </c>
      <c r="E2724" s="292" t="s">
        <v>2180</v>
      </c>
      <c r="F2724" s="269" t="s">
        <v>1785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4983</v>
      </c>
    </row>
    <row r="2725" spans="1:14" x14ac:dyDescent="0.3">
      <c r="A2725" s="58">
        <v>2725</v>
      </c>
      <c r="B2725" s="264">
        <v>46030</v>
      </c>
      <c r="C2725" s="292" t="s">
        <v>1857</v>
      </c>
      <c r="E2725" s="292" t="s">
        <v>2185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4983</v>
      </c>
    </row>
    <row r="2726" spans="1:14" x14ac:dyDescent="0.3">
      <c r="A2726" s="58">
        <v>2726</v>
      </c>
      <c r="B2726" s="264">
        <v>46030</v>
      </c>
      <c r="C2726" s="292" t="s">
        <v>1389</v>
      </c>
      <c r="E2726" s="292" t="s">
        <v>3930</v>
      </c>
      <c r="F2726" s="269" t="s">
        <v>1201</v>
      </c>
      <c r="G2726" s="265">
        <v>400000</v>
      </c>
      <c r="H2726" s="269">
        <v>2</v>
      </c>
      <c r="K2726" s="265">
        <v>800000</v>
      </c>
      <c r="N2726" t="s">
        <v>4983</v>
      </c>
    </row>
    <row r="2727" spans="1:14" x14ac:dyDescent="0.3">
      <c r="A2727" s="58">
        <v>2727</v>
      </c>
      <c r="B2727" s="264">
        <v>46030</v>
      </c>
      <c r="C2727" s="292" t="s">
        <v>1389</v>
      </c>
      <c r="E2727" s="292" t="s">
        <v>2177</v>
      </c>
      <c r="F2727" s="269" t="s">
        <v>1249</v>
      </c>
      <c r="G2727" s="265">
        <v>130000</v>
      </c>
      <c r="H2727" s="269">
        <v>2</v>
      </c>
      <c r="K2727" s="265">
        <v>260000</v>
      </c>
      <c r="N2727" t="s">
        <v>4983</v>
      </c>
    </row>
    <row r="2728" spans="1:14" x14ac:dyDescent="0.3">
      <c r="A2728" s="58">
        <v>2728</v>
      </c>
      <c r="B2728" s="264">
        <v>46030</v>
      </c>
      <c r="C2728" s="292" t="s">
        <v>1389</v>
      </c>
      <c r="E2728" s="292" t="s">
        <v>2180</v>
      </c>
      <c r="F2728" s="269" t="s">
        <v>1785</v>
      </c>
      <c r="G2728" s="265">
        <v>30000</v>
      </c>
      <c r="H2728" s="269">
        <v>3</v>
      </c>
      <c r="K2728" s="265">
        <v>90000</v>
      </c>
      <c r="N2728" t="s">
        <v>4983</v>
      </c>
    </row>
    <row r="2729" spans="1:14" x14ac:dyDescent="0.3">
      <c r="A2729" s="58">
        <v>2729</v>
      </c>
      <c r="B2729" s="264">
        <v>46030</v>
      </c>
      <c r="C2729" s="292" t="s">
        <v>1389</v>
      </c>
      <c r="E2729" s="292" t="s">
        <v>2181</v>
      </c>
      <c r="F2729" s="269" t="s">
        <v>1812</v>
      </c>
      <c r="G2729" s="265">
        <v>10000</v>
      </c>
      <c r="H2729" s="269">
        <v>3</v>
      </c>
      <c r="K2729" s="265">
        <v>30000</v>
      </c>
      <c r="N2729" t="s">
        <v>4983</v>
      </c>
    </row>
    <row r="2730" spans="1:14" x14ac:dyDescent="0.3">
      <c r="A2730" s="58">
        <v>2730</v>
      </c>
      <c r="B2730" s="264">
        <v>46030</v>
      </c>
      <c r="C2730" s="292" t="s">
        <v>1389</v>
      </c>
      <c r="E2730" s="292" t="s">
        <v>4776</v>
      </c>
      <c r="G2730" s="265">
        <v>10000</v>
      </c>
      <c r="H2730" s="269">
        <v>3</v>
      </c>
      <c r="K2730" s="265">
        <v>30000</v>
      </c>
      <c r="N2730" t="s">
        <v>4983</v>
      </c>
    </row>
    <row r="2731" spans="1:14" x14ac:dyDescent="0.3">
      <c r="A2731" s="58">
        <v>2731</v>
      </c>
      <c r="B2731" s="264">
        <v>46030</v>
      </c>
      <c r="C2731" s="292" t="s">
        <v>1475</v>
      </c>
      <c r="E2731" s="292" t="s">
        <v>1525</v>
      </c>
      <c r="G2731" s="265">
        <v>450000</v>
      </c>
      <c r="H2731" s="269">
        <v>1</v>
      </c>
      <c r="K2731" s="265">
        <v>450000</v>
      </c>
      <c r="N2731" t="s">
        <v>4983</v>
      </c>
    </row>
    <row r="2732" spans="1:14" x14ac:dyDescent="0.3">
      <c r="A2732" s="58">
        <v>2732</v>
      </c>
      <c r="B2732" s="264">
        <v>46030</v>
      </c>
      <c r="C2732" s="292" t="s">
        <v>1857</v>
      </c>
      <c r="E2732" s="292" t="s">
        <v>4779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1475</v>
      </c>
      <c r="E2733" s="292" t="s">
        <v>3925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1586</v>
      </c>
      <c r="E2734" s="292" t="s">
        <v>4359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4782</v>
      </c>
      <c r="E2735" s="292" t="s">
        <v>4785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1712</v>
      </c>
      <c r="E2736" s="292" t="s">
        <v>4787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1884</v>
      </c>
      <c r="E2737" s="292" t="s">
        <v>1197</v>
      </c>
      <c r="F2737" s="269" t="s">
        <v>1742</v>
      </c>
      <c r="G2737" s="265">
        <v>1200000</v>
      </c>
      <c r="H2737" s="269">
        <v>1</v>
      </c>
      <c r="K2737" s="265">
        <v>1200000</v>
      </c>
      <c r="N2737" t="s">
        <v>4983</v>
      </c>
    </row>
    <row r="2738" spans="1:14" x14ac:dyDescent="0.3">
      <c r="A2738" s="58">
        <v>2738</v>
      </c>
      <c r="B2738" s="264">
        <v>46031</v>
      </c>
      <c r="C2738" s="292" t="s">
        <v>1434</v>
      </c>
      <c r="E2738" s="292" t="s">
        <v>4790</v>
      </c>
      <c r="F2738" s="269" t="s">
        <v>4789</v>
      </c>
      <c r="G2738" s="265">
        <v>1000000</v>
      </c>
      <c r="H2738" s="269">
        <v>1</v>
      </c>
      <c r="K2738" s="265">
        <v>1000000</v>
      </c>
      <c r="N2738" t="s">
        <v>4983</v>
      </c>
    </row>
    <row r="2739" spans="1:14" x14ac:dyDescent="0.3">
      <c r="A2739" s="58">
        <v>2739</v>
      </c>
      <c r="B2739" s="264">
        <v>46031</v>
      </c>
      <c r="C2739" s="292" t="s">
        <v>1434</v>
      </c>
      <c r="E2739" s="292" t="s">
        <v>4821</v>
      </c>
      <c r="F2739" s="269" t="s">
        <v>1201</v>
      </c>
      <c r="G2739" s="265">
        <v>560000</v>
      </c>
      <c r="H2739" s="269">
        <v>1</v>
      </c>
      <c r="K2739" s="265">
        <v>560000</v>
      </c>
      <c r="N2739" t="s">
        <v>4983</v>
      </c>
    </row>
    <row r="2740" spans="1:14" x14ac:dyDescent="0.3">
      <c r="A2740" s="58">
        <v>2740</v>
      </c>
      <c r="B2740" s="264">
        <v>46031</v>
      </c>
      <c r="C2740" s="292" t="s">
        <v>1434</v>
      </c>
      <c r="E2740" s="292" t="s">
        <v>2179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4983</v>
      </c>
    </row>
    <row r="2741" spans="1:14" x14ac:dyDescent="0.3">
      <c r="A2741" s="58">
        <v>2741</v>
      </c>
      <c r="B2741" s="264">
        <v>46031</v>
      </c>
      <c r="C2741" s="292" t="s">
        <v>1570</v>
      </c>
      <c r="E2741" s="292" t="s">
        <v>1695</v>
      </c>
      <c r="F2741" s="269" t="s">
        <v>1694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4860</v>
      </c>
      <c r="D2742" s="295" t="s">
        <v>4071</v>
      </c>
      <c r="E2742" s="292" t="s">
        <v>4861</v>
      </c>
      <c r="F2742" s="269" t="s">
        <v>4862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1970</v>
      </c>
      <c r="E2743" s="292" t="s">
        <v>1197</v>
      </c>
      <c r="F2743" s="269" t="s">
        <v>1742</v>
      </c>
      <c r="G2743" s="265">
        <v>1200000</v>
      </c>
      <c r="H2743" s="269">
        <v>1</v>
      </c>
      <c r="K2743" s="265">
        <v>1200000</v>
      </c>
      <c r="N2743" t="s">
        <v>4983</v>
      </c>
    </row>
    <row r="2744" spans="1:14" x14ac:dyDescent="0.3">
      <c r="A2744" s="58">
        <v>2744</v>
      </c>
      <c r="B2744" s="264">
        <v>46031</v>
      </c>
      <c r="C2744" s="292" t="s">
        <v>1970</v>
      </c>
      <c r="E2744" s="292" t="s">
        <v>1695</v>
      </c>
      <c r="F2744" s="269" t="s">
        <v>1694</v>
      </c>
      <c r="G2744" s="265">
        <v>50000</v>
      </c>
      <c r="H2744" s="269">
        <v>10</v>
      </c>
      <c r="K2744" s="265">
        <v>500000</v>
      </c>
      <c r="N2744" t="s">
        <v>4983</v>
      </c>
    </row>
    <row r="2745" spans="1:14" x14ac:dyDescent="0.3">
      <c r="A2745" s="58">
        <v>2745</v>
      </c>
      <c r="B2745" s="264">
        <v>46031</v>
      </c>
      <c r="C2745" s="292" t="s">
        <v>1970</v>
      </c>
      <c r="E2745" s="292" t="s">
        <v>1256</v>
      </c>
      <c r="F2745" s="269" t="s">
        <v>1255</v>
      </c>
      <c r="G2745" s="265">
        <v>50000</v>
      </c>
      <c r="H2745" s="269">
        <v>6</v>
      </c>
      <c r="K2745" s="265">
        <v>300000</v>
      </c>
      <c r="N2745" t="s">
        <v>4983</v>
      </c>
    </row>
    <row r="2746" spans="1:14" x14ac:dyDescent="0.3">
      <c r="A2746" s="58">
        <v>2746</v>
      </c>
      <c r="B2746" s="264">
        <v>46031</v>
      </c>
      <c r="C2746" s="292" t="s">
        <v>1970</v>
      </c>
      <c r="E2746" s="292" t="s">
        <v>1539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4983</v>
      </c>
    </row>
    <row r="2747" spans="1:14" x14ac:dyDescent="0.3">
      <c r="A2747" s="58">
        <v>2747</v>
      </c>
      <c r="B2747" s="264">
        <v>46031</v>
      </c>
      <c r="C2747" s="292" t="s">
        <v>1737</v>
      </c>
      <c r="E2747" s="292" t="s">
        <v>1525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1737</v>
      </c>
      <c r="E2748" s="292" t="s">
        <v>1509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1531</v>
      </c>
      <c r="E2749" s="292" t="s">
        <v>2329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4983</v>
      </c>
    </row>
    <row r="2750" spans="1:14" x14ac:dyDescent="0.3">
      <c r="A2750" s="58">
        <v>2750</v>
      </c>
      <c r="B2750" s="264">
        <v>46032</v>
      </c>
      <c r="C2750" s="292" t="s">
        <v>1712</v>
      </c>
      <c r="E2750" s="292" t="s">
        <v>4213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1970</v>
      </c>
      <c r="E2751" s="292" t="s">
        <v>4759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1457</v>
      </c>
      <c r="D2752" s="295" t="s">
        <v>3714</v>
      </c>
      <c r="E2752" s="292" t="s">
        <v>2762</v>
      </c>
      <c r="F2752" s="269" t="s">
        <v>1206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4802</v>
      </c>
    </row>
    <row r="2753" spans="1:14" x14ac:dyDescent="0.3">
      <c r="A2753" s="58">
        <v>2753</v>
      </c>
      <c r="B2753" s="264">
        <v>46034</v>
      </c>
      <c r="C2753" s="292" t="s">
        <v>1780</v>
      </c>
      <c r="E2753" s="292" t="s">
        <v>1197</v>
      </c>
      <c r="F2753" s="269" t="s">
        <v>1742</v>
      </c>
      <c r="G2753" s="265">
        <v>1200000</v>
      </c>
      <c r="H2753" s="269">
        <v>1</v>
      </c>
      <c r="K2753" s="265">
        <v>1200000</v>
      </c>
      <c r="N2753" t="s">
        <v>4983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4821</v>
      </c>
      <c r="F2754" s="269" t="s">
        <v>1201</v>
      </c>
      <c r="G2754" s="265">
        <v>580000</v>
      </c>
      <c r="H2754" s="269">
        <v>1</v>
      </c>
      <c r="K2754" s="265">
        <v>580000</v>
      </c>
      <c r="N2754" t="s">
        <v>4983</v>
      </c>
    </row>
    <row r="2755" spans="1:14" x14ac:dyDescent="0.3">
      <c r="A2755" s="58">
        <v>2755</v>
      </c>
      <c r="B2755" s="264">
        <v>46034</v>
      </c>
      <c r="C2755" s="292" t="s">
        <v>1389</v>
      </c>
      <c r="E2755" s="292" t="s">
        <v>2400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4983</v>
      </c>
    </row>
    <row r="2756" spans="1:14" x14ac:dyDescent="0.3">
      <c r="A2756" s="58">
        <v>2756</v>
      </c>
      <c r="B2756" s="264">
        <v>46034</v>
      </c>
      <c r="C2756" s="292" t="s">
        <v>1296</v>
      </c>
      <c r="E2756" s="292" t="s">
        <v>4598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4983</v>
      </c>
    </row>
    <row r="2757" spans="1:14" x14ac:dyDescent="0.3">
      <c r="A2757" s="58">
        <v>2757</v>
      </c>
      <c r="B2757" s="264">
        <v>46034</v>
      </c>
      <c r="C2757" s="292" t="s">
        <v>1296</v>
      </c>
      <c r="E2757" s="292" t="s">
        <v>4599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4983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2279</v>
      </c>
      <c r="G2758" s="265">
        <v>1600000</v>
      </c>
      <c r="H2758" s="269">
        <v>1</v>
      </c>
      <c r="K2758" s="265">
        <v>1600000</v>
      </c>
      <c r="N2758" t="s">
        <v>4983</v>
      </c>
    </row>
    <row r="2759" spans="1:14" x14ac:dyDescent="0.3">
      <c r="A2759" s="58">
        <v>2759</v>
      </c>
      <c r="B2759" s="264">
        <v>46034</v>
      </c>
      <c r="C2759" s="292" t="s">
        <v>3255</v>
      </c>
      <c r="E2759" s="292" t="s">
        <v>1733</v>
      </c>
      <c r="G2759" s="265">
        <v>1100000</v>
      </c>
      <c r="H2759" s="269">
        <v>1</v>
      </c>
      <c r="K2759" s="265">
        <v>1100000</v>
      </c>
      <c r="N2759" t="s">
        <v>4983</v>
      </c>
    </row>
    <row r="2760" spans="1:14" x14ac:dyDescent="0.3">
      <c r="A2760" s="58">
        <v>2760</v>
      </c>
      <c r="B2760" s="264">
        <v>46034</v>
      </c>
      <c r="C2760" s="292" t="s">
        <v>2250</v>
      </c>
      <c r="E2760" s="292" t="s">
        <v>1197</v>
      </c>
      <c r="F2760" s="269" t="s">
        <v>1351</v>
      </c>
      <c r="G2760" s="265">
        <v>1050000</v>
      </c>
      <c r="H2760" s="269">
        <v>1</v>
      </c>
      <c r="K2760" s="265">
        <v>1050000</v>
      </c>
      <c r="N2760" t="s">
        <v>4983</v>
      </c>
    </row>
    <row r="2761" spans="1:14" x14ac:dyDescent="0.3">
      <c r="A2761" s="58">
        <v>2761</v>
      </c>
      <c r="B2761" s="264">
        <v>46034</v>
      </c>
      <c r="C2761" s="292" t="s">
        <v>4797</v>
      </c>
      <c r="E2761" s="292" t="s">
        <v>1707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4983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1726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4983</v>
      </c>
    </row>
    <row r="2763" spans="1:14" x14ac:dyDescent="0.3">
      <c r="A2763" s="58">
        <v>2763</v>
      </c>
      <c r="B2763" s="264">
        <v>46035</v>
      </c>
      <c r="C2763" s="292" t="s">
        <v>1457</v>
      </c>
      <c r="E2763" s="292" t="s">
        <v>1486</v>
      </c>
      <c r="F2763" s="269" t="s">
        <v>2666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1570</v>
      </c>
      <c r="E2764" s="292" t="s">
        <v>1256</v>
      </c>
      <c r="F2764" s="269" t="s">
        <v>1255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3188</v>
      </c>
      <c r="E2765" s="292" t="s">
        <v>2167</v>
      </c>
      <c r="F2765" s="269" t="s">
        <v>1454</v>
      </c>
      <c r="G2765" s="265">
        <v>1600000</v>
      </c>
      <c r="H2765" s="269">
        <v>1</v>
      </c>
      <c r="K2765" s="265">
        <v>1600000</v>
      </c>
      <c r="N2765" t="s">
        <v>4983</v>
      </c>
    </row>
    <row r="2766" spans="1:14" x14ac:dyDescent="0.3">
      <c r="A2766" s="58">
        <v>2766</v>
      </c>
      <c r="B2766" s="264">
        <v>46035</v>
      </c>
      <c r="C2766" s="292" t="s">
        <v>1434</v>
      </c>
      <c r="E2766" s="292" t="s">
        <v>1849</v>
      </c>
      <c r="F2766" s="269" t="s">
        <v>4685</v>
      </c>
      <c r="G2766" s="265">
        <v>1000000</v>
      </c>
      <c r="H2766" s="269">
        <v>1</v>
      </c>
      <c r="K2766" s="265">
        <v>1000000</v>
      </c>
      <c r="N2766" t="s">
        <v>4983</v>
      </c>
    </row>
    <row r="2767" spans="1:14" x14ac:dyDescent="0.3">
      <c r="A2767" s="58">
        <v>2767</v>
      </c>
      <c r="B2767" s="264">
        <v>46035</v>
      </c>
      <c r="C2767" s="292" t="s">
        <v>1434</v>
      </c>
      <c r="E2767" s="292" t="s">
        <v>1197</v>
      </c>
      <c r="F2767" s="269" t="s">
        <v>1742</v>
      </c>
      <c r="G2767" s="265">
        <v>1200000</v>
      </c>
      <c r="H2767" s="269">
        <v>1</v>
      </c>
      <c r="K2767" s="265">
        <v>1200000</v>
      </c>
      <c r="N2767" t="s">
        <v>4983</v>
      </c>
    </row>
    <row r="2768" spans="1:14" x14ac:dyDescent="0.3">
      <c r="A2768" s="58">
        <v>2768</v>
      </c>
      <c r="B2768" s="264">
        <v>46035</v>
      </c>
      <c r="C2768" s="292" t="s">
        <v>1434</v>
      </c>
      <c r="E2768" s="292" t="s">
        <v>1486</v>
      </c>
      <c r="F2768" s="269" t="s">
        <v>2666</v>
      </c>
      <c r="G2768" s="265">
        <v>350000</v>
      </c>
      <c r="H2768" s="269">
        <v>1</v>
      </c>
      <c r="K2768" s="265">
        <v>350000</v>
      </c>
      <c r="N2768" t="s">
        <v>4983</v>
      </c>
    </row>
    <row r="2769" spans="1:14" x14ac:dyDescent="0.3">
      <c r="A2769" s="58">
        <v>2769</v>
      </c>
      <c r="B2769" s="264">
        <v>46035</v>
      </c>
      <c r="C2769" s="292" t="s">
        <v>1434</v>
      </c>
      <c r="E2769" s="292" t="s">
        <v>4817</v>
      </c>
      <c r="L2769" s="265">
        <v>-500000</v>
      </c>
      <c r="N2769" t="s">
        <v>4983</v>
      </c>
    </row>
    <row r="2770" spans="1:14" x14ac:dyDescent="0.3">
      <c r="A2770" s="58">
        <v>2770</v>
      </c>
      <c r="B2770" s="264">
        <v>46035</v>
      </c>
      <c r="C2770" s="292" t="s">
        <v>4839</v>
      </c>
      <c r="E2770" s="292" t="s">
        <v>4840</v>
      </c>
      <c r="F2770" s="269" t="s">
        <v>4841</v>
      </c>
      <c r="G2770" s="265">
        <v>900000</v>
      </c>
      <c r="H2770" s="269">
        <v>1</v>
      </c>
      <c r="K2770" s="265">
        <v>900000</v>
      </c>
      <c r="N2770" t="s">
        <v>4983</v>
      </c>
    </row>
    <row r="2771" spans="1:14" x14ac:dyDescent="0.3">
      <c r="A2771" s="58">
        <v>2771</v>
      </c>
      <c r="B2771" s="264">
        <v>46035</v>
      </c>
      <c r="C2771" s="292" t="s">
        <v>1448</v>
      </c>
      <c r="E2771" s="292" t="s">
        <v>3563</v>
      </c>
      <c r="F2771" s="269" t="s">
        <v>3573</v>
      </c>
      <c r="G2771" s="265">
        <v>2500000</v>
      </c>
      <c r="H2771" s="269">
        <v>1</v>
      </c>
      <c r="K2771" s="265">
        <v>2500000</v>
      </c>
      <c r="N2771" t="s">
        <v>4983</v>
      </c>
    </row>
    <row r="2772" spans="1:14" x14ac:dyDescent="0.3">
      <c r="A2772" s="58">
        <v>2772</v>
      </c>
      <c r="B2772" s="264">
        <v>46035</v>
      </c>
      <c r="C2772" s="292" t="s">
        <v>1448</v>
      </c>
      <c r="E2772" s="292" t="s">
        <v>4819</v>
      </c>
      <c r="G2772" s="265">
        <v>220000</v>
      </c>
      <c r="H2772" s="269">
        <v>1</v>
      </c>
      <c r="K2772" s="265">
        <v>220000</v>
      </c>
      <c r="N2772" t="s">
        <v>4983</v>
      </c>
    </row>
    <row r="2773" spans="1:14" x14ac:dyDescent="0.3">
      <c r="A2773" s="58">
        <v>2773</v>
      </c>
      <c r="B2773" s="264">
        <v>46035</v>
      </c>
      <c r="C2773" s="292" t="s">
        <v>1296</v>
      </c>
      <c r="E2773" s="292" t="s">
        <v>2157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1439</v>
      </c>
      <c r="E2774" s="292" t="s">
        <v>3948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1544</v>
      </c>
      <c r="E2775" s="292" t="s">
        <v>1197</v>
      </c>
      <c r="F2775" s="269" t="s">
        <v>1742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4983</v>
      </c>
    </row>
    <row r="2776" spans="1:14" x14ac:dyDescent="0.3">
      <c r="A2776" s="58">
        <v>2776</v>
      </c>
      <c r="B2776" s="264">
        <v>46036</v>
      </c>
      <c r="C2776" s="292" t="s">
        <v>4797</v>
      </c>
      <c r="E2776" s="292" t="s">
        <v>4823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3188</v>
      </c>
      <c r="E2777" s="292" t="s">
        <v>4824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2250</v>
      </c>
      <c r="E2778" s="292" t="s">
        <v>4292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3136</v>
      </c>
      <c r="E2779" s="292" t="s">
        <v>2906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4983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4002</v>
      </c>
      <c r="F2780" s="269" t="s">
        <v>2206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4983</v>
      </c>
    </row>
    <row r="2781" spans="1:14" x14ac:dyDescent="0.3">
      <c r="A2781" s="58">
        <v>2781</v>
      </c>
      <c r="B2781" s="264">
        <v>46036</v>
      </c>
      <c r="C2781" s="292" t="s">
        <v>3868</v>
      </c>
      <c r="E2781" s="292" t="s">
        <v>4828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4983</v>
      </c>
    </row>
    <row r="2782" spans="1:14" x14ac:dyDescent="0.3">
      <c r="A2782" s="58">
        <v>2782</v>
      </c>
      <c r="B2782" s="264">
        <v>46036</v>
      </c>
      <c r="C2782" s="292" t="s">
        <v>3868</v>
      </c>
      <c r="E2782" s="292" t="s">
        <v>3872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3136</v>
      </c>
      <c r="E2783" s="292" t="s">
        <v>4830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3255</v>
      </c>
      <c r="E2784" s="292" t="s">
        <v>3875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2807</v>
      </c>
      <c r="E2785" s="292" t="s">
        <v>4844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1737</v>
      </c>
      <c r="E2786" s="292" t="s">
        <v>2179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1737</v>
      </c>
      <c r="E2787" s="292" t="s">
        <v>2179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1737</v>
      </c>
      <c r="E2788" s="292" t="s">
        <v>2177</v>
      </c>
      <c r="F2788" s="269" t="s">
        <v>1249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2729</v>
      </c>
      <c r="E2789" s="292" t="s">
        <v>2191</v>
      </c>
      <c r="F2789" s="269" t="s">
        <v>1946</v>
      </c>
      <c r="G2789" s="265">
        <v>1900000</v>
      </c>
      <c r="H2789" s="269">
        <v>1</v>
      </c>
      <c r="K2789" s="265">
        <v>1900000</v>
      </c>
      <c r="N2789" t="s">
        <v>4983</v>
      </c>
    </row>
    <row r="2790" spans="1:14" x14ac:dyDescent="0.3">
      <c r="A2790" s="58">
        <v>2790</v>
      </c>
      <c r="B2790" s="264">
        <v>46037</v>
      </c>
      <c r="C2790" s="292" t="s">
        <v>2729</v>
      </c>
      <c r="E2790" s="292" t="s">
        <v>2170</v>
      </c>
      <c r="F2790" s="269" t="s">
        <v>1793</v>
      </c>
      <c r="G2790" s="265">
        <v>50000</v>
      </c>
      <c r="H2790" s="269">
        <v>1</v>
      </c>
      <c r="K2790" s="265">
        <v>50000</v>
      </c>
      <c r="N2790" t="s">
        <v>4983</v>
      </c>
    </row>
    <row r="2791" spans="1:14" x14ac:dyDescent="0.3">
      <c r="A2791" s="58">
        <v>2791</v>
      </c>
      <c r="B2791" s="264">
        <v>46037</v>
      </c>
      <c r="C2791" s="292" t="s">
        <v>2729</v>
      </c>
      <c r="E2791" s="292" t="s">
        <v>2667</v>
      </c>
      <c r="G2791" s="265">
        <v>200000</v>
      </c>
      <c r="H2791" s="269">
        <v>1</v>
      </c>
      <c r="K2791" s="265">
        <v>200000</v>
      </c>
      <c r="N2791" t="s">
        <v>4983</v>
      </c>
    </row>
    <row r="2792" spans="1:14" x14ac:dyDescent="0.3">
      <c r="A2792" s="58">
        <v>2792</v>
      </c>
      <c r="B2792" s="264">
        <v>46037</v>
      </c>
      <c r="C2792" s="292" t="s">
        <v>1459</v>
      </c>
      <c r="E2792" s="292" t="s">
        <v>2711</v>
      </c>
      <c r="G2792" s="265">
        <v>150000</v>
      </c>
      <c r="H2792" s="269">
        <v>1</v>
      </c>
      <c r="K2792" s="265">
        <v>150000</v>
      </c>
      <c r="N2792" t="s">
        <v>4983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4730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1544</v>
      </c>
      <c r="E2794" s="292" t="s">
        <v>1256</v>
      </c>
      <c r="F2794" s="269" t="s">
        <v>1255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4983</v>
      </c>
    </row>
    <row r="2795" spans="1:14" x14ac:dyDescent="0.3">
      <c r="A2795" s="58">
        <v>2795</v>
      </c>
      <c r="B2795" s="264">
        <v>46038</v>
      </c>
      <c r="C2795" s="292" t="s">
        <v>3136</v>
      </c>
      <c r="E2795" s="292" t="s">
        <v>2736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4983</v>
      </c>
    </row>
    <row r="2796" spans="1:14" x14ac:dyDescent="0.3">
      <c r="A2796" s="58">
        <v>2796</v>
      </c>
      <c r="B2796" s="264">
        <v>46038</v>
      </c>
      <c r="C2796" s="292" t="s">
        <v>4863</v>
      </c>
      <c r="D2796" s="295" t="s">
        <v>4071</v>
      </c>
      <c r="E2796" s="292" t="s">
        <v>4864</v>
      </c>
      <c r="F2796" s="270">
        <v>1094302044</v>
      </c>
      <c r="H2796" s="269">
        <v>1</v>
      </c>
      <c r="N2796" t="s">
        <v>4983</v>
      </c>
    </row>
    <row r="2797" spans="1:14" x14ac:dyDescent="0.3">
      <c r="A2797" s="58">
        <v>2797</v>
      </c>
      <c r="B2797" s="264">
        <v>46038</v>
      </c>
      <c r="C2797" s="292" t="s">
        <v>1434</v>
      </c>
      <c r="E2797" s="292" t="s">
        <v>2202</v>
      </c>
      <c r="G2797" s="265">
        <v>500000</v>
      </c>
      <c r="H2797" s="269">
        <v>1</v>
      </c>
      <c r="K2797" s="265">
        <v>500000</v>
      </c>
      <c r="N2797" t="s">
        <v>4983</v>
      </c>
    </row>
    <row r="2798" spans="1:14" x14ac:dyDescent="0.3">
      <c r="A2798" s="58">
        <v>2798</v>
      </c>
      <c r="B2798" s="264">
        <v>46038</v>
      </c>
      <c r="C2798" s="292" t="s">
        <v>1434</v>
      </c>
      <c r="E2798" s="292" t="s">
        <v>1749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4983</v>
      </c>
    </row>
    <row r="2799" spans="1:14" x14ac:dyDescent="0.3">
      <c r="A2799" s="58">
        <v>2799</v>
      </c>
      <c r="B2799" s="264">
        <v>46038</v>
      </c>
      <c r="C2799" s="292" t="s">
        <v>1389</v>
      </c>
      <c r="E2799" s="292" t="s">
        <v>1256</v>
      </c>
      <c r="F2799" s="269" t="s">
        <v>1255</v>
      </c>
      <c r="G2799" s="265">
        <v>80000</v>
      </c>
      <c r="H2799" s="269">
        <v>1</v>
      </c>
      <c r="K2799" s="265">
        <v>80000</v>
      </c>
      <c r="N2799" t="s">
        <v>4983</v>
      </c>
    </row>
    <row r="2800" spans="1:14" x14ac:dyDescent="0.3">
      <c r="A2800" s="58">
        <v>2800</v>
      </c>
      <c r="B2800" s="264">
        <v>46038</v>
      </c>
      <c r="C2800" s="292" t="s">
        <v>3868</v>
      </c>
      <c r="E2800" s="292" t="s">
        <v>2175</v>
      </c>
      <c r="F2800" s="269" t="s">
        <v>1194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4983</v>
      </c>
    </row>
    <row r="2801" spans="1:14" x14ac:dyDescent="0.3">
      <c r="A2801" s="58">
        <v>2801</v>
      </c>
      <c r="B2801" s="264">
        <v>46038</v>
      </c>
      <c r="C2801" s="292" t="s">
        <v>3868</v>
      </c>
      <c r="E2801" s="292" t="s">
        <v>4853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4386</v>
      </c>
      <c r="E2802" s="292" t="s">
        <v>2405</v>
      </c>
      <c r="F2802" s="269" t="s">
        <v>2735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4855</v>
      </c>
      <c r="N2802" t="s">
        <v>4983</v>
      </c>
    </row>
    <row r="2803" spans="1:14" x14ac:dyDescent="0.3">
      <c r="A2803" s="58">
        <v>2803</v>
      </c>
      <c r="B2803" s="264">
        <v>46039</v>
      </c>
      <c r="C2803" s="292" t="s">
        <v>4386</v>
      </c>
      <c r="E2803" s="292" t="s">
        <v>4664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3188</v>
      </c>
      <c r="E2804" s="292" t="s">
        <v>2187</v>
      </c>
      <c r="F2804" s="269" t="s">
        <v>3024</v>
      </c>
      <c r="G2804" s="265">
        <v>50000</v>
      </c>
      <c r="H2804" s="269">
        <v>5</v>
      </c>
      <c r="K2804" s="265">
        <v>250000</v>
      </c>
      <c r="N2804" t="s">
        <v>4983</v>
      </c>
    </row>
    <row r="2805" spans="1:14" x14ac:dyDescent="0.3">
      <c r="A2805" s="58">
        <v>2805</v>
      </c>
      <c r="B2805" s="264">
        <v>46041</v>
      </c>
      <c r="C2805" s="292" t="s">
        <v>2610</v>
      </c>
      <c r="E2805" s="292" t="s">
        <v>2371</v>
      </c>
      <c r="F2805" s="269" t="s">
        <v>3153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4983</v>
      </c>
    </row>
    <row r="2806" spans="1:14" x14ac:dyDescent="0.3">
      <c r="A2806" s="58">
        <v>2806</v>
      </c>
      <c r="B2806" s="264">
        <v>46041</v>
      </c>
      <c r="C2806" s="292" t="s">
        <v>4972</v>
      </c>
      <c r="E2806" s="292" t="s">
        <v>4975</v>
      </c>
      <c r="F2806" s="269" t="s">
        <v>4976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4983</v>
      </c>
    </row>
    <row r="2807" spans="1:14" x14ac:dyDescent="0.3">
      <c r="A2807" s="58">
        <v>2807</v>
      </c>
      <c r="B2807" s="264">
        <v>46041</v>
      </c>
      <c r="C2807" s="292" t="s">
        <v>1463</v>
      </c>
      <c r="E2807" s="292" t="s">
        <v>4489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3136</v>
      </c>
      <c r="E2808" s="292" t="s">
        <v>4667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2729</v>
      </c>
      <c r="E2809" s="292" t="s">
        <v>3709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1389</v>
      </c>
      <c r="E2810" s="292" t="s">
        <v>2827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4983</v>
      </c>
    </row>
    <row r="2811" spans="1:14" x14ac:dyDescent="0.3">
      <c r="A2811" s="58">
        <v>2811</v>
      </c>
      <c r="B2811" s="264">
        <v>46042</v>
      </c>
      <c r="C2811" s="292" t="s">
        <v>1432</v>
      </c>
      <c r="E2811" s="292" t="s">
        <v>1695</v>
      </c>
      <c r="F2811" s="269" t="s">
        <v>1694</v>
      </c>
      <c r="G2811" s="265">
        <v>50000</v>
      </c>
      <c r="H2811" s="269">
        <v>10</v>
      </c>
      <c r="K2811" s="265">
        <v>500000</v>
      </c>
      <c r="N2811" t="s">
        <v>4983</v>
      </c>
    </row>
    <row r="2812" spans="1:14" x14ac:dyDescent="0.3">
      <c r="A2812" s="58">
        <v>2812</v>
      </c>
      <c r="B2812" s="264">
        <v>46042</v>
      </c>
      <c r="C2812" s="292" t="s">
        <v>1389</v>
      </c>
      <c r="E2812" s="292" t="s">
        <v>1197</v>
      </c>
      <c r="F2812" s="269" t="s">
        <v>1742</v>
      </c>
      <c r="G2812" s="265">
        <v>1200000</v>
      </c>
      <c r="H2812" s="269">
        <v>1</v>
      </c>
      <c r="K2812" s="265">
        <v>1200000</v>
      </c>
      <c r="N2812" t="s">
        <v>4983</v>
      </c>
    </row>
    <row r="2813" spans="1:14" x14ac:dyDescent="0.3">
      <c r="A2813" s="58">
        <v>2813</v>
      </c>
      <c r="B2813" s="264">
        <v>46042</v>
      </c>
      <c r="C2813" s="292" t="s">
        <v>1389</v>
      </c>
      <c r="E2813" s="292" t="s">
        <v>1486</v>
      </c>
      <c r="F2813" s="269" t="s">
        <v>2666</v>
      </c>
      <c r="G2813" s="265">
        <v>350000</v>
      </c>
      <c r="H2813" s="269">
        <v>1</v>
      </c>
      <c r="K2813" s="265">
        <v>350000</v>
      </c>
      <c r="N2813" t="s">
        <v>4983</v>
      </c>
    </row>
    <row r="2814" spans="1:14" x14ac:dyDescent="0.3">
      <c r="A2814" s="58">
        <v>2814</v>
      </c>
      <c r="B2814" s="264">
        <v>46042</v>
      </c>
      <c r="C2814" s="292" t="s">
        <v>1381</v>
      </c>
      <c r="E2814" s="292" t="s">
        <v>2801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4983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2603</v>
      </c>
      <c r="F2815" s="269" t="s">
        <v>2602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4983</v>
      </c>
    </row>
    <row r="2816" spans="1:14" x14ac:dyDescent="0.3">
      <c r="A2816" s="58">
        <v>2816</v>
      </c>
      <c r="B2816" s="264">
        <v>46042</v>
      </c>
      <c r="C2816" s="292" t="s">
        <v>2776</v>
      </c>
      <c r="E2816" s="292" t="s">
        <v>1733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4249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3945</v>
      </c>
      <c r="E2818" s="292" t="s">
        <v>1707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4983</v>
      </c>
    </row>
    <row r="2819" spans="1:14" x14ac:dyDescent="0.3">
      <c r="A2819" s="58">
        <v>2819</v>
      </c>
      <c r="B2819" s="264">
        <v>46042</v>
      </c>
      <c r="C2819" s="292" t="s">
        <v>3945</v>
      </c>
      <c r="E2819" s="292" t="s">
        <v>4875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1712</v>
      </c>
      <c r="E2820" s="292" t="s">
        <v>4876</v>
      </c>
      <c r="F2820" s="269" t="s">
        <v>2386</v>
      </c>
      <c r="G2820" s="265">
        <v>850000</v>
      </c>
      <c r="H2820" s="269">
        <v>1</v>
      </c>
      <c r="K2820" s="265">
        <v>850000</v>
      </c>
      <c r="N2820" t="s">
        <v>4983</v>
      </c>
    </row>
    <row r="2821" spans="1:14" x14ac:dyDescent="0.3">
      <c r="A2821" s="58">
        <v>2821</v>
      </c>
      <c r="B2821" s="264">
        <v>46043</v>
      </c>
      <c r="C2821" s="292" t="s">
        <v>1851</v>
      </c>
      <c r="E2821" s="292" t="s">
        <v>4878</v>
      </c>
      <c r="F2821" s="269" t="s">
        <v>4886</v>
      </c>
      <c r="G2821" s="265">
        <v>1200000</v>
      </c>
      <c r="H2821" s="269">
        <v>1</v>
      </c>
      <c r="K2821" s="265">
        <v>1200000</v>
      </c>
      <c r="M2821" s="292" t="s">
        <v>4879</v>
      </c>
      <c r="N2821" t="s">
        <v>4983</v>
      </c>
    </row>
    <row r="2822" spans="1:14" x14ac:dyDescent="0.3">
      <c r="A2822" s="58">
        <v>2822</v>
      </c>
      <c r="B2822" s="264">
        <v>46043</v>
      </c>
      <c r="C2822" s="292" t="s">
        <v>4464</v>
      </c>
      <c r="E2822" s="292" t="s">
        <v>3563</v>
      </c>
      <c r="F2822" s="269" t="s">
        <v>3573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4882</v>
      </c>
      <c r="N2822" t="s">
        <v>4983</v>
      </c>
    </row>
    <row r="2823" spans="1:14" x14ac:dyDescent="0.3">
      <c r="A2823" s="58">
        <v>2823</v>
      </c>
      <c r="B2823" s="264">
        <v>46043</v>
      </c>
      <c r="C2823" s="292" t="s">
        <v>1363</v>
      </c>
      <c r="E2823" s="292" t="s">
        <v>1733</v>
      </c>
      <c r="G2823" s="265">
        <v>450000</v>
      </c>
      <c r="H2823" s="269">
        <v>1</v>
      </c>
      <c r="K2823" s="265">
        <v>450000</v>
      </c>
      <c r="N2823" t="s">
        <v>4983</v>
      </c>
    </row>
    <row r="2824" spans="1:14" x14ac:dyDescent="0.3">
      <c r="A2824" s="58">
        <v>2824</v>
      </c>
      <c r="B2824" s="264">
        <v>46043</v>
      </c>
      <c r="C2824" s="292" t="s">
        <v>4009</v>
      </c>
      <c r="E2824" s="292" t="s">
        <v>3816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4983</v>
      </c>
    </row>
    <row r="2825" spans="1:14" x14ac:dyDescent="0.3">
      <c r="A2825" s="58">
        <v>2825</v>
      </c>
      <c r="B2825" s="264">
        <v>46043</v>
      </c>
      <c r="C2825" s="292" t="s">
        <v>1737</v>
      </c>
      <c r="E2825" s="292" t="s">
        <v>1551</v>
      </c>
      <c r="F2825" s="269" t="s">
        <v>2684</v>
      </c>
      <c r="G2825" s="265">
        <v>900000</v>
      </c>
      <c r="H2825" s="269">
        <v>1</v>
      </c>
      <c r="K2825" s="265">
        <v>900000</v>
      </c>
      <c r="N2825" t="s">
        <v>4983</v>
      </c>
    </row>
    <row r="2826" spans="1:14" x14ac:dyDescent="0.3">
      <c r="A2826" s="58">
        <v>2826</v>
      </c>
      <c r="B2826" s="264">
        <v>46043</v>
      </c>
      <c r="C2826" s="292" t="s">
        <v>1737</v>
      </c>
      <c r="E2826" s="292" t="s">
        <v>1509</v>
      </c>
      <c r="G2826" s="265">
        <v>20000</v>
      </c>
      <c r="H2826" s="269">
        <v>1</v>
      </c>
      <c r="K2826" s="265">
        <v>20000</v>
      </c>
      <c r="N2826" t="s">
        <v>4983</v>
      </c>
    </row>
    <row r="2827" spans="1:14" x14ac:dyDescent="0.3">
      <c r="A2827" s="58">
        <v>2827</v>
      </c>
      <c r="B2827" s="264">
        <v>46044</v>
      </c>
      <c r="C2827" s="292" t="s">
        <v>1857</v>
      </c>
      <c r="E2827" s="292" t="s">
        <v>1733</v>
      </c>
      <c r="G2827" s="265">
        <v>1100000</v>
      </c>
      <c r="H2827" s="269">
        <v>1</v>
      </c>
      <c r="K2827" s="265">
        <v>1100000</v>
      </c>
      <c r="N2827" t="s">
        <v>4983</v>
      </c>
    </row>
    <row r="2828" spans="1:14" x14ac:dyDescent="0.3">
      <c r="A2828" s="58">
        <v>2828</v>
      </c>
      <c r="B2828" s="264">
        <v>46044</v>
      </c>
      <c r="C2828" s="292" t="s">
        <v>1531</v>
      </c>
      <c r="E2828" s="292" t="s">
        <v>4953</v>
      </c>
      <c r="F2828" s="269" t="s">
        <v>1201</v>
      </c>
      <c r="G2828" s="265">
        <v>600000</v>
      </c>
      <c r="H2828" s="269">
        <v>1</v>
      </c>
      <c r="K2828" s="265">
        <v>600000</v>
      </c>
      <c r="N2828" t="s">
        <v>4983</v>
      </c>
    </row>
    <row r="2829" spans="1:14" x14ac:dyDescent="0.3">
      <c r="A2829" s="58">
        <v>2829</v>
      </c>
      <c r="B2829" s="264">
        <v>46044</v>
      </c>
      <c r="C2829" s="292" t="s">
        <v>1531</v>
      </c>
      <c r="E2829" s="292" t="s">
        <v>2179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4983</v>
      </c>
    </row>
    <row r="2830" spans="1:14" x14ac:dyDescent="0.3">
      <c r="A2830" s="58">
        <v>2830</v>
      </c>
      <c r="B2830" s="264">
        <v>46044</v>
      </c>
      <c r="C2830" s="292" t="s">
        <v>1531</v>
      </c>
      <c r="E2830" s="292" t="s">
        <v>2180</v>
      </c>
      <c r="F2830" s="269" t="s">
        <v>1785</v>
      </c>
      <c r="G2830" s="265">
        <v>40000</v>
      </c>
      <c r="H2830" s="269">
        <v>1</v>
      </c>
      <c r="K2830" s="265">
        <v>40000</v>
      </c>
      <c r="N2830" t="s">
        <v>4983</v>
      </c>
    </row>
    <row r="2831" spans="1:14" x14ac:dyDescent="0.3">
      <c r="A2831" s="58">
        <v>2831</v>
      </c>
      <c r="B2831" s="264">
        <v>46044</v>
      </c>
      <c r="C2831" s="292" t="s">
        <v>1531</v>
      </c>
      <c r="E2831" s="292" t="s">
        <v>2177</v>
      </c>
      <c r="F2831" s="269" t="s">
        <v>1249</v>
      </c>
      <c r="G2831" s="265">
        <v>130000</v>
      </c>
      <c r="H2831" s="269">
        <v>1</v>
      </c>
      <c r="K2831" s="265">
        <v>130000</v>
      </c>
      <c r="N2831" t="s">
        <v>4983</v>
      </c>
    </row>
    <row r="2832" spans="1:14" x14ac:dyDescent="0.3">
      <c r="A2832" s="58">
        <v>2832</v>
      </c>
      <c r="B2832" s="264">
        <v>46044</v>
      </c>
      <c r="C2832" s="292" t="s">
        <v>1531</v>
      </c>
      <c r="E2832" s="292" t="s">
        <v>2181</v>
      </c>
      <c r="F2832" s="269" t="s">
        <v>1812</v>
      </c>
      <c r="G2832" s="265">
        <v>20000</v>
      </c>
      <c r="H2832" s="269">
        <v>1</v>
      </c>
      <c r="K2832" s="265">
        <v>20000</v>
      </c>
      <c r="N2832" t="s">
        <v>4983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1486</v>
      </c>
      <c r="F2833" s="269" t="s">
        <v>2666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4983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1197</v>
      </c>
      <c r="F2834" s="269" t="s">
        <v>1742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4983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1695</v>
      </c>
      <c r="F2835" s="269" t="s">
        <v>1694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4983</v>
      </c>
    </row>
    <row r="2836" spans="1:14" x14ac:dyDescent="0.3">
      <c r="A2836" s="58">
        <v>2836</v>
      </c>
      <c r="B2836" s="264">
        <v>46045</v>
      </c>
      <c r="C2836" s="292" t="s">
        <v>4890</v>
      </c>
      <c r="E2836" s="292" t="s">
        <v>4953</v>
      </c>
      <c r="F2836" s="269" t="s">
        <v>1201</v>
      </c>
      <c r="G2836" s="265">
        <v>600000</v>
      </c>
      <c r="H2836" s="269">
        <v>1</v>
      </c>
      <c r="K2836" s="265">
        <v>600000</v>
      </c>
      <c r="N2836" t="s">
        <v>4983</v>
      </c>
    </row>
    <row r="2837" spans="1:14" x14ac:dyDescent="0.3">
      <c r="A2837" s="58">
        <v>2837</v>
      </c>
      <c r="B2837" s="264">
        <v>46045</v>
      </c>
      <c r="C2837" s="292" t="s">
        <v>1296</v>
      </c>
      <c r="E2837" s="292" t="s">
        <v>2141</v>
      </c>
      <c r="F2837" s="269" t="s">
        <v>4766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4897</v>
      </c>
      <c r="N2837" t="s">
        <v>4983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1733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4899</v>
      </c>
      <c r="N2838" t="s">
        <v>4983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1197</v>
      </c>
      <c r="F2839" s="269" t="s">
        <v>1742</v>
      </c>
      <c r="G2839" s="265">
        <v>1200000</v>
      </c>
      <c r="H2839" s="269">
        <v>1</v>
      </c>
      <c r="K2839" s="265">
        <v>1200000</v>
      </c>
      <c r="N2839" t="s">
        <v>4983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1486</v>
      </c>
      <c r="F2840" s="269" t="s">
        <v>2666</v>
      </c>
      <c r="G2840" s="265">
        <v>350000</v>
      </c>
      <c r="H2840" s="269">
        <v>1</v>
      </c>
      <c r="K2840" s="265">
        <v>350000</v>
      </c>
      <c r="N2840" t="s">
        <v>4983</v>
      </c>
    </row>
    <row r="2841" spans="1:14" x14ac:dyDescent="0.3">
      <c r="A2841" s="58">
        <v>2841</v>
      </c>
      <c r="B2841" s="264">
        <v>46045</v>
      </c>
      <c r="C2841" s="292" t="s">
        <v>4901</v>
      </c>
      <c r="E2841" s="292" t="s">
        <v>2170</v>
      </c>
      <c r="F2841" s="269" t="s">
        <v>1793</v>
      </c>
      <c r="G2841" s="265">
        <v>50000</v>
      </c>
      <c r="H2841" s="269">
        <v>1</v>
      </c>
      <c r="K2841" s="265">
        <v>50000</v>
      </c>
      <c r="N2841" t="s">
        <v>4983</v>
      </c>
    </row>
    <row r="2842" spans="1:14" x14ac:dyDescent="0.3">
      <c r="A2842" s="58">
        <v>2842</v>
      </c>
      <c r="B2842" s="264">
        <v>46045</v>
      </c>
      <c r="C2842" s="292" t="s">
        <v>4901</v>
      </c>
      <c r="E2842" s="292" t="s">
        <v>4002</v>
      </c>
      <c r="F2842" s="269" t="s">
        <v>2206</v>
      </c>
      <c r="G2842" s="265">
        <v>300000</v>
      </c>
      <c r="H2842" s="269">
        <v>1</v>
      </c>
      <c r="K2842" s="265">
        <v>300000</v>
      </c>
      <c r="N2842" t="s">
        <v>4983</v>
      </c>
    </row>
    <row r="2843" spans="1:14" x14ac:dyDescent="0.3">
      <c r="A2843" s="58">
        <v>2843</v>
      </c>
      <c r="B2843" s="264">
        <v>46045</v>
      </c>
      <c r="C2843" s="292" t="s">
        <v>4890</v>
      </c>
      <c r="E2843" s="292" t="s">
        <v>4903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1857</v>
      </c>
      <c r="E2844" s="292" t="s">
        <v>4779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1381</v>
      </c>
      <c r="E2845" s="292" t="s">
        <v>4286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1448</v>
      </c>
      <c r="E2846" s="292" t="s">
        <v>4904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4009</v>
      </c>
      <c r="E2847" s="292" t="s">
        <v>4905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2776</v>
      </c>
      <c r="E2848" s="292" t="s">
        <v>4906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3188</v>
      </c>
      <c r="E2849" s="292" t="s">
        <v>4156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4907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4464</v>
      </c>
      <c r="E2851" s="292" t="s">
        <v>2046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2473</v>
      </c>
      <c r="E2852" s="292" t="s">
        <v>1707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4983</v>
      </c>
    </row>
    <row r="2853" spans="1:14" x14ac:dyDescent="0.3">
      <c r="A2853" s="58">
        <v>2853</v>
      </c>
      <c r="B2853" s="264">
        <v>46045</v>
      </c>
      <c r="C2853" s="292" t="s">
        <v>2473</v>
      </c>
      <c r="E2853" s="292" t="s">
        <v>1707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4983</v>
      </c>
    </row>
    <row r="2854" spans="1:14" x14ac:dyDescent="0.3">
      <c r="A2854" s="58">
        <v>2854</v>
      </c>
      <c r="B2854" s="264">
        <v>46046</v>
      </c>
      <c r="C2854" s="292" t="s">
        <v>2473</v>
      </c>
      <c r="E2854" s="292" t="s">
        <v>3848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1296</v>
      </c>
      <c r="E2855" s="292" t="s">
        <v>4138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1459</v>
      </c>
      <c r="E2856" s="292" t="s">
        <v>4459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1475</v>
      </c>
      <c r="E2857" s="292" t="s">
        <v>1525</v>
      </c>
      <c r="G2857" s="265">
        <v>450000</v>
      </c>
      <c r="H2857" s="269">
        <v>1</v>
      </c>
      <c r="K2857" s="265">
        <v>450000</v>
      </c>
      <c r="N2857" t="s">
        <v>4983</v>
      </c>
    </row>
    <row r="2858" spans="1:14" x14ac:dyDescent="0.3">
      <c r="A2858" s="58">
        <v>2858</v>
      </c>
      <c r="B2858" s="264">
        <v>46048</v>
      </c>
      <c r="C2858" s="292" t="s">
        <v>1389</v>
      </c>
      <c r="E2858" s="292" t="s">
        <v>1197</v>
      </c>
      <c r="F2858" s="269" t="s">
        <v>1742</v>
      </c>
      <c r="G2858" s="265">
        <v>1200000</v>
      </c>
      <c r="H2858" s="269">
        <v>1</v>
      </c>
      <c r="K2858" s="265">
        <v>1200000</v>
      </c>
      <c r="N2858" t="s">
        <v>4983</v>
      </c>
    </row>
    <row r="2859" spans="1:14" x14ac:dyDescent="0.3">
      <c r="A2859" s="58">
        <v>2859</v>
      </c>
      <c r="B2859" s="264">
        <v>46048</v>
      </c>
      <c r="C2859" s="292" t="s">
        <v>1389</v>
      </c>
      <c r="E2859" s="292" t="s">
        <v>1486</v>
      </c>
      <c r="F2859" s="269" t="s">
        <v>2666</v>
      </c>
      <c r="G2859" s="265">
        <v>350000</v>
      </c>
      <c r="H2859" s="269">
        <v>1</v>
      </c>
      <c r="K2859" s="265">
        <v>350000</v>
      </c>
      <c r="N2859" t="s">
        <v>4983</v>
      </c>
    </row>
    <row r="2860" spans="1:14" x14ac:dyDescent="0.3">
      <c r="A2860" s="58">
        <v>2860</v>
      </c>
      <c r="B2860" s="264">
        <v>46048</v>
      </c>
      <c r="C2860" s="292" t="s">
        <v>1389</v>
      </c>
      <c r="E2860" s="292" t="s">
        <v>2827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4983</v>
      </c>
    </row>
    <row r="2861" spans="1:14" x14ac:dyDescent="0.3">
      <c r="A2861" s="58">
        <v>2861</v>
      </c>
      <c r="B2861" s="264">
        <v>46048</v>
      </c>
      <c r="C2861" s="292" t="s">
        <v>1389</v>
      </c>
      <c r="E2861" s="292" t="s">
        <v>1197</v>
      </c>
      <c r="F2861" s="269" t="s">
        <v>1742</v>
      </c>
      <c r="G2861" s="265">
        <v>1200000</v>
      </c>
      <c r="H2861" s="269">
        <v>1</v>
      </c>
      <c r="K2861" s="265">
        <v>1200000</v>
      </c>
      <c r="N2861" t="s">
        <v>4983</v>
      </c>
    </row>
    <row r="2862" spans="1:14" x14ac:dyDescent="0.3">
      <c r="A2862" s="58">
        <v>2862</v>
      </c>
      <c r="B2862" s="264">
        <v>46048</v>
      </c>
      <c r="C2862" s="292" t="s">
        <v>1389</v>
      </c>
      <c r="E2862" s="292" t="s">
        <v>1695</v>
      </c>
      <c r="F2862" s="269" t="s">
        <v>1694</v>
      </c>
      <c r="G2862" s="265">
        <v>50000</v>
      </c>
      <c r="H2862" s="269">
        <v>1</v>
      </c>
      <c r="K2862" s="265">
        <v>50000</v>
      </c>
      <c r="N2862" t="s">
        <v>4983</v>
      </c>
    </row>
    <row r="2863" spans="1:14" x14ac:dyDescent="0.3">
      <c r="A2863" s="58">
        <v>2863</v>
      </c>
      <c r="B2863" s="264">
        <v>46048</v>
      </c>
      <c r="C2863" s="292" t="s">
        <v>1884</v>
      </c>
      <c r="E2863" s="292" t="s">
        <v>1197</v>
      </c>
      <c r="F2863" s="269" t="s">
        <v>1742</v>
      </c>
      <c r="G2863" s="265">
        <v>1200000</v>
      </c>
      <c r="H2863" s="269">
        <v>1</v>
      </c>
      <c r="K2863" s="265">
        <v>1200000</v>
      </c>
      <c r="N2863" t="s">
        <v>4983</v>
      </c>
    </row>
    <row r="2864" spans="1:14" x14ac:dyDescent="0.3">
      <c r="A2864" s="58">
        <v>2864</v>
      </c>
      <c r="B2864" s="264">
        <v>46048</v>
      </c>
      <c r="C2864" s="292" t="s">
        <v>1884</v>
      </c>
      <c r="E2864" s="292" t="s">
        <v>1486</v>
      </c>
      <c r="F2864" s="269" t="s">
        <v>2666</v>
      </c>
      <c r="G2864" s="265">
        <v>350000</v>
      </c>
      <c r="H2864" s="269">
        <v>1</v>
      </c>
      <c r="K2864" s="265">
        <v>350000</v>
      </c>
      <c r="N2864" t="s">
        <v>4983</v>
      </c>
    </row>
    <row r="2865" spans="1:14" x14ac:dyDescent="0.3">
      <c r="A2865" s="58">
        <v>2865</v>
      </c>
      <c r="B2865" s="264">
        <v>46048</v>
      </c>
      <c r="C2865" s="292" t="s">
        <v>1389</v>
      </c>
      <c r="E2865" s="292" t="s">
        <v>4915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4983</v>
      </c>
    </row>
    <row r="2866" spans="1:14" x14ac:dyDescent="0.3">
      <c r="A2866" s="58">
        <v>2866</v>
      </c>
      <c r="B2866" s="264">
        <v>46048</v>
      </c>
      <c r="C2866" s="292" t="s">
        <v>1228</v>
      </c>
      <c r="E2866" s="292" t="s">
        <v>1197</v>
      </c>
      <c r="F2866" s="269" t="s">
        <v>1742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4983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4918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1544</v>
      </c>
      <c r="E2868" s="292" t="s">
        <v>4518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3828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2610</v>
      </c>
      <c r="E2870" s="292" t="s">
        <v>3820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1851</v>
      </c>
      <c r="E2871" s="292" t="s">
        <v>4919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4920</v>
      </c>
      <c r="E2872" s="292" t="s">
        <v>2169</v>
      </c>
      <c r="F2872" s="269" t="s">
        <v>1195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4983</v>
      </c>
    </row>
    <row r="2873" spans="1:14" x14ac:dyDescent="0.3">
      <c r="A2873" s="58">
        <v>2873</v>
      </c>
      <c r="B2873" s="264">
        <v>46049</v>
      </c>
      <c r="C2873" s="292" t="s">
        <v>4920</v>
      </c>
      <c r="E2873" s="292" t="s">
        <v>2170</v>
      </c>
      <c r="F2873" s="269" t="s">
        <v>1793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4983</v>
      </c>
    </row>
    <row r="2874" spans="1:14" x14ac:dyDescent="0.3">
      <c r="A2874" s="58">
        <v>2874</v>
      </c>
      <c r="B2874" s="264">
        <v>46049</v>
      </c>
      <c r="C2874" s="292" t="s">
        <v>4920</v>
      </c>
      <c r="E2874" s="292" t="s">
        <v>4002</v>
      </c>
      <c r="F2874" s="269" t="s">
        <v>2206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4983</v>
      </c>
    </row>
    <row r="2875" spans="1:14" x14ac:dyDescent="0.3">
      <c r="A2875" s="58">
        <v>2875</v>
      </c>
      <c r="B2875" s="264">
        <v>46049</v>
      </c>
      <c r="C2875" s="292" t="s">
        <v>4386</v>
      </c>
      <c r="E2875" s="292" t="s">
        <v>4756</v>
      </c>
      <c r="F2875" s="269" t="s">
        <v>4755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4983</v>
      </c>
    </row>
    <row r="2876" spans="1:14" x14ac:dyDescent="0.3">
      <c r="A2876" s="58">
        <v>2876</v>
      </c>
      <c r="B2876" s="264">
        <v>46049</v>
      </c>
      <c r="C2876" s="292" t="s">
        <v>4386</v>
      </c>
      <c r="E2876" s="292" t="s">
        <v>4924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4983</v>
      </c>
    </row>
    <row r="2877" spans="1:14" x14ac:dyDescent="0.3">
      <c r="A2877" s="58">
        <v>2877</v>
      </c>
      <c r="B2877" s="264">
        <v>46049</v>
      </c>
      <c r="C2877" s="292" t="s">
        <v>4386</v>
      </c>
      <c r="E2877" s="292" t="s">
        <v>2305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4983</v>
      </c>
    </row>
    <row r="2878" spans="1:14" x14ac:dyDescent="0.3">
      <c r="A2878" s="58">
        <v>2878</v>
      </c>
      <c r="B2878" s="264">
        <v>46049</v>
      </c>
      <c r="C2878" s="292" t="s">
        <v>2134</v>
      </c>
      <c r="E2878" s="292" t="s">
        <v>1539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4983</v>
      </c>
    </row>
    <row r="2879" spans="1:14" x14ac:dyDescent="0.3">
      <c r="A2879" s="58">
        <v>2879</v>
      </c>
      <c r="B2879" s="264">
        <v>46049</v>
      </c>
      <c r="C2879" s="292" t="s">
        <v>1296</v>
      </c>
      <c r="E2879" s="292" t="s">
        <v>4953</v>
      </c>
      <c r="F2879" s="269" t="s">
        <v>1201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4983</v>
      </c>
    </row>
    <row r="2880" spans="1:14" x14ac:dyDescent="0.3">
      <c r="A2880" s="58">
        <v>2880</v>
      </c>
      <c r="B2880" s="264">
        <v>46049</v>
      </c>
      <c r="C2880" s="292" t="s">
        <v>1296</v>
      </c>
      <c r="E2880" s="292" t="s">
        <v>2179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4983</v>
      </c>
    </row>
    <row r="2881" spans="1:14" x14ac:dyDescent="0.3">
      <c r="A2881" s="58">
        <v>2881</v>
      </c>
      <c r="B2881" s="264">
        <v>46049</v>
      </c>
      <c r="C2881" s="292" t="s">
        <v>1531</v>
      </c>
      <c r="E2881" s="292" t="s">
        <v>2180</v>
      </c>
      <c r="F2881" s="269" t="s">
        <v>1785</v>
      </c>
      <c r="G2881" s="265">
        <v>70000</v>
      </c>
      <c r="H2881" s="269">
        <v>1</v>
      </c>
      <c r="K2881" s="265">
        <v>70000</v>
      </c>
      <c r="N2881" t="s">
        <v>4983</v>
      </c>
    </row>
    <row r="2882" spans="1:14" x14ac:dyDescent="0.3">
      <c r="A2882" s="58">
        <v>2882</v>
      </c>
      <c r="B2882" s="264">
        <v>46049</v>
      </c>
      <c r="C2882" s="292" t="s">
        <v>2729</v>
      </c>
      <c r="E2882" s="292" t="s">
        <v>2017</v>
      </c>
      <c r="F2882" s="269" t="s">
        <v>1209</v>
      </c>
      <c r="G2882" s="265">
        <v>1500000</v>
      </c>
      <c r="H2882" s="269">
        <v>1</v>
      </c>
      <c r="K2882" s="265">
        <v>1500000</v>
      </c>
      <c r="N2882" t="s">
        <v>4983</v>
      </c>
    </row>
    <row r="2883" spans="1:14" x14ac:dyDescent="0.3">
      <c r="A2883" s="58">
        <v>2883</v>
      </c>
      <c r="B2883" s="264">
        <v>46049</v>
      </c>
      <c r="C2883" s="292" t="s">
        <v>4920</v>
      </c>
      <c r="E2883" s="292" t="s">
        <v>4930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4386</v>
      </c>
      <c r="E2884" s="292" t="s">
        <v>4931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4901</v>
      </c>
      <c r="E2885" s="292" t="s">
        <v>4932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1296</v>
      </c>
      <c r="E2886" s="292" t="s">
        <v>4138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1970</v>
      </c>
      <c r="E2887" s="292" t="s">
        <v>1734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4983</v>
      </c>
    </row>
    <row r="2888" spans="1:14" x14ac:dyDescent="0.3">
      <c r="A2888" s="58">
        <v>2888</v>
      </c>
      <c r="B2888" s="264">
        <v>46051</v>
      </c>
      <c r="C2888" s="292" t="s">
        <v>2545</v>
      </c>
      <c r="E2888" s="292" t="s">
        <v>1525</v>
      </c>
      <c r="G2888" s="265">
        <v>450000</v>
      </c>
      <c r="H2888" s="269">
        <v>1</v>
      </c>
      <c r="K2888" s="265">
        <v>450000</v>
      </c>
      <c r="N2888" t="s">
        <v>4983</v>
      </c>
    </row>
    <row r="2889" spans="1:14" x14ac:dyDescent="0.3">
      <c r="A2889" s="58">
        <v>2889</v>
      </c>
      <c r="B2889" s="264">
        <v>46051</v>
      </c>
      <c r="C2889" s="292" t="s">
        <v>1389</v>
      </c>
      <c r="E2889" s="292" t="s">
        <v>2827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4983</v>
      </c>
    </row>
    <row r="2890" spans="1:14" x14ac:dyDescent="0.3">
      <c r="A2890" s="58">
        <v>2890</v>
      </c>
      <c r="B2890" s="264">
        <v>46051</v>
      </c>
      <c r="C2890" s="292" t="s">
        <v>1586</v>
      </c>
      <c r="E2890" s="292" t="s">
        <v>1749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4983</v>
      </c>
    </row>
    <row r="2891" spans="1:14" x14ac:dyDescent="0.3">
      <c r="A2891" s="58">
        <v>2891</v>
      </c>
      <c r="B2891" s="264">
        <v>46050</v>
      </c>
      <c r="C2891" s="292" t="s">
        <v>1570</v>
      </c>
      <c r="E2891" s="292" t="s">
        <v>4828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1570</v>
      </c>
      <c r="E2892" s="292" t="s">
        <v>1754</v>
      </c>
      <c r="F2892" s="269" t="s">
        <v>1756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3899</v>
      </c>
      <c r="E2893" s="292" t="s">
        <v>1197</v>
      </c>
      <c r="F2893" s="269" t="s">
        <v>1742</v>
      </c>
      <c r="G2893" s="265">
        <v>1200000</v>
      </c>
      <c r="H2893" s="269">
        <v>1</v>
      </c>
      <c r="K2893" s="265">
        <v>1200000</v>
      </c>
      <c r="N2893" t="s">
        <v>4983</v>
      </c>
    </row>
    <row r="2894" spans="1:14" x14ac:dyDescent="0.3">
      <c r="A2894" s="58">
        <v>2894</v>
      </c>
      <c r="B2894" s="264">
        <v>46050</v>
      </c>
      <c r="C2894" s="292" t="s">
        <v>3899</v>
      </c>
      <c r="E2894" s="292" t="s">
        <v>1486</v>
      </c>
      <c r="F2894" s="269" t="s">
        <v>2666</v>
      </c>
      <c r="G2894" s="265">
        <v>350000</v>
      </c>
      <c r="H2894" s="269">
        <v>1</v>
      </c>
      <c r="K2894" s="265">
        <v>350000</v>
      </c>
      <c r="N2894" t="s">
        <v>4983</v>
      </c>
    </row>
    <row r="2895" spans="1:14" x14ac:dyDescent="0.3">
      <c r="A2895" s="58">
        <v>2895</v>
      </c>
      <c r="B2895" s="264">
        <v>46052</v>
      </c>
      <c r="C2895" s="292" t="s">
        <v>1970</v>
      </c>
      <c r="E2895" s="292" t="s">
        <v>4759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3882</v>
      </c>
      <c r="E2896" s="292" t="s">
        <v>4939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1228</v>
      </c>
      <c r="E2897" s="292" t="s">
        <v>4253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2729</v>
      </c>
      <c r="E2898" s="292" t="s">
        <v>3709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5176</v>
      </c>
      <c r="E2899" s="292" t="s">
        <v>5177</v>
      </c>
      <c r="F2899" s="269" t="s">
        <v>5178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4941</v>
      </c>
      <c r="N2899" t="s">
        <v>4983</v>
      </c>
    </row>
    <row r="2900" spans="1:14" x14ac:dyDescent="0.3">
      <c r="A2900" s="58">
        <v>2900</v>
      </c>
      <c r="B2900" s="264">
        <v>46052</v>
      </c>
      <c r="C2900" s="292" t="s">
        <v>1712</v>
      </c>
      <c r="E2900" s="292" t="s">
        <v>4955</v>
      </c>
      <c r="G2900" s="265">
        <v>1500000</v>
      </c>
      <c r="H2900" s="269">
        <v>1</v>
      </c>
      <c r="K2900" s="265">
        <v>1500000</v>
      </c>
      <c r="N2900" t="s">
        <v>4983</v>
      </c>
    </row>
    <row r="2901" spans="1:14" x14ac:dyDescent="0.3">
      <c r="A2901" s="58">
        <v>2901</v>
      </c>
      <c r="B2901" s="264">
        <v>46052</v>
      </c>
      <c r="C2901" s="292" t="s">
        <v>2397</v>
      </c>
      <c r="E2901" s="292" t="s">
        <v>4756</v>
      </c>
      <c r="F2901" s="269" t="s">
        <v>4755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4983</v>
      </c>
    </row>
    <row r="2902" spans="1:14" x14ac:dyDescent="0.3">
      <c r="A2902" s="58">
        <v>2902</v>
      </c>
      <c r="B2902" s="264">
        <v>46052</v>
      </c>
      <c r="C2902" s="292" t="s">
        <v>2903</v>
      </c>
      <c r="E2902" s="292" t="s">
        <v>1726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4983</v>
      </c>
    </row>
    <row r="2903" spans="1:14" x14ac:dyDescent="0.3">
      <c r="A2903" s="58">
        <v>2903</v>
      </c>
      <c r="B2903" s="264">
        <v>46052</v>
      </c>
      <c r="C2903" s="292" t="s">
        <v>2729</v>
      </c>
      <c r="E2903" s="292" t="s">
        <v>2175</v>
      </c>
      <c r="F2903" s="269" t="s">
        <v>1194</v>
      </c>
      <c r="G2903" s="265">
        <v>1000000</v>
      </c>
      <c r="H2903" s="269">
        <v>1</v>
      </c>
      <c r="K2903" s="265">
        <v>1000000</v>
      </c>
      <c r="N2903" t="s">
        <v>4983</v>
      </c>
    </row>
    <row r="2904" spans="1:14" x14ac:dyDescent="0.3">
      <c r="A2904" s="58">
        <v>2904</v>
      </c>
      <c r="B2904" s="264">
        <v>46052</v>
      </c>
      <c r="C2904" s="292" t="s">
        <v>2691</v>
      </c>
      <c r="E2904" s="292" t="s">
        <v>2183</v>
      </c>
      <c r="G2904" s="265">
        <v>600000</v>
      </c>
      <c r="H2904" s="269">
        <v>1</v>
      </c>
      <c r="K2904" s="265">
        <v>600000</v>
      </c>
      <c r="N2904" t="s">
        <v>4983</v>
      </c>
    </row>
    <row r="2905" spans="1:14" x14ac:dyDescent="0.3">
      <c r="A2905" s="58">
        <v>2905</v>
      </c>
      <c r="B2905" s="264">
        <v>46052</v>
      </c>
      <c r="C2905" s="292" t="s">
        <v>2691</v>
      </c>
      <c r="E2905" s="292" t="s">
        <v>1509</v>
      </c>
      <c r="G2905" s="265">
        <v>20000</v>
      </c>
      <c r="H2905" s="269">
        <v>1</v>
      </c>
      <c r="K2905" s="265">
        <v>20000</v>
      </c>
      <c r="N2905" t="s">
        <v>4983</v>
      </c>
    </row>
    <row r="2906" spans="1:14" x14ac:dyDescent="0.3">
      <c r="A2906" s="58">
        <v>2906</v>
      </c>
      <c r="B2906" s="264">
        <v>46052</v>
      </c>
      <c r="C2906" s="292" t="s">
        <v>2691</v>
      </c>
      <c r="E2906" s="292" t="s">
        <v>4946</v>
      </c>
      <c r="G2906" s="265">
        <v>12000</v>
      </c>
      <c r="H2906" s="269">
        <v>1</v>
      </c>
      <c r="K2906" s="265">
        <v>12000</v>
      </c>
      <c r="N2906" t="s">
        <v>4983</v>
      </c>
    </row>
    <row r="2907" spans="1:14" x14ac:dyDescent="0.3">
      <c r="A2907" s="58">
        <v>2907</v>
      </c>
      <c r="B2907" s="264">
        <v>46052</v>
      </c>
      <c r="C2907" s="292" t="s">
        <v>1444</v>
      </c>
      <c r="E2907" s="292" t="s">
        <v>4949</v>
      </c>
      <c r="F2907" s="269" t="s">
        <v>4948</v>
      </c>
      <c r="G2907" s="265">
        <v>400000</v>
      </c>
      <c r="H2907" s="269">
        <v>1</v>
      </c>
      <c r="K2907" s="265">
        <v>400000</v>
      </c>
      <c r="N2907" t="s">
        <v>4983</v>
      </c>
    </row>
    <row r="2908" spans="1:14" x14ac:dyDescent="0.3">
      <c r="A2908" s="58">
        <v>2908</v>
      </c>
      <c r="B2908" s="264">
        <v>46052</v>
      </c>
      <c r="C2908" s="292" t="s">
        <v>1444</v>
      </c>
      <c r="E2908" s="292" t="s">
        <v>4951</v>
      </c>
      <c r="F2908" s="269" t="s">
        <v>4950</v>
      </c>
      <c r="G2908" s="265">
        <v>400000</v>
      </c>
      <c r="H2908" s="269">
        <v>1</v>
      </c>
      <c r="K2908" s="265">
        <v>400000</v>
      </c>
      <c r="N2908" t="s">
        <v>4983</v>
      </c>
    </row>
    <row r="2909" spans="1:14" x14ac:dyDescent="0.3">
      <c r="A2909" s="58">
        <v>2909</v>
      </c>
      <c r="B2909" s="264">
        <v>46052</v>
      </c>
      <c r="C2909" s="292" t="s">
        <v>1884</v>
      </c>
      <c r="E2909" s="292" t="s">
        <v>4190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1544</v>
      </c>
      <c r="E2910" s="292" t="s">
        <v>4957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2397</v>
      </c>
      <c r="E2911" s="292" t="s">
        <v>4959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3796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1363</v>
      </c>
      <c r="E2913" s="292" t="s">
        <v>4679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1475</v>
      </c>
      <c r="E2914" s="292" t="s">
        <v>4960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2545</v>
      </c>
      <c r="E2915" s="292" t="s">
        <v>4961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4977</v>
      </c>
      <c r="E2916" s="292" t="s">
        <v>4978</v>
      </c>
      <c r="F2916" s="269" t="s">
        <v>4979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4980</v>
      </c>
      <c r="N2916" t="s">
        <v>4983</v>
      </c>
    </row>
    <row r="2917" spans="1:14" x14ac:dyDescent="0.3">
      <c r="A2917" s="58">
        <v>2917</v>
      </c>
      <c r="B2917" s="264">
        <v>46053</v>
      </c>
      <c r="C2917" s="292" t="s">
        <v>1567</v>
      </c>
      <c r="E2917" s="292" t="s">
        <v>4463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2903</v>
      </c>
      <c r="E2918" s="292" t="s">
        <v>4285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1712</v>
      </c>
      <c r="E2919" s="292" t="s">
        <v>4963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1389</v>
      </c>
      <c r="E2920" s="292" t="s">
        <v>3757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1531</v>
      </c>
      <c r="E2921" s="292" t="s">
        <v>3762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1586</v>
      </c>
      <c r="E2922" s="292" t="s">
        <v>4359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1780</v>
      </c>
      <c r="E2923" s="292" t="s">
        <v>1525</v>
      </c>
      <c r="G2923" s="265">
        <v>450000</v>
      </c>
      <c r="H2923" s="269">
        <v>1</v>
      </c>
      <c r="K2923" s="265">
        <v>450000</v>
      </c>
      <c r="N2923" t="s">
        <v>5296</v>
      </c>
    </row>
    <row r="2924" spans="1:14" x14ac:dyDescent="0.3">
      <c r="A2924" s="58">
        <v>2924</v>
      </c>
      <c r="B2924" s="264">
        <v>46055</v>
      </c>
      <c r="C2924" s="292" t="s">
        <v>1780</v>
      </c>
      <c r="E2924" s="292" t="s">
        <v>1509</v>
      </c>
      <c r="G2924" s="265">
        <v>10000</v>
      </c>
      <c r="H2924" s="269">
        <v>1</v>
      </c>
      <c r="K2924" s="265">
        <v>10000</v>
      </c>
      <c r="N2924" t="s">
        <v>5296</v>
      </c>
    </row>
    <row r="2925" spans="1:14" x14ac:dyDescent="0.3">
      <c r="A2925" s="58">
        <v>2925</v>
      </c>
      <c r="B2925" s="264">
        <v>46055</v>
      </c>
      <c r="C2925" s="292" t="s">
        <v>1296</v>
      </c>
      <c r="E2925" s="292" t="s">
        <v>1727</v>
      </c>
      <c r="F2925" s="269" t="s">
        <v>2821</v>
      </c>
      <c r="G2925" s="265">
        <v>500000</v>
      </c>
      <c r="H2925" s="269">
        <v>1</v>
      </c>
      <c r="J2925" s="266">
        <v>50000</v>
      </c>
      <c r="K2925" s="265">
        <v>550000</v>
      </c>
      <c r="N2925" t="s">
        <v>5296</v>
      </c>
    </row>
    <row r="2926" spans="1:14" x14ac:dyDescent="0.3">
      <c r="A2926" s="58">
        <v>2926</v>
      </c>
      <c r="B2926" s="264">
        <v>46055</v>
      </c>
      <c r="C2926" s="292" t="s">
        <v>1837</v>
      </c>
      <c r="E2926" s="292" t="s">
        <v>1197</v>
      </c>
      <c r="F2926" s="269" t="s">
        <v>1742</v>
      </c>
      <c r="G2926" s="265">
        <v>1200000</v>
      </c>
      <c r="H2926" s="269">
        <v>1</v>
      </c>
      <c r="K2926" s="265">
        <v>1200000</v>
      </c>
      <c r="N2926" t="s">
        <v>5296</v>
      </c>
    </row>
    <row r="2927" spans="1:14" x14ac:dyDescent="0.3">
      <c r="A2927" s="58">
        <v>2927</v>
      </c>
      <c r="B2927" s="264">
        <v>46055</v>
      </c>
      <c r="C2927" s="292" t="s">
        <v>1837</v>
      </c>
      <c r="E2927" s="292" t="s">
        <v>1486</v>
      </c>
      <c r="F2927" s="269" t="s">
        <v>2666</v>
      </c>
      <c r="G2927" s="265">
        <v>350000</v>
      </c>
      <c r="H2927" s="269">
        <v>1</v>
      </c>
      <c r="K2927" s="265">
        <v>350000</v>
      </c>
      <c r="N2927" t="s">
        <v>5296</v>
      </c>
    </row>
    <row r="2928" spans="1:14" x14ac:dyDescent="0.3">
      <c r="A2928" s="58">
        <v>2928</v>
      </c>
      <c r="B2928" s="264">
        <v>46055</v>
      </c>
      <c r="C2928" s="292" t="s">
        <v>1837</v>
      </c>
      <c r="E2928" s="292" t="s">
        <v>2827</v>
      </c>
      <c r="F2928" s="269">
        <v>5961308248</v>
      </c>
      <c r="G2928" s="265">
        <v>130000</v>
      </c>
      <c r="H2928" s="269">
        <v>1</v>
      </c>
      <c r="K2928" s="265">
        <v>130000</v>
      </c>
      <c r="N2928" t="s">
        <v>5296</v>
      </c>
    </row>
    <row r="2929" spans="1:14" x14ac:dyDescent="0.3">
      <c r="A2929" s="58">
        <v>2929</v>
      </c>
      <c r="B2929" s="264">
        <v>46055</v>
      </c>
      <c r="C2929" s="292" t="s">
        <v>2137</v>
      </c>
      <c r="E2929" s="292" t="s">
        <v>1707</v>
      </c>
      <c r="F2929" s="269">
        <v>27107593440</v>
      </c>
      <c r="G2929" s="265">
        <v>150000</v>
      </c>
      <c r="H2929" s="269">
        <v>3</v>
      </c>
      <c r="K2929" s="265">
        <v>450000</v>
      </c>
      <c r="N2929" t="s">
        <v>5296</v>
      </c>
    </row>
    <row r="2930" spans="1:14" x14ac:dyDescent="0.3">
      <c r="A2930" s="58">
        <v>2930</v>
      </c>
      <c r="B2930" s="264">
        <v>46055</v>
      </c>
      <c r="C2930" s="292" t="s">
        <v>2770</v>
      </c>
      <c r="E2930" s="292" t="s">
        <v>4002</v>
      </c>
      <c r="F2930" s="269" t="s">
        <v>2206</v>
      </c>
      <c r="G2930" s="265">
        <v>250000</v>
      </c>
      <c r="H2930" s="269">
        <v>1</v>
      </c>
      <c r="K2930" s="265">
        <v>250000</v>
      </c>
      <c r="N2930" t="s">
        <v>5296</v>
      </c>
    </row>
    <row r="2931" spans="1:14" x14ac:dyDescent="0.3">
      <c r="A2931" s="58">
        <v>2931</v>
      </c>
      <c r="B2931" s="264">
        <v>46055</v>
      </c>
      <c r="C2931" s="292" t="s">
        <v>1051</v>
      </c>
      <c r="E2931" s="292" t="s">
        <v>4838</v>
      </c>
      <c r="F2931" s="269" t="s">
        <v>4969</v>
      </c>
      <c r="G2931" s="265">
        <v>2100000</v>
      </c>
      <c r="H2931" s="269">
        <v>1</v>
      </c>
      <c r="K2931" s="265">
        <v>2100000</v>
      </c>
      <c r="N2931" t="s">
        <v>5296</v>
      </c>
    </row>
    <row r="2932" spans="1:14" x14ac:dyDescent="0.3">
      <c r="A2932" s="58">
        <v>2932</v>
      </c>
      <c r="B2932" s="264">
        <v>46056</v>
      </c>
      <c r="C2932" s="292" t="s">
        <v>1712</v>
      </c>
      <c r="E2932" s="292" t="s">
        <v>2096</v>
      </c>
      <c r="F2932" s="269">
        <v>36050661</v>
      </c>
      <c r="G2932" s="265">
        <v>1200000</v>
      </c>
      <c r="H2932" s="269">
        <v>1</v>
      </c>
      <c r="K2932" s="265">
        <v>1200000</v>
      </c>
      <c r="N2932" t="s">
        <v>5296</v>
      </c>
    </row>
    <row r="2933" spans="1:14" x14ac:dyDescent="0.3">
      <c r="A2933" s="58">
        <v>2933</v>
      </c>
      <c r="B2933" s="264">
        <v>46056</v>
      </c>
      <c r="C2933" s="292" t="s">
        <v>1570</v>
      </c>
      <c r="E2933" s="292" t="s">
        <v>3932</v>
      </c>
      <c r="L2933" s="265">
        <v>-5000000</v>
      </c>
    </row>
    <row r="2934" spans="1:14" x14ac:dyDescent="0.3">
      <c r="A2934" s="58">
        <v>2934</v>
      </c>
      <c r="B2934" s="264">
        <v>46056</v>
      </c>
      <c r="C2934" s="292" t="s">
        <v>1143</v>
      </c>
      <c r="E2934" s="292" t="s">
        <v>4142</v>
      </c>
      <c r="L2934" s="265">
        <v>-1507000</v>
      </c>
    </row>
    <row r="2935" spans="1:14" x14ac:dyDescent="0.3">
      <c r="A2935" s="58">
        <v>2935</v>
      </c>
      <c r="B2935" s="264">
        <v>46056</v>
      </c>
      <c r="C2935" s="292" t="s">
        <v>1296</v>
      </c>
      <c r="E2935" s="292" t="s">
        <v>4138</v>
      </c>
      <c r="L2935" s="265">
        <v>-550000</v>
      </c>
    </row>
    <row r="2936" spans="1:14" x14ac:dyDescent="0.3">
      <c r="A2936" s="58">
        <v>2936</v>
      </c>
      <c r="B2936" s="264">
        <v>46056</v>
      </c>
      <c r="C2936" s="292" t="s">
        <v>2856</v>
      </c>
      <c r="E2936" s="292" t="s">
        <v>4194</v>
      </c>
      <c r="L2936" s="265">
        <v>-275000</v>
      </c>
    </row>
    <row r="2937" spans="1:14" x14ac:dyDescent="0.3">
      <c r="A2937" s="58">
        <v>2937</v>
      </c>
      <c r="B2937" s="264">
        <v>46056</v>
      </c>
      <c r="C2937" s="292" t="s">
        <v>2691</v>
      </c>
      <c r="E2937" s="292" t="s">
        <v>4116</v>
      </c>
      <c r="L2937" s="265">
        <v>-632000</v>
      </c>
    </row>
    <row r="2938" spans="1:14" x14ac:dyDescent="0.3">
      <c r="A2938" s="58">
        <v>2938</v>
      </c>
      <c r="B2938" s="264">
        <v>46056</v>
      </c>
      <c r="C2938" s="292" t="s">
        <v>2137</v>
      </c>
      <c r="E2938" s="292" t="s">
        <v>4981</v>
      </c>
      <c r="L2938" s="265">
        <v>-450000</v>
      </c>
    </row>
    <row r="2939" spans="1:14" x14ac:dyDescent="0.3">
      <c r="A2939" s="58">
        <v>2939</v>
      </c>
      <c r="B2939" s="264">
        <v>46057</v>
      </c>
      <c r="C2939" s="292" t="s">
        <v>2729</v>
      </c>
      <c r="E2939" s="292" t="s">
        <v>4984</v>
      </c>
      <c r="L2939" s="265">
        <v>-1000000</v>
      </c>
    </row>
    <row r="2940" spans="1:14" x14ac:dyDescent="0.3">
      <c r="A2940" s="58">
        <v>2940</v>
      </c>
      <c r="B2940" s="264">
        <v>46057</v>
      </c>
      <c r="C2940" s="292" t="s">
        <v>3255</v>
      </c>
      <c r="E2940" s="292" t="s">
        <v>1197</v>
      </c>
      <c r="F2940" s="269" t="s">
        <v>1742</v>
      </c>
      <c r="G2940" s="265">
        <v>1300000</v>
      </c>
      <c r="H2940" s="269">
        <v>1</v>
      </c>
      <c r="K2940" s="265">
        <v>1300000</v>
      </c>
      <c r="M2940" s="292" t="s">
        <v>4985</v>
      </c>
      <c r="N2940" t="s">
        <v>5296</v>
      </c>
    </row>
    <row r="2941" spans="1:14" x14ac:dyDescent="0.3">
      <c r="A2941" s="58">
        <v>2941</v>
      </c>
      <c r="B2941" s="264">
        <v>46057</v>
      </c>
      <c r="C2941" s="292" t="s">
        <v>4330</v>
      </c>
      <c r="E2941" s="292" t="s">
        <v>2391</v>
      </c>
      <c r="G2941" s="265">
        <v>200000</v>
      </c>
      <c r="H2941" s="269">
        <v>1</v>
      </c>
      <c r="K2941" s="265">
        <v>200000</v>
      </c>
      <c r="N2941" t="s">
        <v>5296</v>
      </c>
    </row>
    <row r="2942" spans="1:14" x14ac:dyDescent="0.3">
      <c r="A2942" s="58">
        <v>2942</v>
      </c>
      <c r="B2942" s="264">
        <v>46057</v>
      </c>
      <c r="C2942" s="292" t="s">
        <v>1544</v>
      </c>
      <c r="E2942" s="292" t="s">
        <v>2391</v>
      </c>
      <c r="G2942" s="265">
        <v>200000</v>
      </c>
      <c r="H2942" s="269">
        <v>1</v>
      </c>
      <c r="J2942" s="266">
        <v>20000</v>
      </c>
      <c r="K2942" s="265">
        <v>220000</v>
      </c>
      <c r="N2942" t="s">
        <v>5296</v>
      </c>
    </row>
    <row r="2943" spans="1:14" x14ac:dyDescent="0.3">
      <c r="A2943" s="58">
        <v>2943</v>
      </c>
      <c r="B2943" s="264">
        <v>46057</v>
      </c>
      <c r="C2943" s="292" t="s">
        <v>1570</v>
      </c>
      <c r="E2943" s="292" t="s">
        <v>1256</v>
      </c>
      <c r="F2943" s="269" t="s">
        <v>1255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4" x14ac:dyDescent="0.3">
      <c r="A2944" s="58">
        <v>2944</v>
      </c>
      <c r="B2944" s="264">
        <v>46057</v>
      </c>
      <c r="C2944" s="292" t="s">
        <v>1389</v>
      </c>
      <c r="E2944" s="292" t="s">
        <v>1197</v>
      </c>
      <c r="F2944" s="269" t="s">
        <v>1742</v>
      </c>
      <c r="G2944" s="265">
        <v>1300000</v>
      </c>
      <c r="H2944" s="269">
        <v>1</v>
      </c>
      <c r="K2944" s="265">
        <v>1300000</v>
      </c>
      <c r="N2944" t="s">
        <v>5296</v>
      </c>
    </row>
    <row r="2945" spans="1:14" x14ac:dyDescent="0.3">
      <c r="A2945" s="58">
        <v>2945</v>
      </c>
      <c r="B2945" s="264">
        <v>46057</v>
      </c>
      <c r="C2945" s="292" t="s">
        <v>1389</v>
      </c>
      <c r="E2945" s="292" t="s">
        <v>1695</v>
      </c>
      <c r="F2945" s="269" t="s">
        <v>1694</v>
      </c>
      <c r="G2945" s="265">
        <v>50000</v>
      </c>
      <c r="H2945" s="269">
        <v>1</v>
      </c>
      <c r="K2945" s="265">
        <v>50000</v>
      </c>
      <c r="N2945" t="s">
        <v>5296</v>
      </c>
    </row>
    <row r="2946" spans="1:14" x14ac:dyDescent="0.3">
      <c r="A2946" s="58">
        <v>2946</v>
      </c>
      <c r="B2946" s="264">
        <v>46057</v>
      </c>
      <c r="C2946" s="292" t="s">
        <v>1837</v>
      </c>
      <c r="E2946" s="292" t="s">
        <v>4991</v>
      </c>
      <c r="L2946" s="265">
        <v>-1680000</v>
      </c>
    </row>
    <row r="2947" spans="1:14" x14ac:dyDescent="0.3">
      <c r="A2947" s="58">
        <v>2947</v>
      </c>
      <c r="B2947" s="264">
        <v>46057</v>
      </c>
      <c r="C2947" s="292" t="s">
        <v>1432</v>
      </c>
      <c r="E2947" s="292" t="s">
        <v>4992</v>
      </c>
      <c r="L2947" s="265">
        <v>-500000</v>
      </c>
    </row>
    <row r="2948" spans="1:14" x14ac:dyDescent="0.3">
      <c r="A2948" s="58">
        <v>2948</v>
      </c>
      <c r="B2948" s="264">
        <v>46058</v>
      </c>
      <c r="C2948" s="292" t="s">
        <v>1051</v>
      </c>
      <c r="E2948" s="292" t="s">
        <v>3828</v>
      </c>
      <c r="L2948" s="265">
        <v>-2100000</v>
      </c>
    </row>
    <row r="2949" spans="1:14" x14ac:dyDescent="0.3">
      <c r="A2949" s="58">
        <v>2949</v>
      </c>
      <c r="B2949" s="264">
        <v>46058</v>
      </c>
      <c r="C2949" s="292" t="s">
        <v>1970</v>
      </c>
      <c r="E2949" s="292" t="s">
        <v>2400</v>
      </c>
      <c r="F2949" s="269">
        <v>1087298441</v>
      </c>
      <c r="G2949" s="265">
        <v>50000</v>
      </c>
      <c r="H2949" s="269">
        <v>1</v>
      </c>
      <c r="K2949" s="265">
        <v>50000</v>
      </c>
      <c r="N2949" t="s">
        <v>5296</v>
      </c>
    </row>
    <row r="2950" spans="1:14" x14ac:dyDescent="0.3">
      <c r="A2950" s="58">
        <v>2950</v>
      </c>
      <c r="B2950" s="264">
        <v>46058</v>
      </c>
      <c r="C2950" s="292" t="s">
        <v>3102</v>
      </c>
      <c r="E2950" s="292" t="s">
        <v>2185</v>
      </c>
      <c r="F2950" s="269">
        <v>2820403</v>
      </c>
      <c r="G2950" s="265">
        <v>1600000</v>
      </c>
      <c r="H2950" s="269">
        <v>1</v>
      </c>
      <c r="K2950" s="265">
        <v>1600000</v>
      </c>
      <c r="N2950" t="s">
        <v>5296</v>
      </c>
    </row>
    <row r="2951" spans="1:14" x14ac:dyDescent="0.3">
      <c r="A2951" s="58">
        <v>2951</v>
      </c>
      <c r="B2951" s="264">
        <v>46058</v>
      </c>
      <c r="C2951" s="292" t="s">
        <v>1967</v>
      </c>
      <c r="E2951" s="292" t="s">
        <v>2175</v>
      </c>
      <c r="F2951" s="269" t="s">
        <v>1194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4998</v>
      </c>
      <c r="N2951" t="s">
        <v>5296</v>
      </c>
    </row>
    <row r="2952" spans="1:14" x14ac:dyDescent="0.3">
      <c r="A2952" s="58">
        <v>2952</v>
      </c>
      <c r="B2952" s="264">
        <v>46058</v>
      </c>
      <c r="C2952" s="292" t="s">
        <v>1837</v>
      </c>
      <c r="E2952" s="292" t="s">
        <v>2553</v>
      </c>
      <c r="F2952" s="269" t="s">
        <v>2552</v>
      </c>
      <c r="G2952" s="265">
        <v>1000000</v>
      </c>
      <c r="H2952" s="269">
        <v>1</v>
      </c>
      <c r="K2952" s="265">
        <v>1000000</v>
      </c>
      <c r="M2952" s="292" t="s">
        <v>5000</v>
      </c>
      <c r="N2952" t="s">
        <v>5296</v>
      </c>
    </row>
    <row r="2953" spans="1:14" x14ac:dyDescent="0.3">
      <c r="A2953" s="58">
        <v>2953</v>
      </c>
      <c r="B2953" s="264">
        <v>46058</v>
      </c>
      <c r="C2953" s="292" t="s">
        <v>1439</v>
      </c>
      <c r="E2953" s="292" t="s">
        <v>2176</v>
      </c>
      <c r="F2953" s="269" t="s">
        <v>1201</v>
      </c>
      <c r="G2953" s="265">
        <v>600000</v>
      </c>
      <c r="H2953" s="269">
        <v>1</v>
      </c>
      <c r="K2953" s="265">
        <v>600000</v>
      </c>
      <c r="N2953" t="s">
        <v>5296</v>
      </c>
    </row>
    <row r="2954" spans="1:14" x14ac:dyDescent="0.3">
      <c r="A2954" s="58">
        <v>2954</v>
      </c>
      <c r="B2954" s="264">
        <v>46058</v>
      </c>
      <c r="C2954" s="292" t="s">
        <v>1439</v>
      </c>
      <c r="E2954" s="292" t="s">
        <v>2179</v>
      </c>
      <c r="F2954" s="269">
        <v>50229</v>
      </c>
      <c r="G2954" s="265">
        <v>70000</v>
      </c>
      <c r="H2954" s="269">
        <v>1</v>
      </c>
      <c r="K2954" s="265">
        <v>70000</v>
      </c>
      <c r="N2954" t="s">
        <v>5296</v>
      </c>
    </row>
    <row r="2955" spans="1:14" x14ac:dyDescent="0.3">
      <c r="A2955" s="58">
        <v>2955</v>
      </c>
      <c r="B2955" s="264">
        <v>46058</v>
      </c>
      <c r="C2955" s="292" t="s">
        <v>1439</v>
      </c>
      <c r="E2955" s="292" t="s">
        <v>2180</v>
      </c>
      <c r="F2955" s="269" t="s">
        <v>1785</v>
      </c>
      <c r="G2955" s="265">
        <v>40000</v>
      </c>
      <c r="H2955" s="269">
        <v>1</v>
      </c>
      <c r="K2955" s="265">
        <v>40000</v>
      </c>
      <c r="N2955" t="s">
        <v>5296</v>
      </c>
    </row>
    <row r="2956" spans="1:14" x14ac:dyDescent="0.3">
      <c r="A2956" s="58">
        <v>2956</v>
      </c>
      <c r="B2956" s="264">
        <v>46058</v>
      </c>
      <c r="C2956" s="292" t="s">
        <v>1967</v>
      </c>
      <c r="E2956" s="292" t="s">
        <v>5002</v>
      </c>
      <c r="L2956" s="265">
        <v>-1100000</v>
      </c>
    </row>
    <row r="2957" spans="1:14" x14ac:dyDescent="0.3">
      <c r="A2957" s="58">
        <v>2957</v>
      </c>
      <c r="B2957" s="264">
        <v>46058</v>
      </c>
      <c r="C2957" s="292" t="s">
        <v>3102</v>
      </c>
      <c r="E2957" s="292" t="s">
        <v>4547</v>
      </c>
      <c r="L2957" s="265">
        <v>-1600000</v>
      </c>
    </row>
    <row r="2958" spans="1:14" x14ac:dyDescent="0.3">
      <c r="A2958" s="58">
        <v>2958</v>
      </c>
      <c r="B2958" s="264">
        <v>46058</v>
      </c>
      <c r="C2958" s="292" t="s">
        <v>1737</v>
      </c>
      <c r="E2958" s="292" t="s">
        <v>3761</v>
      </c>
      <c r="L2958" s="265">
        <v>-1067000</v>
      </c>
    </row>
    <row r="2959" spans="1:14" x14ac:dyDescent="0.3">
      <c r="A2959" s="58">
        <v>2959</v>
      </c>
      <c r="B2959" s="264">
        <v>46059</v>
      </c>
      <c r="C2959" s="292" t="s">
        <v>1531</v>
      </c>
      <c r="E2959" s="292" t="s">
        <v>2080</v>
      </c>
      <c r="F2959" s="269">
        <v>1068298044</v>
      </c>
      <c r="G2959" s="265">
        <v>450000</v>
      </c>
      <c r="H2959" s="269">
        <v>1</v>
      </c>
      <c r="K2959" s="265">
        <v>450000</v>
      </c>
      <c r="N2959" t="s">
        <v>5296</v>
      </c>
    </row>
    <row r="2960" spans="1:14" x14ac:dyDescent="0.3">
      <c r="A2960" s="58">
        <v>2960</v>
      </c>
      <c r="B2960" s="264">
        <v>46059</v>
      </c>
      <c r="C2960" s="292" t="s">
        <v>1712</v>
      </c>
      <c r="E2960" s="292" t="s">
        <v>1733</v>
      </c>
      <c r="G2960" s="265">
        <v>650000</v>
      </c>
      <c r="H2960" s="269">
        <v>1</v>
      </c>
      <c r="K2960" s="265">
        <v>650000</v>
      </c>
      <c r="N2960" t="s">
        <v>5296</v>
      </c>
    </row>
    <row r="2961" spans="1:14" x14ac:dyDescent="0.3">
      <c r="A2961" s="58">
        <v>2961</v>
      </c>
      <c r="B2961" s="264">
        <v>46059</v>
      </c>
      <c r="C2961" s="292" t="s">
        <v>1712</v>
      </c>
      <c r="E2961" s="292" t="s">
        <v>3563</v>
      </c>
      <c r="F2961" s="269" t="s">
        <v>3573</v>
      </c>
      <c r="G2961" s="265">
        <v>2400000</v>
      </c>
      <c r="H2961" s="269">
        <v>1</v>
      </c>
      <c r="K2961" s="265">
        <v>2400000</v>
      </c>
      <c r="N2961" t="s">
        <v>5296</v>
      </c>
    </row>
    <row r="2962" spans="1:14" x14ac:dyDescent="0.3">
      <c r="A2962" s="58">
        <v>2962</v>
      </c>
      <c r="B2962" s="264">
        <v>46059</v>
      </c>
      <c r="C2962" s="292" t="s">
        <v>5005</v>
      </c>
      <c r="E2962" s="292" t="s">
        <v>5009</v>
      </c>
      <c r="G2962" s="265">
        <v>1000000</v>
      </c>
      <c r="H2962" s="269">
        <v>1</v>
      </c>
      <c r="J2962" s="266">
        <v>100000</v>
      </c>
      <c r="K2962" s="265">
        <v>1100000</v>
      </c>
      <c r="N2962" t="s">
        <v>5296</v>
      </c>
    </row>
    <row r="2963" spans="1:14" x14ac:dyDescent="0.3">
      <c r="A2963" s="58">
        <v>2963</v>
      </c>
      <c r="B2963" s="264">
        <v>46059</v>
      </c>
      <c r="C2963" s="292" t="s">
        <v>5005</v>
      </c>
      <c r="E2963" s="292" t="s">
        <v>5011</v>
      </c>
      <c r="L2963" s="265">
        <v>-1100000</v>
      </c>
    </row>
    <row r="2964" spans="1:14" x14ac:dyDescent="0.3">
      <c r="A2964" s="58">
        <v>2964</v>
      </c>
      <c r="B2964" s="264">
        <v>46060</v>
      </c>
      <c r="C2964" s="292" t="s">
        <v>1712</v>
      </c>
      <c r="E2964" s="292" t="s">
        <v>1707</v>
      </c>
      <c r="F2964" s="269">
        <v>27107593440</v>
      </c>
      <c r="G2964" s="265">
        <v>150000</v>
      </c>
      <c r="H2964" s="269">
        <v>1</v>
      </c>
      <c r="K2964" s="265">
        <v>150000</v>
      </c>
      <c r="N2964" t="s">
        <v>5296</v>
      </c>
    </row>
    <row r="2965" spans="1:14" x14ac:dyDescent="0.3">
      <c r="A2965" s="58">
        <v>2965</v>
      </c>
      <c r="B2965" s="264">
        <v>46060</v>
      </c>
      <c r="C2965" s="292" t="s">
        <v>5176</v>
      </c>
      <c r="E2965" s="292" t="s">
        <v>5179</v>
      </c>
      <c r="F2965" s="269" t="s">
        <v>5180</v>
      </c>
      <c r="G2965" s="265">
        <v>2100000</v>
      </c>
      <c r="H2965" s="269">
        <v>1</v>
      </c>
      <c r="J2965" s="266">
        <v>210000</v>
      </c>
      <c r="K2965" s="265">
        <v>2310000</v>
      </c>
      <c r="N2965" t="s">
        <v>5296</v>
      </c>
    </row>
    <row r="2966" spans="1:14" x14ac:dyDescent="0.3">
      <c r="A2966" s="58">
        <v>2966</v>
      </c>
      <c r="B2966" s="264">
        <v>46060</v>
      </c>
      <c r="C2966" s="292" t="s">
        <v>1970</v>
      </c>
      <c r="E2966" s="292" t="s">
        <v>5014</v>
      </c>
      <c r="L2966" s="265">
        <v>-50000</v>
      </c>
    </row>
    <row r="2967" spans="1:14" x14ac:dyDescent="0.3">
      <c r="A2967" s="58">
        <v>2967</v>
      </c>
      <c r="B2967" s="264">
        <v>46060</v>
      </c>
      <c r="C2967" s="292" t="s">
        <v>4330</v>
      </c>
      <c r="E2967" s="292" t="s">
        <v>5015</v>
      </c>
      <c r="L2967" s="265">
        <v>-200000</v>
      </c>
    </row>
    <row r="2968" spans="1:14" x14ac:dyDescent="0.3">
      <c r="A2968" s="58">
        <v>2968</v>
      </c>
      <c r="B2968" s="264">
        <v>46062</v>
      </c>
      <c r="C2968" s="292" t="s">
        <v>1024</v>
      </c>
      <c r="E2968" s="292" t="s">
        <v>2786</v>
      </c>
      <c r="F2968" s="269">
        <v>1094302044</v>
      </c>
      <c r="G2968" s="265">
        <v>300000</v>
      </c>
      <c r="H2968" s="269">
        <v>1</v>
      </c>
      <c r="K2968" s="265">
        <v>300000</v>
      </c>
      <c r="N2968" t="s">
        <v>5296</v>
      </c>
    </row>
    <row r="2969" spans="1:14" x14ac:dyDescent="0.3">
      <c r="A2969" s="58">
        <v>2969</v>
      </c>
      <c r="B2969" s="264">
        <v>46062</v>
      </c>
      <c r="C2969" s="292" t="s">
        <v>1024</v>
      </c>
      <c r="E2969" s="292" t="s">
        <v>2202</v>
      </c>
      <c r="G2969" s="265">
        <v>600000</v>
      </c>
      <c r="H2969" s="269">
        <v>1</v>
      </c>
      <c r="K2969" s="265">
        <v>600000</v>
      </c>
      <c r="N2969" t="s">
        <v>5296</v>
      </c>
    </row>
    <row r="2970" spans="1:14" x14ac:dyDescent="0.3">
      <c r="A2970" s="58">
        <v>2970</v>
      </c>
      <c r="B2970" s="264">
        <v>46062</v>
      </c>
      <c r="C2970" s="292" t="s">
        <v>1024</v>
      </c>
      <c r="E2970" s="292" t="s">
        <v>2101</v>
      </c>
      <c r="F2970" s="269" t="s">
        <v>2569</v>
      </c>
      <c r="G2970" s="265">
        <v>65000</v>
      </c>
      <c r="H2970" s="269">
        <v>1</v>
      </c>
      <c r="K2970" s="265">
        <v>65000</v>
      </c>
      <c r="N2970" t="s">
        <v>5296</v>
      </c>
    </row>
    <row r="2971" spans="1:14" x14ac:dyDescent="0.3">
      <c r="A2971" s="58">
        <v>2971</v>
      </c>
      <c r="B2971" s="264">
        <v>46062</v>
      </c>
      <c r="C2971" s="292" t="s">
        <v>1024</v>
      </c>
      <c r="E2971" s="292" t="s">
        <v>3610</v>
      </c>
      <c r="F2971" s="269" t="s">
        <v>3609</v>
      </c>
      <c r="G2971" s="265">
        <v>30000</v>
      </c>
      <c r="H2971" s="269">
        <v>1</v>
      </c>
      <c r="K2971" s="265">
        <v>30000</v>
      </c>
      <c r="N2971" t="s">
        <v>5296</v>
      </c>
    </row>
    <row r="2972" spans="1:14" x14ac:dyDescent="0.3">
      <c r="A2972" s="58">
        <v>2972</v>
      </c>
      <c r="B2972" s="264">
        <v>46062</v>
      </c>
      <c r="C2972" s="292" t="s">
        <v>1024</v>
      </c>
      <c r="E2972" s="292" t="s">
        <v>5017</v>
      </c>
      <c r="G2972" s="265">
        <v>300000</v>
      </c>
      <c r="H2972" s="269">
        <v>1</v>
      </c>
      <c r="K2972" s="265">
        <v>300000</v>
      </c>
      <c r="N2972" t="s">
        <v>5296</v>
      </c>
    </row>
    <row r="2973" spans="1:14" x14ac:dyDescent="0.3">
      <c r="A2973" s="58">
        <v>2973</v>
      </c>
      <c r="B2973" s="264">
        <v>46062</v>
      </c>
      <c r="C2973" s="292" t="s">
        <v>1586</v>
      </c>
      <c r="E2973" s="292" t="s">
        <v>2906</v>
      </c>
      <c r="F2973" s="269">
        <v>415090409</v>
      </c>
      <c r="G2973" s="265">
        <v>594000</v>
      </c>
      <c r="H2973" s="269">
        <v>1</v>
      </c>
      <c r="K2973" s="265">
        <v>594000</v>
      </c>
      <c r="N2973" t="s">
        <v>5296</v>
      </c>
    </row>
    <row r="2974" spans="1:14" x14ac:dyDescent="0.3">
      <c r="A2974" s="58">
        <v>2974</v>
      </c>
      <c r="B2974" s="264">
        <v>46062</v>
      </c>
      <c r="C2974" s="292" t="s">
        <v>1586</v>
      </c>
      <c r="E2974" s="292" t="s">
        <v>2176</v>
      </c>
      <c r="F2974" s="269" t="s">
        <v>1201</v>
      </c>
      <c r="G2974" s="265">
        <v>600000</v>
      </c>
      <c r="H2974" s="269">
        <v>1</v>
      </c>
      <c r="K2974" s="265">
        <v>600000</v>
      </c>
      <c r="N2974" t="s">
        <v>5296</v>
      </c>
    </row>
    <row r="2975" spans="1:14" x14ac:dyDescent="0.3">
      <c r="A2975" s="58">
        <v>2975</v>
      </c>
      <c r="B2975" s="264">
        <v>46062</v>
      </c>
      <c r="C2975" s="292" t="s">
        <v>1586</v>
      </c>
      <c r="E2975" s="292" t="s">
        <v>2179</v>
      </c>
      <c r="F2975" s="269">
        <v>50229</v>
      </c>
      <c r="G2975" s="265">
        <v>75000</v>
      </c>
      <c r="H2975" s="269">
        <v>1</v>
      </c>
      <c r="K2975" s="265">
        <v>75000</v>
      </c>
      <c r="N2975" t="s">
        <v>5296</v>
      </c>
    </row>
    <row r="2976" spans="1:14" x14ac:dyDescent="0.3">
      <c r="A2976" s="58">
        <v>2976</v>
      </c>
      <c r="B2976" s="264">
        <v>46062</v>
      </c>
      <c r="C2976" s="292" t="s">
        <v>1586</v>
      </c>
      <c r="E2976" s="292" t="s">
        <v>2177</v>
      </c>
      <c r="F2976" s="269" t="s">
        <v>1249</v>
      </c>
      <c r="G2976" s="265">
        <v>130000</v>
      </c>
      <c r="H2976" s="269">
        <v>1</v>
      </c>
      <c r="K2976" s="265">
        <v>130000</v>
      </c>
      <c r="N2976" t="s">
        <v>5296</v>
      </c>
    </row>
    <row r="2977" spans="1:14" x14ac:dyDescent="0.3">
      <c r="A2977" s="58">
        <v>2977</v>
      </c>
      <c r="B2977" s="264">
        <v>46062</v>
      </c>
      <c r="C2977" s="292" t="s">
        <v>1586</v>
      </c>
      <c r="E2977" s="292" t="s">
        <v>2181</v>
      </c>
      <c r="F2977" s="269" t="s">
        <v>1812</v>
      </c>
      <c r="G2977" s="265">
        <v>10000</v>
      </c>
      <c r="H2977" s="269">
        <v>2</v>
      </c>
      <c r="K2977" s="265">
        <v>20000</v>
      </c>
      <c r="N2977" t="s">
        <v>5296</v>
      </c>
    </row>
    <row r="2978" spans="1:14" x14ac:dyDescent="0.3">
      <c r="A2978" s="58">
        <v>2978</v>
      </c>
      <c r="B2978" s="264">
        <v>46062</v>
      </c>
      <c r="C2978" s="292" t="s">
        <v>1586</v>
      </c>
      <c r="E2978" s="292" t="s">
        <v>2180</v>
      </c>
      <c r="F2978" s="269" t="s">
        <v>1785</v>
      </c>
      <c r="G2978" s="265">
        <v>40000</v>
      </c>
      <c r="H2978" s="269">
        <v>1</v>
      </c>
      <c r="K2978" s="265">
        <v>40000</v>
      </c>
      <c r="N2978" t="s">
        <v>5296</v>
      </c>
    </row>
    <row r="2979" spans="1:14" x14ac:dyDescent="0.3">
      <c r="A2979" s="58">
        <v>2979</v>
      </c>
      <c r="B2979" s="264">
        <v>46062</v>
      </c>
      <c r="C2979" s="292" t="s">
        <v>1737</v>
      </c>
      <c r="E2979" s="292" t="s">
        <v>2179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  <c r="N2979" t="s">
        <v>5296</v>
      </c>
    </row>
    <row r="2980" spans="1:14" x14ac:dyDescent="0.3">
      <c r="A2980" s="58">
        <v>2980</v>
      </c>
      <c r="B2980" s="264">
        <v>46062</v>
      </c>
      <c r="C2980" s="292" t="s">
        <v>1737</v>
      </c>
      <c r="E2980" s="292" t="s">
        <v>2179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  <c r="N2980" t="s">
        <v>5296</v>
      </c>
    </row>
    <row r="2981" spans="1:14" x14ac:dyDescent="0.3">
      <c r="A2981" s="58">
        <v>2981</v>
      </c>
      <c r="B2981" s="264">
        <v>46062</v>
      </c>
      <c r="C2981" s="292" t="s">
        <v>1737</v>
      </c>
      <c r="E2981" s="292" t="s">
        <v>2180</v>
      </c>
      <c r="F2981" s="269" t="s">
        <v>1785</v>
      </c>
      <c r="G2981" s="265">
        <v>40000</v>
      </c>
      <c r="H2981" s="269">
        <v>1</v>
      </c>
      <c r="J2981" s="266">
        <v>4000</v>
      </c>
      <c r="K2981" s="265">
        <v>44000</v>
      </c>
      <c r="N2981" t="s">
        <v>5296</v>
      </c>
    </row>
    <row r="2982" spans="1:14" x14ac:dyDescent="0.3">
      <c r="A2982" s="58">
        <v>2982</v>
      </c>
      <c r="B2982" s="264">
        <v>46062</v>
      </c>
      <c r="C2982" s="292" t="s">
        <v>5067</v>
      </c>
      <c r="E2982" s="292" t="s">
        <v>5070</v>
      </c>
      <c r="F2982" s="269" t="s">
        <v>5071</v>
      </c>
      <c r="G2982" s="265">
        <v>50000</v>
      </c>
      <c r="H2982" s="269">
        <v>1</v>
      </c>
      <c r="J2982" s="266">
        <v>5000</v>
      </c>
      <c r="K2982" s="265">
        <v>55000</v>
      </c>
      <c r="N2982" t="s">
        <v>5296</v>
      </c>
    </row>
    <row r="2983" spans="1:14" x14ac:dyDescent="0.3">
      <c r="A2983" s="58">
        <v>2983</v>
      </c>
      <c r="B2983" s="264">
        <v>46062</v>
      </c>
      <c r="C2983" s="292" t="s">
        <v>5067</v>
      </c>
      <c r="E2983" s="292" t="s">
        <v>5068</v>
      </c>
      <c r="F2983" s="269" t="s">
        <v>5069</v>
      </c>
      <c r="G2983" s="265">
        <v>1950000</v>
      </c>
      <c r="H2983" s="269">
        <v>1</v>
      </c>
      <c r="J2983" s="266">
        <v>195000</v>
      </c>
      <c r="K2983" s="265">
        <v>2145000</v>
      </c>
      <c r="N2983" t="s">
        <v>5296</v>
      </c>
    </row>
    <row r="2984" spans="1:14" x14ac:dyDescent="0.3">
      <c r="A2984" s="58">
        <v>2984</v>
      </c>
      <c r="B2984" s="264">
        <v>46062</v>
      </c>
      <c r="C2984" s="292" t="s">
        <v>1013</v>
      </c>
      <c r="E2984" s="292" t="s">
        <v>4559</v>
      </c>
      <c r="F2984" s="269" t="s">
        <v>4558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4" x14ac:dyDescent="0.3">
      <c r="A2985" s="58">
        <v>2985</v>
      </c>
      <c r="B2985" s="264">
        <v>46062</v>
      </c>
      <c r="C2985" s="292" t="s">
        <v>1296</v>
      </c>
      <c r="E2985" s="292" t="s">
        <v>2906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  <c r="N2985" t="s">
        <v>5296</v>
      </c>
    </row>
    <row r="2986" spans="1:14" x14ac:dyDescent="0.3">
      <c r="A2986" s="58">
        <v>2986</v>
      </c>
      <c r="B2986" s="264">
        <v>46062</v>
      </c>
      <c r="C2986" s="292" t="s">
        <v>1296</v>
      </c>
      <c r="E2986" s="292" t="s">
        <v>2185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  <c r="N2986" t="s">
        <v>5296</v>
      </c>
    </row>
    <row r="2987" spans="1:14" x14ac:dyDescent="0.3">
      <c r="A2987" s="58">
        <v>2987</v>
      </c>
      <c r="B2987" s="264">
        <v>46063</v>
      </c>
      <c r="C2987" s="292" t="s">
        <v>1737</v>
      </c>
      <c r="E2987" s="292" t="s">
        <v>2183</v>
      </c>
      <c r="G2987" s="265">
        <v>650000</v>
      </c>
      <c r="H2987" s="269">
        <v>1</v>
      </c>
      <c r="J2987" s="266">
        <v>65000</v>
      </c>
      <c r="K2987" s="265">
        <v>715000</v>
      </c>
      <c r="N2987" t="s">
        <v>5296</v>
      </c>
    </row>
    <row r="2988" spans="1:14" x14ac:dyDescent="0.3">
      <c r="A2988" s="58">
        <v>2988</v>
      </c>
      <c r="B2988" s="264">
        <v>46063</v>
      </c>
      <c r="C2988" s="292" t="s">
        <v>1737</v>
      </c>
      <c r="E2988" s="292" t="s">
        <v>2181</v>
      </c>
      <c r="F2988" s="269" t="s">
        <v>1812</v>
      </c>
      <c r="G2988" s="265">
        <v>10000</v>
      </c>
      <c r="H2988" s="269">
        <v>5</v>
      </c>
      <c r="J2988" s="266">
        <v>5000</v>
      </c>
      <c r="K2988" s="265">
        <v>55000</v>
      </c>
      <c r="N2988" t="s">
        <v>5296</v>
      </c>
    </row>
    <row r="2989" spans="1:14" x14ac:dyDescent="0.3">
      <c r="A2989" s="58">
        <v>2989</v>
      </c>
      <c r="B2989" s="264">
        <v>46063</v>
      </c>
      <c r="C2989" s="292" t="s">
        <v>1448</v>
      </c>
      <c r="E2989" s="292" t="s">
        <v>1199</v>
      </c>
      <c r="F2989" s="269" t="s">
        <v>1198</v>
      </c>
      <c r="G2989" s="265">
        <v>1250000</v>
      </c>
      <c r="H2989" s="269">
        <v>1</v>
      </c>
      <c r="K2989" s="265">
        <v>1250000</v>
      </c>
      <c r="N2989" t="s">
        <v>5296</v>
      </c>
    </row>
    <row r="2990" spans="1:14" x14ac:dyDescent="0.3">
      <c r="A2990" s="58">
        <v>2990</v>
      </c>
      <c r="B2990" s="264">
        <v>46063</v>
      </c>
      <c r="C2990" s="292" t="s">
        <v>1576</v>
      </c>
      <c r="E2990" s="292" t="s">
        <v>2141</v>
      </c>
      <c r="F2990" s="269" t="s">
        <v>4766</v>
      </c>
      <c r="G2990" s="265">
        <v>1550000</v>
      </c>
      <c r="H2990" s="269">
        <v>1</v>
      </c>
      <c r="J2990" s="266">
        <v>155000</v>
      </c>
      <c r="K2990" s="265">
        <v>1705000</v>
      </c>
      <c r="N2990" t="s">
        <v>5296</v>
      </c>
    </row>
    <row r="2991" spans="1:14" x14ac:dyDescent="0.3">
      <c r="A2991" s="58">
        <v>2991</v>
      </c>
      <c r="B2991" s="264">
        <v>46063</v>
      </c>
      <c r="C2991" s="292" t="s">
        <v>1296</v>
      </c>
      <c r="E2991" s="292" t="s">
        <v>1849</v>
      </c>
      <c r="F2991" s="269" t="s">
        <v>4685</v>
      </c>
      <c r="G2991" s="265">
        <v>1100000</v>
      </c>
      <c r="H2991" s="269">
        <v>1</v>
      </c>
      <c r="J2991" s="266">
        <v>110000</v>
      </c>
      <c r="K2991" s="265">
        <v>1210000</v>
      </c>
      <c r="N2991" t="s">
        <v>5296</v>
      </c>
    </row>
    <row r="2992" spans="1:14" x14ac:dyDescent="0.3">
      <c r="A2992" s="58">
        <v>2992</v>
      </c>
      <c r="B2992" s="264">
        <v>46063</v>
      </c>
      <c r="C2992" s="292" t="s">
        <v>1457</v>
      </c>
      <c r="E2992" s="292" t="s">
        <v>2186</v>
      </c>
      <c r="F2992" s="269" t="s">
        <v>1192</v>
      </c>
      <c r="G2992" s="265">
        <v>1000000</v>
      </c>
      <c r="H2992" s="269">
        <v>1</v>
      </c>
      <c r="J2992" s="266">
        <v>100000</v>
      </c>
      <c r="K2992" s="265">
        <v>1100000</v>
      </c>
      <c r="N2992" t="s">
        <v>5296</v>
      </c>
    </row>
    <row r="2993" spans="1:14" x14ac:dyDescent="0.3">
      <c r="A2993" s="58">
        <v>2993</v>
      </c>
      <c r="B2993" s="264">
        <v>46063</v>
      </c>
      <c r="C2993" s="292" t="s">
        <v>1457</v>
      </c>
      <c r="E2993" s="292" t="s">
        <v>2186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  <c r="N2993" t="s">
        <v>5296</v>
      </c>
    </row>
    <row r="2994" spans="1:14" x14ac:dyDescent="0.3">
      <c r="A2994" s="58">
        <v>2994</v>
      </c>
      <c r="B2994" s="264">
        <v>46063</v>
      </c>
      <c r="C2994" s="292" t="s">
        <v>5251</v>
      </c>
      <c r="E2994" s="292" t="s">
        <v>5252</v>
      </c>
      <c r="F2994" s="269" t="s">
        <v>5253</v>
      </c>
      <c r="G2994" s="265">
        <v>500000</v>
      </c>
      <c r="H2994" s="269">
        <v>1</v>
      </c>
      <c r="J2994" s="266">
        <v>50000</v>
      </c>
      <c r="K2994" s="265">
        <v>550000</v>
      </c>
      <c r="N2994" t="s">
        <v>5296</v>
      </c>
    </row>
    <row r="2995" spans="1:14" x14ac:dyDescent="0.3">
      <c r="A2995" s="58">
        <v>2995</v>
      </c>
      <c r="B2995" s="264">
        <v>46063</v>
      </c>
      <c r="C2995" s="292" t="s">
        <v>1588</v>
      </c>
      <c r="E2995" s="292" t="s">
        <v>2371</v>
      </c>
      <c r="F2995" s="269" t="s">
        <v>3153</v>
      </c>
      <c r="G2995" s="265">
        <v>1600000</v>
      </c>
      <c r="H2995" s="269">
        <v>1</v>
      </c>
      <c r="K2995" s="265">
        <v>1600000</v>
      </c>
      <c r="N2995" t="s">
        <v>5296</v>
      </c>
    </row>
    <row r="2996" spans="1:14" x14ac:dyDescent="0.3">
      <c r="A2996" s="58">
        <v>2996</v>
      </c>
      <c r="B2996" s="264">
        <v>46063</v>
      </c>
      <c r="C2996" s="292" t="s">
        <v>1570</v>
      </c>
      <c r="E2996" s="292" t="s">
        <v>2176</v>
      </c>
      <c r="F2996" s="269" t="s">
        <v>1201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4" x14ac:dyDescent="0.3">
      <c r="A2997" s="58">
        <v>2997</v>
      </c>
      <c r="B2997" s="264">
        <v>46063</v>
      </c>
      <c r="C2997" s="292" t="s">
        <v>1570</v>
      </c>
      <c r="E2997" s="292" t="s">
        <v>2177</v>
      </c>
      <c r="F2997" s="269" t="s">
        <v>1249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4" x14ac:dyDescent="0.3">
      <c r="A2998" s="58">
        <v>2998</v>
      </c>
      <c r="B2998" s="264">
        <v>46063</v>
      </c>
      <c r="C2998" s="292" t="s">
        <v>1570</v>
      </c>
      <c r="E2998" s="292" t="s">
        <v>2180</v>
      </c>
      <c r="F2998" s="269" t="s">
        <v>1785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4" x14ac:dyDescent="0.3">
      <c r="A2999" s="58">
        <v>2999</v>
      </c>
      <c r="B2999" s="264">
        <v>46063</v>
      </c>
      <c r="C2999" s="292" t="s">
        <v>1570</v>
      </c>
      <c r="E2999" s="292" t="s">
        <v>1256</v>
      </c>
      <c r="F2999" s="269" t="s">
        <v>1255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4" x14ac:dyDescent="0.3">
      <c r="A3000" s="58">
        <v>3000</v>
      </c>
      <c r="B3000" s="264">
        <v>46064</v>
      </c>
      <c r="C3000" s="292" t="s">
        <v>1439</v>
      </c>
      <c r="E3000" s="292" t="s">
        <v>5034</v>
      </c>
      <c r="L3000" s="265">
        <v>-710000</v>
      </c>
    </row>
    <row r="3001" spans="1:14" x14ac:dyDescent="0.3">
      <c r="A3001" s="58">
        <v>3001</v>
      </c>
      <c r="B3001" s="264">
        <v>46064</v>
      </c>
      <c r="C3001" s="292" t="s">
        <v>1837</v>
      </c>
      <c r="E3001" s="292" t="s">
        <v>5035</v>
      </c>
      <c r="L3001" s="265">
        <v>-1000000</v>
      </c>
    </row>
    <row r="3002" spans="1:14" x14ac:dyDescent="0.3">
      <c r="A3002" s="58">
        <v>3002</v>
      </c>
      <c r="B3002" s="264">
        <v>46064</v>
      </c>
      <c r="C3002" s="292" t="s">
        <v>3899</v>
      </c>
      <c r="E3002" s="292" t="s">
        <v>5036</v>
      </c>
      <c r="L3002" s="265">
        <v>-1550000</v>
      </c>
    </row>
    <row r="3003" spans="1:14" x14ac:dyDescent="0.3">
      <c r="A3003" s="58">
        <v>3003</v>
      </c>
      <c r="B3003" s="264">
        <v>46064</v>
      </c>
      <c r="C3003" s="292" t="s">
        <v>1444</v>
      </c>
      <c r="E3003" s="292" t="s">
        <v>5037</v>
      </c>
      <c r="L3003" s="265">
        <v>-800000</v>
      </c>
    </row>
    <row r="3004" spans="1:14" x14ac:dyDescent="0.3">
      <c r="A3004" s="58">
        <v>3004</v>
      </c>
      <c r="B3004" s="264">
        <v>46064</v>
      </c>
      <c r="C3004" s="292" t="s">
        <v>3255</v>
      </c>
      <c r="E3004" s="292" t="s">
        <v>3875</v>
      </c>
      <c r="L3004" s="265">
        <v>-1300000</v>
      </c>
    </row>
    <row r="3005" spans="1:14" x14ac:dyDescent="0.3">
      <c r="A3005" s="58">
        <v>3005</v>
      </c>
      <c r="B3005" s="264">
        <v>46064</v>
      </c>
      <c r="C3005" s="292" t="s">
        <v>1544</v>
      </c>
      <c r="E3005" s="292" t="s">
        <v>5038</v>
      </c>
      <c r="L3005" s="265">
        <v>-495000</v>
      </c>
    </row>
    <row r="3006" spans="1:14" x14ac:dyDescent="0.3">
      <c r="A3006" s="58">
        <v>3006</v>
      </c>
      <c r="B3006" s="264">
        <v>46064</v>
      </c>
      <c r="C3006" s="292" t="s">
        <v>1296</v>
      </c>
      <c r="E3006" s="292" t="s">
        <v>4138</v>
      </c>
      <c r="L3006" s="265">
        <v>-3520000</v>
      </c>
    </row>
    <row r="3007" spans="1:14" x14ac:dyDescent="0.3">
      <c r="A3007" s="58">
        <v>3007</v>
      </c>
      <c r="B3007" s="264">
        <v>46064</v>
      </c>
      <c r="C3007" s="292" t="s">
        <v>1588</v>
      </c>
      <c r="E3007" s="292" t="s">
        <v>3846</v>
      </c>
      <c r="L3007" s="265">
        <v>-1600000</v>
      </c>
    </row>
    <row r="3008" spans="1:14" x14ac:dyDescent="0.3">
      <c r="A3008" s="58">
        <v>3008</v>
      </c>
      <c r="B3008" s="264">
        <v>46064</v>
      </c>
      <c r="C3008" s="292" t="s">
        <v>2985</v>
      </c>
      <c r="E3008" s="292" t="s">
        <v>2176</v>
      </c>
      <c r="F3008" s="269" t="s">
        <v>1201</v>
      </c>
      <c r="G3008" s="265">
        <v>600000</v>
      </c>
      <c r="H3008" s="269">
        <v>1</v>
      </c>
      <c r="K3008" s="265">
        <v>600000</v>
      </c>
      <c r="N3008" t="s">
        <v>5296</v>
      </c>
    </row>
    <row r="3009" spans="1:14" x14ac:dyDescent="0.3">
      <c r="A3009" s="58">
        <v>3009</v>
      </c>
      <c r="B3009" s="264">
        <v>46064</v>
      </c>
      <c r="C3009" s="292" t="s">
        <v>2985</v>
      </c>
      <c r="E3009" s="292" t="s">
        <v>2179</v>
      </c>
      <c r="F3009" s="269">
        <v>50229</v>
      </c>
      <c r="G3009" s="265">
        <v>75000</v>
      </c>
      <c r="H3009" s="269">
        <v>1</v>
      </c>
      <c r="K3009" s="265">
        <v>75000</v>
      </c>
      <c r="N3009" t="s">
        <v>5296</v>
      </c>
    </row>
    <row r="3010" spans="1:14" x14ac:dyDescent="0.3">
      <c r="A3010" s="58">
        <v>3010</v>
      </c>
      <c r="B3010" s="264">
        <v>46064</v>
      </c>
      <c r="C3010" s="292" t="s">
        <v>2985</v>
      </c>
      <c r="E3010" s="292" t="s">
        <v>2177</v>
      </c>
      <c r="F3010" s="269" t="s">
        <v>1249</v>
      </c>
      <c r="G3010" s="265">
        <v>130000</v>
      </c>
      <c r="H3010" s="269">
        <v>1</v>
      </c>
      <c r="K3010" s="265">
        <v>130000</v>
      </c>
      <c r="N3010" t="s">
        <v>5296</v>
      </c>
    </row>
    <row r="3011" spans="1:14" x14ac:dyDescent="0.3">
      <c r="A3011" s="58">
        <v>3011</v>
      </c>
      <c r="B3011" s="264">
        <v>46064</v>
      </c>
      <c r="C3011" s="292" t="s">
        <v>2985</v>
      </c>
      <c r="E3011" s="292" t="s">
        <v>2181</v>
      </c>
      <c r="F3011" s="269" t="s">
        <v>1812</v>
      </c>
      <c r="G3011" s="265">
        <v>10000</v>
      </c>
      <c r="H3011" s="269">
        <v>2</v>
      </c>
      <c r="K3011" s="265">
        <v>20000</v>
      </c>
      <c r="N3011" t="s">
        <v>5296</v>
      </c>
    </row>
    <row r="3012" spans="1:14" x14ac:dyDescent="0.3">
      <c r="A3012" s="58">
        <v>3012</v>
      </c>
      <c r="B3012" s="264">
        <v>46064</v>
      </c>
      <c r="C3012" s="292" t="s">
        <v>2985</v>
      </c>
      <c r="E3012" s="292" t="s">
        <v>2180</v>
      </c>
      <c r="F3012" s="269" t="s">
        <v>1785</v>
      </c>
      <c r="G3012" s="265">
        <v>40000</v>
      </c>
      <c r="H3012" s="269">
        <v>1</v>
      </c>
      <c r="K3012" s="265">
        <v>40000</v>
      </c>
      <c r="N3012" t="s">
        <v>5296</v>
      </c>
    </row>
    <row r="3013" spans="1:14" x14ac:dyDescent="0.3">
      <c r="A3013" s="58">
        <v>3013</v>
      </c>
      <c r="B3013" s="264">
        <v>46064</v>
      </c>
      <c r="C3013" s="292" t="s">
        <v>2005</v>
      </c>
      <c r="E3013" s="292" t="s">
        <v>3038</v>
      </c>
      <c r="F3013" s="269" t="s">
        <v>1942</v>
      </c>
      <c r="G3013" s="265">
        <v>1000000</v>
      </c>
      <c r="H3013" s="269">
        <v>1</v>
      </c>
      <c r="K3013" s="265">
        <v>1000000</v>
      </c>
      <c r="N3013" t="s">
        <v>5296</v>
      </c>
    </row>
    <row r="3014" spans="1:14" x14ac:dyDescent="0.3">
      <c r="A3014" s="58">
        <v>3014</v>
      </c>
      <c r="B3014" s="264">
        <v>46064</v>
      </c>
      <c r="C3014" s="292" t="s">
        <v>2545</v>
      </c>
      <c r="E3014" s="292" t="s">
        <v>1733</v>
      </c>
      <c r="G3014" s="265">
        <v>1100000</v>
      </c>
      <c r="H3014" s="269">
        <v>1</v>
      </c>
      <c r="K3014" s="265">
        <v>1100000</v>
      </c>
      <c r="N3014" t="s">
        <v>5296</v>
      </c>
    </row>
    <row r="3015" spans="1:14" x14ac:dyDescent="0.3">
      <c r="A3015" s="58">
        <v>3015</v>
      </c>
      <c r="B3015" s="264">
        <v>46064</v>
      </c>
      <c r="C3015" s="292" t="s">
        <v>1802</v>
      </c>
      <c r="E3015" s="292" t="s">
        <v>1197</v>
      </c>
      <c r="F3015" s="269" t="s">
        <v>1742</v>
      </c>
      <c r="G3015" s="265">
        <v>1200000</v>
      </c>
      <c r="H3015" s="269">
        <v>1</v>
      </c>
      <c r="J3015" s="266">
        <v>120000</v>
      </c>
      <c r="K3015" s="265">
        <v>1320000</v>
      </c>
      <c r="N3015" t="s">
        <v>5296</v>
      </c>
    </row>
    <row r="3016" spans="1:14" x14ac:dyDescent="0.3">
      <c r="A3016" s="58">
        <v>3016</v>
      </c>
      <c r="B3016" s="264">
        <v>46064</v>
      </c>
      <c r="C3016" s="292" t="s">
        <v>1802</v>
      </c>
      <c r="E3016" s="292" t="s">
        <v>1486</v>
      </c>
      <c r="F3016" s="269" t="s">
        <v>2666</v>
      </c>
      <c r="G3016" s="265">
        <v>350000</v>
      </c>
      <c r="H3016" s="269">
        <v>1</v>
      </c>
      <c r="J3016" s="266">
        <v>35000</v>
      </c>
      <c r="K3016" s="265">
        <v>385000</v>
      </c>
      <c r="N3016" t="s">
        <v>5296</v>
      </c>
    </row>
    <row r="3017" spans="1:14" x14ac:dyDescent="0.3">
      <c r="A3017" s="58">
        <v>3017</v>
      </c>
      <c r="B3017" s="264">
        <v>46064</v>
      </c>
      <c r="C3017" s="292" t="s">
        <v>5136</v>
      </c>
      <c r="D3017" s="295" t="s">
        <v>4071</v>
      </c>
      <c r="E3017" s="292" t="s">
        <v>5137</v>
      </c>
      <c r="F3017" s="269" t="s">
        <v>5138</v>
      </c>
      <c r="H3017" s="269">
        <v>1</v>
      </c>
      <c r="M3017" s="292" t="s">
        <v>5139</v>
      </c>
    </row>
    <row r="3018" spans="1:14" x14ac:dyDescent="0.3">
      <c r="A3018" s="58">
        <v>3018</v>
      </c>
      <c r="B3018" s="264">
        <v>46064</v>
      </c>
      <c r="C3018" s="292" t="s">
        <v>2005</v>
      </c>
      <c r="E3018" s="292" t="s">
        <v>4203</v>
      </c>
      <c r="L3018" s="265">
        <v>-1000000</v>
      </c>
    </row>
    <row r="3019" spans="1:14" x14ac:dyDescent="0.3">
      <c r="A3019" s="58">
        <v>3019</v>
      </c>
      <c r="B3019" s="264">
        <v>46064</v>
      </c>
      <c r="C3019" s="292" t="s">
        <v>1884</v>
      </c>
      <c r="E3019" s="292" t="s">
        <v>1197</v>
      </c>
      <c r="F3019" s="269" t="s">
        <v>1742</v>
      </c>
      <c r="G3019" s="265">
        <v>1200000</v>
      </c>
      <c r="H3019" s="269">
        <v>1</v>
      </c>
      <c r="K3019" s="265">
        <v>1200000</v>
      </c>
      <c r="N3019" t="s">
        <v>5296</v>
      </c>
    </row>
    <row r="3020" spans="1:14" x14ac:dyDescent="0.3">
      <c r="A3020" s="58">
        <v>3020</v>
      </c>
      <c r="B3020" s="264">
        <v>46064</v>
      </c>
      <c r="C3020" s="292" t="s">
        <v>1570</v>
      </c>
      <c r="E3020" s="292" t="s">
        <v>2178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4" x14ac:dyDescent="0.3">
      <c r="A3021" s="58">
        <v>3021</v>
      </c>
      <c r="B3021" s="264">
        <v>46065</v>
      </c>
      <c r="C3021" s="292" t="s">
        <v>1586</v>
      </c>
      <c r="E3021" s="292" t="s">
        <v>2177</v>
      </c>
      <c r="F3021" s="269" t="s">
        <v>1249</v>
      </c>
      <c r="G3021" s="265">
        <v>130000</v>
      </c>
      <c r="H3021" s="269">
        <v>1</v>
      </c>
      <c r="K3021" s="265">
        <v>130000</v>
      </c>
      <c r="N3021" t="s">
        <v>5296</v>
      </c>
    </row>
    <row r="3022" spans="1:14" x14ac:dyDescent="0.3">
      <c r="A3022" s="58">
        <v>3022</v>
      </c>
      <c r="B3022" s="264">
        <v>46065</v>
      </c>
      <c r="C3022" s="292" t="s">
        <v>1586</v>
      </c>
      <c r="E3022" s="292" t="s">
        <v>5046</v>
      </c>
      <c r="G3022" s="265">
        <v>50000</v>
      </c>
      <c r="H3022" s="269">
        <v>1</v>
      </c>
      <c r="K3022" s="265">
        <v>50000</v>
      </c>
      <c r="N3022" t="s">
        <v>5296</v>
      </c>
    </row>
    <row r="3023" spans="1:14" x14ac:dyDescent="0.3">
      <c r="A3023" s="58">
        <v>3023</v>
      </c>
      <c r="B3023" s="264">
        <v>46065</v>
      </c>
      <c r="C3023" s="292" t="s">
        <v>1586</v>
      </c>
      <c r="E3023" s="292" t="s">
        <v>2181</v>
      </c>
      <c r="F3023" s="269" t="s">
        <v>1812</v>
      </c>
      <c r="G3023" s="265">
        <v>10000</v>
      </c>
      <c r="H3023" s="269">
        <v>1</v>
      </c>
      <c r="K3023" s="265">
        <v>10000</v>
      </c>
      <c r="N3023" t="s">
        <v>5296</v>
      </c>
    </row>
    <row r="3024" spans="1:14" x14ac:dyDescent="0.3">
      <c r="A3024" s="58">
        <v>3024</v>
      </c>
      <c r="B3024" s="264">
        <v>46065</v>
      </c>
      <c r="C3024" s="292" t="s">
        <v>2134</v>
      </c>
      <c r="E3024" s="292" t="s">
        <v>2019</v>
      </c>
      <c r="G3024" s="265">
        <v>80000</v>
      </c>
      <c r="H3024" s="269">
        <v>1</v>
      </c>
      <c r="K3024" s="265">
        <v>80000</v>
      </c>
      <c r="N3024" t="s">
        <v>5296</v>
      </c>
    </row>
    <row r="3025" spans="1:14" x14ac:dyDescent="0.3">
      <c r="A3025" s="58">
        <v>3025</v>
      </c>
      <c r="B3025" s="264">
        <v>46065</v>
      </c>
      <c r="C3025" s="292" t="s">
        <v>2776</v>
      </c>
      <c r="E3025" s="292" t="s">
        <v>1197</v>
      </c>
      <c r="F3025" s="269" t="s">
        <v>1742</v>
      </c>
      <c r="G3025" s="265">
        <v>1150000</v>
      </c>
      <c r="H3025" s="269">
        <v>1</v>
      </c>
      <c r="K3025" s="265">
        <v>1150000</v>
      </c>
      <c r="N3025" t="s">
        <v>5296</v>
      </c>
    </row>
    <row r="3026" spans="1:14" x14ac:dyDescent="0.3">
      <c r="A3026" s="58">
        <v>3026</v>
      </c>
      <c r="B3026" s="264">
        <v>46065</v>
      </c>
      <c r="C3026" s="292" t="s">
        <v>1016</v>
      </c>
      <c r="E3026" s="292" t="s">
        <v>3880</v>
      </c>
      <c r="F3026" s="269">
        <v>1068327224</v>
      </c>
      <c r="G3026" s="265">
        <v>80000</v>
      </c>
      <c r="H3026" s="269">
        <v>1</v>
      </c>
      <c r="K3026" s="265">
        <v>80000</v>
      </c>
      <c r="N3026" t="s">
        <v>5296</v>
      </c>
    </row>
    <row r="3027" spans="1:14" x14ac:dyDescent="0.3">
      <c r="A3027" s="58">
        <v>3027</v>
      </c>
      <c r="B3027" s="264">
        <v>46065</v>
      </c>
      <c r="C3027" s="292" t="s">
        <v>5051</v>
      </c>
      <c r="E3027" s="292" t="s">
        <v>2093</v>
      </c>
      <c r="F3027" s="269">
        <v>1087427173</v>
      </c>
      <c r="G3027" s="265">
        <v>1200000</v>
      </c>
      <c r="H3027" s="269">
        <v>1</v>
      </c>
      <c r="K3027" s="265">
        <v>1200000</v>
      </c>
      <c r="N3027" t="s">
        <v>5296</v>
      </c>
    </row>
    <row r="3028" spans="1:14" x14ac:dyDescent="0.3">
      <c r="A3028" s="58">
        <v>3028</v>
      </c>
      <c r="B3028" s="264">
        <v>46065</v>
      </c>
      <c r="C3028" s="292" t="s">
        <v>5051</v>
      </c>
      <c r="E3028" s="292" t="s">
        <v>2400</v>
      </c>
      <c r="F3028" s="269">
        <v>1087298441</v>
      </c>
      <c r="G3028" s="265">
        <v>50000</v>
      </c>
      <c r="H3028" s="269">
        <v>1</v>
      </c>
      <c r="K3028" s="265">
        <v>50000</v>
      </c>
      <c r="N3028" t="s">
        <v>5296</v>
      </c>
    </row>
    <row r="3029" spans="1:14" x14ac:dyDescent="0.3">
      <c r="A3029" s="58">
        <v>3029</v>
      </c>
      <c r="B3029" s="264">
        <v>46065</v>
      </c>
      <c r="C3029" s="292" t="s">
        <v>1567</v>
      </c>
      <c r="E3029" s="292" t="s">
        <v>1197</v>
      </c>
      <c r="F3029" s="269" t="s">
        <v>1742</v>
      </c>
      <c r="G3029" s="265">
        <v>1200000</v>
      </c>
      <c r="H3029" s="269">
        <v>1</v>
      </c>
      <c r="J3029" s="266">
        <v>120000</v>
      </c>
      <c r="K3029" s="265">
        <v>1320000</v>
      </c>
      <c r="N3029" t="s">
        <v>5296</v>
      </c>
    </row>
    <row r="3030" spans="1:14" x14ac:dyDescent="0.3">
      <c r="A3030" s="58">
        <v>3030</v>
      </c>
      <c r="B3030" s="264">
        <v>46065</v>
      </c>
      <c r="C3030" s="292" t="s">
        <v>1567</v>
      </c>
      <c r="E3030" s="292" t="s">
        <v>1695</v>
      </c>
      <c r="F3030" s="269" t="s">
        <v>1694</v>
      </c>
      <c r="G3030" s="265">
        <v>50000</v>
      </c>
      <c r="H3030" s="269">
        <v>1</v>
      </c>
      <c r="K3030" s="265">
        <v>50000</v>
      </c>
      <c r="N3030" t="s">
        <v>5296</v>
      </c>
    </row>
    <row r="3031" spans="1:14" x14ac:dyDescent="0.3">
      <c r="A3031" s="58">
        <v>3031</v>
      </c>
      <c r="B3031" s="264">
        <v>46065</v>
      </c>
      <c r="C3031" s="292" t="s">
        <v>2776</v>
      </c>
      <c r="E3031" s="292" t="s">
        <v>5056</v>
      </c>
      <c r="L3031" s="265">
        <v>-1150000</v>
      </c>
    </row>
    <row r="3032" spans="1:14" x14ac:dyDescent="0.3">
      <c r="A3032" s="58">
        <v>3032</v>
      </c>
      <c r="B3032" s="264">
        <v>46065</v>
      </c>
      <c r="C3032" s="292" t="s">
        <v>1802</v>
      </c>
      <c r="E3032" s="292" t="s">
        <v>5057</v>
      </c>
      <c r="L3032" s="265">
        <v>-1150000</v>
      </c>
    </row>
    <row r="3033" spans="1:14" x14ac:dyDescent="0.3">
      <c r="A3033" s="58">
        <v>3033</v>
      </c>
      <c r="B3033" s="264">
        <v>46065</v>
      </c>
      <c r="C3033" s="292" t="s">
        <v>1802</v>
      </c>
      <c r="E3033" s="292" t="s">
        <v>5057</v>
      </c>
      <c r="L3033" s="265">
        <v>-555000</v>
      </c>
    </row>
    <row r="3034" spans="1:14" x14ac:dyDescent="0.3">
      <c r="A3034" s="58">
        <v>3034</v>
      </c>
      <c r="B3034" s="264">
        <v>46065</v>
      </c>
      <c r="C3034" s="292" t="s">
        <v>1457</v>
      </c>
      <c r="E3034" s="292" t="s">
        <v>5058</v>
      </c>
      <c r="L3034" s="265">
        <v>-1485000</v>
      </c>
    </row>
    <row r="3035" spans="1:14" x14ac:dyDescent="0.3">
      <c r="A3035" s="58">
        <v>3035</v>
      </c>
      <c r="B3035" s="264">
        <v>46065</v>
      </c>
      <c r="C3035" s="292" t="s">
        <v>1448</v>
      </c>
      <c r="E3035" s="292" t="s">
        <v>4904</v>
      </c>
      <c r="L3035" s="265">
        <v>-1250000</v>
      </c>
    </row>
    <row r="3036" spans="1:14" x14ac:dyDescent="0.3">
      <c r="A3036" s="58">
        <v>3036</v>
      </c>
      <c r="B3036" s="264">
        <v>46066</v>
      </c>
      <c r="C3036" s="292" t="s">
        <v>1363</v>
      </c>
      <c r="E3036" s="292" t="s">
        <v>1792</v>
      </c>
      <c r="F3036" s="269" t="s">
        <v>1984</v>
      </c>
      <c r="G3036" s="265">
        <v>1550000</v>
      </c>
      <c r="H3036" s="269">
        <v>1</v>
      </c>
      <c r="K3036" s="265">
        <v>1550000</v>
      </c>
      <c r="N3036" t="s">
        <v>5296</v>
      </c>
    </row>
    <row r="3037" spans="1:14" x14ac:dyDescent="0.3">
      <c r="A3037" s="58">
        <v>3037</v>
      </c>
      <c r="B3037" s="264">
        <v>46066</v>
      </c>
      <c r="C3037" s="292" t="s">
        <v>1851</v>
      </c>
      <c r="E3037" s="292" t="s">
        <v>1695</v>
      </c>
      <c r="F3037" s="269" t="s">
        <v>1694</v>
      </c>
      <c r="G3037" s="265">
        <v>50000</v>
      </c>
      <c r="H3037" s="269">
        <v>5</v>
      </c>
      <c r="K3037" s="265">
        <v>250000</v>
      </c>
      <c r="N3037" t="s">
        <v>5296</v>
      </c>
    </row>
    <row r="3038" spans="1:14" x14ac:dyDescent="0.3">
      <c r="A3038" s="58">
        <v>3038</v>
      </c>
      <c r="B3038" s="264">
        <v>46066</v>
      </c>
      <c r="C3038" s="292" t="s">
        <v>3882</v>
      </c>
      <c r="E3038" s="292" t="s">
        <v>2027</v>
      </c>
      <c r="F3038" s="269" t="s">
        <v>3645</v>
      </c>
      <c r="G3038" s="265">
        <v>1100000</v>
      </c>
      <c r="H3038" s="269">
        <v>1</v>
      </c>
      <c r="J3038" s="266">
        <v>110000</v>
      </c>
      <c r="K3038" s="265">
        <v>1210000</v>
      </c>
      <c r="N3038" t="s">
        <v>5296</v>
      </c>
    </row>
    <row r="3039" spans="1:14" x14ac:dyDescent="0.3">
      <c r="A3039" s="58">
        <v>3039</v>
      </c>
      <c r="B3039" s="264">
        <v>46066</v>
      </c>
      <c r="C3039" s="292" t="s">
        <v>2134</v>
      </c>
      <c r="E3039" s="292" t="s">
        <v>1197</v>
      </c>
      <c r="F3039" s="269" t="s">
        <v>1742</v>
      </c>
      <c r="G3039" s="265">
        <v>1200000</v>
      </c>
      <c r="H3039" s="269">
        <v>1</v>
      </c>
      <c r="K3039" s="265">
        <v>1200000</v>
      </c>
      <c r="N3039" t="s">
        <v>5296</v>
      </c>
    </row>
    <row r="3040" spans="1:14" x14ac:dyDescent="0.3">
      <c r="A3040" s="58">
        <v>3040</v>
      </c>
      <c r="B3040" s="264">
        <v>46066</v>
      </c>
      <c r="C3040" s="292" t="s">
        <v>2134</v>
      </c>
      <c r="E3040" s="292" t="s">
        <v>1486</v>
      </c>
      <c r="F3040" s="269" t="s">
        <v>2666</v>
      </c>
      <c r="G3040" s="265">
        <v>350000</v>
      </c>
      <c r="H3040" s="269">
        <v>1</v>
      </c>
      <c r="K3040" s="265">
        <v>350000</v>
      </c>
      <c r="N3040" t="s">
        <v>5296</v>
      </c>
    </row>
    <row r="3041" spans="1:14" x14ac:dyDescent="0.3">
      <c r="A3041" s="58">
        <v>3041</v>
      </c>
      <c r="B3041" s="264">
        <v>46066</v>
      </c>
      <c r="C3041" s="292" t="s">
        <v>5051</v>
      </c>
      <c r="E3041" s="292" t="s">
        <v>5066</v>
      </c>
      <c r="L3041" s="265">
        <v>-1250000</v>
      </c>
    </row>
    <row r="3042" spans="1:14" x14ac:dyDescent="0.3">
      <c r="A3042" s="58">
        <v>3042</v>
      </c>
      <c r="B3042" s="264">
        <v>46066</v>
      </c>
      <c r="C3042" s="292" t="s">
        <v>2545</v>
      </c>
      <c r="E3042" s="292" t="s">
        <v>4517</v>
      </c>
      <c r="L3042" s="265">
        <v>-1100000</v>
      </c>
    </row>
    <row r="3043" spans="1:14" x14ac:dyDescent="0.3">
      <c r="A3043" s="58">
        <v>3043</v>
      </c>
      <c r="B3043" s="264">
        <v>46066</v>
      </c>
      <c r="C3043" s="292" t="s">
        <v>1576</v>
      </c>
      <c r="E3043" s="292" t="s">
        <v>4436</v>
      </c>
      <c r="L3043" s="265">
        <v>-1705000</v>
      </c>
    </row>
    <row r="3044" spans="1:14" x14ac:dyDescent="0.3">
      <c r="A3044" s="58">
        <v>3044</v>
      </c>
      <c r="B3044" s="264">
        <v>46066</v>
      </c>
      <c r="C3044" s="292" t="s">
        <v>1780</v>
      </c>
      <c r="E3044" s="292" t="s">
        <v>4107</v>
      </c>
      <c r="L3044" s="265">
        <v>-2110000</v>
      </c>
    </row>
    <row r="3045" spans="1:14" x14ac:dyDescent="0.3">
      <c r="A3045" s="58">
        <v>3045</v>
      </c>
      <c r="B3045" s="264">
        <v>46067</v>
      </c>
      <c r="C3045" s="292" t="s">
        <v>4009</v>
      </c>
      <c r="E3045" s="292" t="s">
        <v>1790</v>
      </c>
      <c r="L3045" s="265">
        <v>-2200000</v>
      </c>
    </row>
    <row r="3046" spans="1:14" x14ac:dyDescent="0.3">
      <c r="A3046" s="58">
        <v>3046</v>
      </c>
      <c r="B3046" s="264">
        <v>46067</v>
      </c>
      <c r="C3046" s="292" t="s">
        <v>1044</v>
      </c>
      <c r="E3046" s="292" t="s">
        <v>1790</v>
      </c>
      <c r="L3046" s="265">
        <v>-150000</v>
      </c>
    </row>
    <row r="3047" spans="1:14" x14ac:dyDescent="0.3">
      <c r="A3047" s="58">
        <v>3047</v>
      </c>
      <c r="B3047" s="264">
        <v>46067</v>
      </c>
      <c r="C3047" s="292" t="s">
        <v>5074</v>
      </c>
      <c r="E3047" s="292" t="s">
        <v>5075</v>
      </c>
      <c r="L3047" s="265">
        <v>-4000000</v>
      </c>
    </row>
    <row r="3048" spans="1:14" x14ac:dyDescent="0.3">
      <c r="A3048" s="58">
        <v>3048</v>
      </c>
      <c r="B3048" s="264">
        <v>46067</v>
      </c>
      <c r="C3048" s="292" t="s">
        <v>5074</v>
      </c>
      <c r="E3048" s="292" t="s">
        <v>5076</v>
      </c>
      <c r="L3048" s="265">
        <v>-600000</v>
      </c>
    </row>
    <row r="3049" spans="1:14" x14ac:dyDescent="0.3">
      <c r="A3049" s="58">
        <v>3049</v>
      </c>
      <c r="B3049" s="264">
        <v>46067</v>
      </c>
      <c r="C3049" s="292" t="s">
        <v>5074</v>
      </c>
      <c r="E3049" s="292" t="s">
        <v>5075</v>
      </c>
      <c r="L3049" s="265">
        <v>-8000000</v>
      </c>
    </row>
    <row r="3050" spans="1:14" x14ac:dyDescent="0.3">
      <c r="A3050" s="58">
        <v>3050</v>
      </c>
      <c r="B3050" s="264">
        <v>46067</v>
      </c>
      <c r="C3050" s="292" t="s">
        <v>5074</v>
      </c>
      <c r="E3050" s="292" t="s">
        <v>5077</v>
      </c>
      <c r="L3050" s="265">
        <v>-2183000</v>
      </c>
    </row>
    <row r="3051" spans="1:14" x14ac:dyDescent="0.3">
      <c r="A3051" s="58">
        <v>3051</v>
      </c>
      <c r="B3051" s="264">
        <v>46067</v>
      </c>
      <c r="C3051" s="292" t="s">
        <v>1389</v>
      </c>
      <c r="E3051" s="292" t="s">
        <v>1197</v>
      </c>
      <c r="F3051" s="269" t="s">
        <v>1742</v>
      </c>
      <c r="G3051" s="265">
        <v>1200000</v>
      </c>
      <c r="H3051" s="269">
        <v>1</v>
      </c>
      <c r="K3051" s="265">
        <v>1200000</v>
      </c>
      <c r="M3051" s="292" t="s">
        <v>5078</v>
      </c>
      <c r="N3051" t="s">
        <v>5296</v>
      </c>
    </row>
    <row r="3052" spans="1:14" x14ac:dyDescent="0.3">
      <c r="A3052" s="58">
        <v>3052</v>
      </c>
      <c r="B3052" s="264">
        <v>46067</v>
      </c>
      <c r="C3052" s="292" t="s">
        <v>1389</v>
      </c>
      <c r="E3052" s="292" t="s">
        <v>2827</v>
      </c>
      <c r="F3052" s="269">
        <v>5961308248</v>
      </c>
      <c r="G3052" s="265">
        <v>130000</v>
      </c>
      <c r="H3052" s="269">
        <v>1</v>
      </c>
      <c r="K3052" s="265">
        <v>130000</v>
      </c>
      <c r="N3052" t="s">
        <v>5296</v>
      </c>
    </row>
    <row r="3053" spans="1:14" x14ac:dyDescent="0.3">
      <c r="A3053" s="58">
        <v>3053</v>
      </c>
      <c r="B3053" s="264">
        <v>46072</v>
      </c>
      <c r="C3053" s="292" t="s">
        <v>5083</v>
      </c>
      <c r="E3053" s="292" t="s">
        <v>3873</v>
      </c>
      <c r="L3053" s="265">
        <v>-2170000</v>
      </c>
    </row>
    <row r="3054" spans="1:14" x14ac:dyDescent="0.3">
      <c r="A3054" s="58">
        <v>3054</v>
      </c>
      <c r="B3054" s="264">
        <v>46072</v>
      </c>
      <c r="C3054" s="292" t="s">
        <v>1459</v>
      </c>
      <c r="E3054" s="292" t="s">
        <v>2169</v>
      </c>
      <c r="F3054" s="269" t="s">
        <v>1195</v>
      </c>
      <c r="G3054" s="265">
        <v>1550000</v>
      </c>
      <c r="H3054" s="269">
        <v>1</v>
      </c>
      <c r="K3054" s="265">
        <v>1550000</v>
      </c>
      <c r="N3054" t="s">
        <v>5296</v>
      </c>
    </row>
    <row r="3055" spans="1:14" x14ac:dyDescent="0.3">
      <c r="A3055" s="58">
        <v>3055</v>
      </c>
      <c r="B3055" s="264">
        <v>46072</v>
      </c>
      <c r="C3055" s="292" t="s">
        <v>1459</v>
      </c>
      <c r="E3055" s="292" t="s">
        <v>2170</v>
      </c>
      <c r="F3055" s="269" t="s">
        <v>1793</v>
      </c>
      <c r="G3055" s="265">
        <v>50000</v>
      </c>
      <c r="H3055" s="269">
        <v>1</v>
      </c>
      <c r="K3055" s="265">
        <v>50000</v>
      </c>
      <c r="M3055" s="292" t="s">
        <v>5085</v>
      </c>
      <c r="N3055" t="s">
        <v>5296</v>
      </c>
    </row>
    <row r="3056" spans="1:14" x14ac:dyDescent="0.3">
      <c r="A3056" s="58">
        <v>3056</v>
      </c>
      <c r="B3056" s="264">
        <v>46072</v>
      </c>
      <c r="C3056" s="292" t="s">
        <v>1368</v>
      </c>
      <c r="E3056" s="292" t="s">
        <v>5086</v>
      </c>
      <c r="G3056" s="265">
        <v>350000</v>
      </c>
      <c r="H3056" s="269">
        <v>1</v>
      </c>
      <c r="K3056" s="265">
        <v>350000</v>
      </c>
      <c r="N3056" t="s">
        <v>5296</v>
      </c>
    </row>
    <row r="3057" spans="1:14" x14ac:dyDescent="0.3">
      <c r="A3057" s="58">
        <v>3057</v>
      </c>
      <c r="B3057" s="264">
        <v>46072</v>
      </c>
      <c r="C3057" s="292" t="s">
        <v>1389</v>
      </c>
      <c r="E3057" s="292" t="s">
        <v>1734</v>
      </c>
      <c r="F3057" s="269">
        <v>2830501</v>
      </c>
      <c r="G3057" s="265">
        <v>1550000</v>
      </c>
      <c r="H3057" s="269">
        <v>1</v>
      </c>
      <c r="K3057" s="265">
        <v>1550000</v>
      </c>
      <c r="N3057" t="s">
        <v>5296</v>
      </c>
    </row>
    <row r="3058" spans="1:14" x14ac:dyDescent="0.3">
      <c r="A3058" s="58">
        <v>3058</v>
      </c>
      <c r="B3058" s="264">
        <v>46072</v>
      </c>
      <c r="C3058" s="292" t="s">
        <v>4410</v>
      </c>
      <c r="E3058" s="292" t="s">
        <v>1707</v>
      </c>
      <c r="F3058" s="269">
        <v>27107593440</v>
      </c>
      <c r="G3058" s="265">
        <v>150000</v>
      </c>
      <c r="H3058" s="269">
        <v>1</v>
      </c>
      <c r="K3058" s="265">
        <v>150000</v>
      </c>
      <c r="N3058" t="s">
        <v>5296</v>
      </c>
    </row>
    <row r="3059" spans="1:14" x14ac:dyDescent="0.3">
      <c r="A3059" s="58">
        <v>3059</v>
      </c>
      <c r="B3059" s="264">
        <v>46072</v>
      </c>
      <c r="C3059" s="292" t="s">
        <v>1799</v>
      </c>
      <c r="E3059" s="292" t="s">
        <v>2169</v>
      </c>
      <c r="F3059" s="269" t="s">
        <v>1195</v>
      </c>
      <c r="G3059" s="265">
        <v>1550000</v>
      </c>
      <c r="H3059" s="269">
        <v>1</v>
      </c>
      <c r="K3059" s="265">
        <v>1550000</v>
      </c>
      <c r="M3059" s="292" t="s">
        <v>5091</v>
      </c>
      <c r="N3059" t="s">
        <v>5296</v>
      </c>
    </row>
    <row r="3060" spans="1:14" x14ac:dyDescent="0.3">
      <c r="A3060" s="58">
        <v>3060</v>
      </c>
      <c r="B3060" s="264">
        <v>46072</v>
      </c>
      <c r="C3060" s="292" t="s">
        <v>1799</v>
      </c>
      <c r="E3060" s="292" t="s">
        <v>2170</v>
      </c>
      <c r="F3060" s="269" t="s">
        <v>1793</v>
      </c>
      <c r="G3060" s="265">
        <v>50000</v>
      </c>
      <c r="H3060" s="269">
        <v>1</v>
      </c>
      <c r="K3060" s="265">
        <v>50000</v>
      </c>
      <c r="N3060" t="s">
        <v>5296</v>
      </c>
    </row>
    <row r="3061" spans="1:14" x14ac:dyDescent="0.3">
      <c r="A3061" s="58">
        <v>3061</v>
      </c>
      <c r="B3061" s="264">
        <v>46072</v>
      </c>
      <c r="C3061" s="292" t="s">
        <v>1588</v>
      </c>
      <c r="E3061" s="292" t="s">
        <v>1197</v>
      </c>
      <c r="F3061" s="269" t="s">
        <v>1742</v>
      </c>
      <c r="G3061" s="265">
        <v>1000000</v>
      </c>
      <c r="H3061" s="269">
        <v>1</v>
      </c>
      <c r="J3061" s="266">
        <v>100000</v>
      </c>
      <c r="K3061" s="265">
        <v>1100000</v>
      </c>
      <c r="N3061" t="s">
        <v>5296</v>
      </c>
    </row>
    <row r="3062" spans="1:14" x14ac:dyDescent="0.3">
      <c r="A3062" s="58">
        <v>3062</v>
      </c>
      <c r="B3062" s="264">
        <v>46072</v>
      </c>
      <c r="C3062" s="292" t="s">
        <v>1588</v>
      </c>
      <c r="E3062" s="292" t="s">
        <v>1790</v>
      </c>
      <c r="L3062" s="265">
        <v>-1100000</v>
      </c>
    </row>
    <row r="3063" spans="1:14" x14ac:dyDescent="0.3">
      <c r="A3063" s="58">
        <v>3063</v>
      </c>
      <c r="B3063" s="264">
        <v>46073</v>
      </c>
      <c r="C3063" s="292" t="s">
        <v>1463</v>
      </c>
      <c r="E3063" s="292" t="s">
        <v>2176</v>
      </c>
      <c r="F3063" s="269" t="s">
        <v>1201</v>
      </c>
      <c r="G3063" s="265">
        <v>620000</v>
      </c>
      <c r="H3063" s="269">
        <v>1</v>
      </c>
      <c r="K3063" s="265">
        <v>620000</v>
      </c>
      <c r="N3063" t="s">
        <v>5296</v>
      </c>
    </row>
    <row r="3064" spans="1:14" x14ac:dyDescent="0.3">
      <c r="A3064" s="58">
        <v>3064</v>
      </c>
      <c r="B3064" s="264">
        <v>46073</v>
      </c>
      <c r="C3064" s="292" t="s">
        <v>1780</v>
      </c>
      <c r="E3064" s="292" t="s">
        <v>2288</v>
      </c>
      <c r="F3064" s="269" t="s">
        <v>1742</v>
      </c>
      <c r="G3064" s="265">
        <v>650000</v>
      </c>
      <c r="H3064" s="269">
        <v>1</v>
      </c>
      <c r="K3064" s="265">
        <v>650000</v>
      </c>
      <c r="N3064" t="s">
        <v>5296</v>
      </c>
    </row>
    <row r="3065" spans="1:14" x14ac:dyDescent="0.3">
      <c r="A3065" s="58">
        <v>3065</v>
      </c>
      <c r="B3065" s="264">
        <v>46073</v>
      </c>
      <c r="C3065" s="292" t="s">
        <v>1780</v>
      </c>
      <c r="E3065" s="292" t="s">
        <v>1509</v>
      </c>
      <c r="G3065" s="265">
        <v>10000</v>
      </c>
      <c r="H3065" s="269">
        <v>1</v>
      </c>
      <c r="K3065" s="265">
        <v>10000</v>
      </c>
      <c r="N3065" t="s">
        <v>5296</v>
      </c>
    </row>
    <row r="3066" spans="1:14" x14ac:dyDescent="0.3">
      <c r="A3066" s="58">
        <v>3066</v>
      </c>
      <c r="B3066" s="264">
        <v>46073</v>
      </c>
      <c r="C3066" s="292" t="s">
        <v>1368</v>
      </c>
      <c r="E3066" s="292" t="s">
        <v>1707</v>
      </c>
      <c r="F3066" s="269">
        <v>27107593440</v>
      </c>
      <c r="G3066" s="265">
        <v>170000</v>
      </c>
      <c r="H3066" s="269">
        <v>2</v>
      </c>
      <c r="K3066" s="265">
        <v>340000</v>
      </c>
      <c r="N3066" t="s">
        <v>5296</v>
      </c>
    </row>
    <row r="3067" spans="1:14" x14ac:dyDescent="0.3">
      <c r="A3067" s="58">
        <v>3067</v>
      </c>
      <c r="B3067" s="264">
        <v>46073</v>
      </c>
      <c r="C3067" s="292" t="s">
        <v>2770</v>
      </c>
      <c r="E3067" s="292" t="s">
        <v>2176</v>
      </c>
      <c r="F3067" s="269" t="s">
        <v>1201</v>
      </c>
      <c r="G3067" s="265">
        <v>620000</v>
      </c>
      <c r="H3067" s="269">
        <v>1</v>
      </c>
      <c r="K3067" s="265">
        <v>620000</v>
      </c>
      <c r="N3067" t="s">
        <v>5296</v>
      </c>
    </row>
    <row r="3068" spans="1:14" x14ac:dyDescent="0.3">
      <c r="A3068" s="58">
        <v>3068</v>
      </c>
      <c r="B3068" s="264">
        <v>46073</v>
      </c>
      <c r="C3068" s="292" t="s">
        <v>1389</v>
      </c>
      <c r="E3068" s="292" t="s">
        <v>2000</v>
      </c>
      <c r="G3068" s="265">
        <v>1850000</v>
      </c>
      <c r="H3068" s="269">
        <v>1</v>
      </c>
      <c r="K3068" s="265">
        <v>1850000</v>
      </c>
      <c r="N3068" t="s">
        <v>5296</v>
      </c>
    </row>
    <row r="3069" spans="1:14" x14ac:dyDescent="0.3">
      <c r="A3069" s="58">
        <v>3069</v>
      </c>
      <c r="B3069" s="264">
        <v>46073</v>
      </c>
      <c r="C3069" s="292" t="s">
        <v>1434</v>
      </c>
      <c r="E3069" s="292" t="s">
        <v>1486</v>
      </c>
      <c r="F3069" s="269" t="s">
        <v>2666</v>
      </c>
      <c r="G3069" s="265">
        <v>350000</v>
      </c>
      <c r="H3069" s="269">
        <v>1</v>
      </c>
      <c r="K3069" s="265">
        <v>350000</v>
      </c>
      <c r="N3069" t="s">
        <v>5296</v>
      </c>
    </row>
    <row r="3070" spans="1:14" x14ac:dyDescent="0.3">
      <c r="A3070" s="58">
        <v>3070</v>
      </c>
      <c r="B3070" s="264">
        <v>46073</v>
      </c>
      <c r="C3070" s="292" t="s">
        <v>1434</v>
      </c>
      <c r="E3070" s="292" t="s">
        <v>2827</v>
      </c>
      <c r="F3070" s="269">
        <v>5961308248</v>
      </c>
      <c r="G3070" s="265">
        <v>130000</v>
      </c>
      <c r="H3070" s="269">
        <v>1</v>
      </c>
      <c r="K3070" s="265">
        <v>130000</v>
      </c>
      <c r="N3070" t="s">
        <v>5296</v>
      </c>
    </row>
    <row r="3071" spans="1:14" x14ac:dyDescent="0.3">
      <c r="A3071" s="58">
        <v>3071</v>
      </c>
      <c r="B3071" s="264">
        <v>46073</v>
      </c>
      <c r="C3071" s="292" t="s">
        <v>5251</v>
      </c>
      <c r="E3071" s="292" t="s">
        <v>5254</v>
      </c>
      <c r="F3071" s="270">
        <v>27107593440</v>
      </c>
      <c r="G3071" s="265">
        <v>150000</v>
      </c>
      <c r="H3071" s="269">
        <v>2</v>
      </c>
      <c r="J3071" s="266">
        <v>30000</v>
      </c>
      <c r="K3071" s="265">
        <v>330000</v>
      </c>
      <c r="N3071" t="s">
        <v>5296</v>
      </c>
    </row>
    <row r="3072" spans="1:14" x14ac:dyDescent="0.3">
      <c r="A3072" s="58">
        <v>3072</v>
      </c>
      <c r="B3072" s="264">
        <v>46073</v>
      </c>
      <c r="C3072" s="292" t="s">
        <v>3255</v>
      </c>
      <c r="E3072" s="292" t="s">
        <v>1733</v>
      </c>
      <c r="G3072" s="265">
        <v>1100000</v>
      </c>
      <c r="H3072" s="269">
        <v>1</v>
      </c>
      <c r="K3072" s="265">
        <v>1100000</v>
      </c>
      <c r="N3072" t="s">
        <v>5296</v>
      </c>
    </row>
    <row r="3073" spans="1:14" x14ac:dyDescent="0.3">
      <c r="A3073" s="58">
        <v>3073</v>
      </c>
      <c r="B3073" s="264">
        <v>46073</v>
      </c>
      <c r="C3073" s="292" t="s">
        <v>3255</v>
      </c>
      <c r="E3073" s="292" t="s">
        <v>1509</v>
      </c>
      <c r="G3073" s="265">
        <v>30000</v>
      </c>
      <c r="H3073" s="269">
        <v>1</v>
      </c>
      <c r="K3073" s="265">
        <v>30000</v>
      </c>
      <c r="N3073" t="s">
        <v>5296</v>
      </c>
    </row>
    <row r="3074" spans="1:14" x14ac:dyDescent="0.3">
      <c r="A3074" s="58">
        <v>3074</v>
      </c>
      <c r="B3074" s="264">
        <v>46074</v>
      </c>
      <c r="C3074" s="292" t="s">
        <v>1576</v>
      </c>
      <c r="E3074" s="292" t="s">
        <v>3038</v>
      </c>
      <c r="F3074" s="269" t="s">
        <v>1942</v>
      </c>
      <c r="G3074" s="265">
        <v>1000000</v>
      </c>
      <c r="H3074" s="269">
        <v>1</v>
      </c>
      <c r="J3074" s="266">
        <v>100000</v>
      </c>
      <c r="K3074" s="265">
        <v>1100000</v>
      </c>
      <c r="N3074" t="s">
        <v>5296</v>
      </c>
    </row>
    <row r="3075" spans="1:14" x14ac:dyDescent="0.3">
      <c r="A3075" s="58">
        <v>3075</v>
      </c>
      <c r="B3075" s="264">
        <v>46074</v>
      </c>
      <c r="C3075" s="292" t="s">
        <v>1368</v>
      </c>
      <c r="E3075" s="292" t="s">
        <v>4173</v>
      </c>
      <c r="L3075" s="265">
        <v>-690000</v>
      </c>
    </row>
    <row r="3076" spans="1:14" x14ac:dyDescent="0.3">
      <c r="A3076" s="58">
        <v>3076</v>
      </c>
      <c r="B3076" s="264">
        <v>46076</v>
      </c>
      <c r="C3076" s="292" t="s">
        <v>2134</v>
      </c>
      <c r="E3076" s="292" t="s">
        <v>5103</v>
      </c>
      <c r="L3076" s="265">
        <v>-1680000</v>
      </c>
    </row>
    <row r="3077" spans="1:14" x14ac:dyDescent="0.3">
      <c r="A3077" s="58">
        <v>3077</v>
      </c>
      <c r="B3077" s="264">
        <v>46074</v>
      </c>
      <c r="C3077" s="292" t="s">
        <v>1544</v>
      </c>
      <c r="E3077" s="292" t="s">
        <v>4790</v>
      </c>
      <c r="F3077" s="269" t="s">
        <v>4789</v>
      </c>
      <c r="G3077" s="265">
        <v>1000000</v>
      </c>
      <c r="H3077" s="269">
        <v>1</v>
      </c>
      <c r="K3077" s="265">
        <v>1000000</v>
      </c>
      <c r="N3077" t="s">
        <v>5296</v>
      </c>
    </row>
    <row r="3078" spans="1:14" x14ac:dyDescent="0.3">
      <c r="A3078" s="58">
        <v>3078</v>
      </c>
      <c r="B3078" s="264">
        <v>46074</v>
      </c>
      <c r="C3078" s="292" t="s">
        <v>1544</v>
      </c>
      <c r="E3078" s="292" t="s">
        <v>2126</v>
      </c>
      <c r="F3078" s="269">
        <v>2830502</v>
      </c>
      <c r="G3078" s="265">
        <v>1900000</v>
      </c>
      <c r="H3078" s="269">
        <v>1</v>
      </c>
      <c r="K3078" s="265">
        <v>1900000</v>
      </c>
      <c r="N3078" t="s">
        <v>5296</v>
      </c>
    </row>
    <row r="3079" spans="1:14" x14ac:dyDescent="0.3">
      <c r="A3079" s="58">
        <v>3079</v>
      </c>
      <c r="B3079" s="264">
        <v>46076</v>
      </c>
      <c r="C3079" s="292" t="s">
        <v>1463</v>
      </c>
      <c r="E3079" s="292" t="s">
        <v>2176</v>
      </c>
      <c r="F3079" s="269" t="s">
        <v>1201</v>
      </c>
      <c r="G3079" s="265">
        <v>620000</v>
      </c>
      <c r="H3079" s="269">
        <v>1</v>
      </c>
      <c r="K3079" s="265">
        <v>620000</v>
      </c>
      <c r="N3079" t="s">
        <v>5296</v>
      </c>
    </row>
    <row r="3080" spans="1:14" x14ac:dyDescent="0.3">
      <c r="A3080" s="58">
        <v>3080</v>
      </c>
      <c r="B3080" s="264">
        <v>46076</v>
      </c>
      <c r="C3080" s="292" t="s">
        <v>1463</v>
      </c>
      <c r="E3080" s="292" t="s">
        <v>4489</v>
      </c>
      <c r="L3080" s="265">
        <v>-1240000</v>
      </c>
    </row>
    <row r="3081" spans="1:14" x14ac:dyDescent="0.3">
      <c r="A3081" s="58">
        <v>3081</v>
      </c>
      <c r="B3081" s="264">
        <v>46076</v>
      </c>
      <c r="C3081" s="292" t="s">
        <v>1967</v>
      </c>
      <c r="E3081" s="292" t="s">
        <v>1486</v>
      </c>
      <c r="F3081" s="269" t="s">
        <v>2666</v>
      </c>
      <c r="G3081" s="265">
        <v>350000</v>
      </c>
      <c r="H3081" s="269">
        <v>1</v>
      </c>
      <c r="J3081" s="266">
        <v>35000</v>
      </c>
      <c r="K3081" s="265">
        <v>385000</v>
      </c>
      <c r="N3081" t="s">
        <v>5296</v>
      </c>
    </row>
    <row r="3082" spans="1:14" x14ac:dyDescent="0.3">
      <c r="A3082" s="58">
        <v>3082</v>
      </c>
      <c r="B3082" s="264">
        <v>46076</v>
      </c>
      <c r="C3082" s="292" t="s">
        <v>1884</v>
      </c>
      <c r="E3082" s="292" t="s">
        <v>1197</v>
      </c>
      <c r="F3082" s="269" t="s">
        <v>1742</v>
      </c>
      <c r="G3082" s="265">
        <v>1200000</v>
      </c>
      <c r="H3082" s="269">
        <v>1</v>
      </c>
      <c r="K3082" s="265">
        <v>1200000</v>
      </c>
      <c r="N3082" t="s">
        <v>5296</v>
      </c>
    </row>
    <row r="3083" spans="1:14" x14ac:dyDescent="0.3">
      <c r="A3083" s="58">
        <v>3083</v>
      </c>
      <c r="B3083" s="264">
        <v>46076</v>
      </c>
      <c r="C3083" s="292" t="s">
        <v>1884</v>
      </c>
      <c r="E3083" s="292" t="s">
        <v>1486</v>
      </c>
      <c r="F3083" s="269" t="s">
        <v>2666</v>
      </c>
      <c r="G3083" s="265">
        <v>350000</v>
      </c>
      <c r="H3083" s="269">
        <v>1</v>
      </c>
      <c r="K3083" s="265">
        <v>350000</v>
      </c>
      <c r="N3083" t="s">
        <v>5296</v>
      </c>
    </row>
    <row r="3084" spans="1:14" x14ac:dyDescent="0.3">
      <c r="A3084" s="58">
        <v>3084</v>
      </c>
      <c r="B3084" s="264">
        <v>46076</v>
      </c>
      <c r="C3084" s="292" t="s">
        <v>1016</v>
      </c>
      <c r="E3084" s="292" t="s">
        <v>1733</v>
      </c>
      <c r="G3084" s="265">
        <v>650000</v>
      </c>
      <c r="H3084" s="269">
        <v>1</v>
      </c>
      <c r="K3084" s="265">
        <v>650000</v>
      </c>
      <c r="N3084" t="s">
        <v>5296</v>
      </c>
    </row>
    <row r="3085" spans="1:14" x14ac:dyDescent="0.3">
      <c r="A3085" s="58">
        <v>3085</v>
      </c>
      <c r="B3085" s="264">
        <v>46076</v>
      </c>
      <c r="C3085" s="292" t="s">
        <v>1051</v>
      </c>
      <c r="E3085" s="292" t="s">
        <v>2176</v>
      </c>
      <c r="F3085" s="269" t="s">
        <v>1201</v>
      </c>
      <c r="G3085" s="265">
        <v>620000</v>
      </c>
      <c r="H3085" s="269">
        <v>1</v>
      </c>
      <c r="K3085" s="265">
        <v>620000</v>
      </c>
      <c r="N3085" t="s">
        <v>5296</v>
      </c>
    </row>
    <row r="3086" spans="1:14" x14ac:dyDescent="0.3">
      <c r="A3086" s="58">
        <v>3086</v>
      </c>
      <c r="B3086" s="264">
        <v>46076</v>
      </c>
      <c r="C3086" s="292" t="s">
        <v>2483</v>
      </c>
      <c r="E3086" s="292" t="s">
        <v>2017</v>
      </c>
      <c r="F3086" s="269" t="s">
        <v>1209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5111</v>
      </c>
      <c r="N3086" t="s">
        <v>5296</v>
      </c>
    </row>
    <row r="3087" spans="1:14" x14ac:dyDescent="0.3">
      <c r="A3087" s="58">
        <v>3087</v>
      </c>
      <c r="B3087" s="264">
        <v>46076</v>
      </c>
      <c r="C3087" s="292" t="s">
        <v>1799</v>
      </c>
      <c r="E3087" s="292" t="s">
        <v>1486</v>
      </c>
      <c r="F3087" s="269" t="s">
        <v>2666</v>
      </c>
      <c r="G3087" s="265">
        <v>350000</v>
      </c>
      <c r="H3087" s="269">
        <v>2</v>
      </c>
      <c r="K3087" s="265">
        <v>700000</v>
      </c>
      <c r="N3087" t="s">
        <v>5296</v>
      </c>
    </row>
    <row r="3088" spans="1:14" x14ac:dyDescent="0.3">
      <c r="A3088" s="58">
        <v>3088</v>
      </c>
      <c r="B3088" s="264">
        <v>46076</v>
      </c>
      <c r="C3088" s="292" t="s">
        <v>1780</v>
      </c>
      <c r="E3088" s="292" t="s">
        <v>1733</v>
      </c>
      <c r="G3088" s="265">
        <v>1100000</v>
      </c>
      <c r="H3088" s="269">
        <v>1</v>
      </c>
      <c r="K3088" s="265">
        <v>1100000</v>
      </c>
      <c r="N3088" t="s">
        <v>5296</v>
      </c>
    </row>
    <row r="3089" spans="1:14" x14ac:dyDescent="0.3">
      <c r="A3089" s="58">
        <v>3089</v>
      </c>
      <c r="B3089" s="264">
        <v>46076</v>
      </c>
      <c r="C3089" s="292" t="s">
        <v>1780</v>
      </c>
      <c r="E3089" s="292" t="s">
        <v>1733</v>
      </c>
      <c r="G3089" s="265">
        <v>650000</v>
      </c>
      <c r="H3089" s="269">
        <v>1</v>
      </c>
      <c r="K3089" s="265">
        <v>650000</v>
      </c>
      <c r="N3089" t="s">
        <v>5296</v>
      </c>
    </row>
    <row r="3090" spans="1:14" x14ac:dyDescent="0.3">
      <c r="A3090" s="58">
        <v>3090</v>
      </c>
      <c r="B3090" s="264">
        <v>46076</v>
      </c>
      <c r="C3090" s="292" t="s">
        <v>1780</v>
      </c>
      <c r="E3090" s="292" t="s">
        <v>1509</v>
      </c>
      <c r="G3090" s="265">
        <v>30000</v>
      </c>
      <c r="H3090" s="269">
        <v>1</v>
      </c>
      <c r="K3090" s="265">
        <v>30000</v>
      </c>
      <c r="N3090" t="s">
        <v>5296</v>
      </c>
    </row>
    <row r="3091" spans="1:14" x14ac:dyDescent="0.3">
      <c r="A3091" s="58">
        <v>3091</v>
      </c>
      <c r="B3091" s="264">
        <v>46076</v>
      </c>
      <c r="C3091" s="292" t="s">
        <v>1016</v>
      </c>
      <c r="E3091" s="292" t="s">
        <v>2906</v>
      </c>
      <c r="F3091" s="269">
        <v>415090409</v>
      </c>
      <c r="G3091" s="265">
        <v>584000</v>
      </c>
      <c r="H3091" s="269">
        <v>1</v>
      </c>
      <c r="K3091" s="265">
        <v>584000</v>
      </c>
      <c r="N3091" t="s">
        <v>5296</v>
      </c>
    </row>
    <row r="3092" spans="1:14" x14ac:dyDescent="0.3">
      <c r="A3092" s="58">
        <v>3092</v>
      </c>
      <c r="B3092" s="264">
        <v>46076</v>
      </c>
      <c r="C3092" s="292" t="s">
        <v>1016</v>
      </c>
      <c r="E3092" s="292" t="s">
        <v>2181</v>
      </c>
      <c r="F3092" s="269" t="s">
        <v>1812</v>
      </c>
      <c r="G3092" s="265">
        <v>10000</v>
      </c>
      <c r="H3092" s="269">
        <v>1</v>
      </c>
      <c r="K3092" s="265">
        <v>10000</v>
      </c>
      <c r="N3092" t="s">
        <v>5296</v>
      </c>
    </row>
    <row r="3093" spans="1:14" x14ac:dyDescent="0.3">
      <c r="A3093" s="58">
        <v>3093</v>
      </c>
      <c r="B3093" s="264">
        <v>46076</v>
      </c>
      <c r="C3093" s="292" t="s">
        <v>1439</v>
      </c>
      <c r="E3093" s="292" t="s">
        <v>1197</v>
      </c>
      <c r="F3093" s="269" t="s">
        <v>1742</v>
      </c>
      <c r="G3093" s="265">
        <v>1200000</v>
      </c>
      <c r="H3093" s="269">
        <v>1</v>
      </c>
      <c r="J3093" s="266">
        <v>120000</v>
      </c>
      <c r="K3093" s="265">
        <v>1320000</v>
      </c>
      <c r="N3093" t="s">
        <v>5296</v>
      </c>
    </row>
    <row r="3094" spans="1:14" x14ac:dyDescent="0.3">
      <c r="A3094" s="58">
        <v>3094</v>
      </c>
      <c r="B3094" s="264">
        <v>46076</v>
      </c>
      <c r="C3094" s="292" t="s">
        <v>1586</v>
      </c>
      <c r="E3094" s="292" t="s">
        <v>5116</v>
      </c>
      <c r="L3094" s="265">
        <v>-1649000</v>
      </c>
    </row>
    <row r="3095" spans="1:14" x14ac:dyDescent="0.3">
      <c r="A3095" s="58">
        <v>3095</v>
      </c>
      <c r="B3095" s="264">
        <v>46076</v>
      </c>
      <c r="C3095" s="292" t="s">
        <v>1967</v>
      </c>
      <c r="E3095" s="292" t="s">
        <v>4115</v>
      </c>
      <c r="L3095" s="265">
        <v>-385000</v>
      </c>
    </row>
    <row r="3096" spans="1:14" x14ac:dyDescent="0.3">
      <c r="A3096" s="58">
        <v>3096</v>
      </c>
      <c r="B3096" s="264">
        <v>46077</v>
      </c>
      <c r="C3096" s="292" t="s">
        <v>1459</v>
      </c>
      <c r="E3096" s="292" t="s">
        <v>5117</v>
      </c>
      <c r="G3096" s="265">
        <v>300000</v>
      </c>
      <c r="H3096" s="269">
        <v>1</v>
      </c>
      <c r="K3096" s="265">
        <v>300000</v>
      </c>
      <c r="N3096" t="s">
        <v>5296</v>
      </c>
    </row>
    <row r="3097" spans="1:14" x14ac:dyDescent="0.3">
      <c r="A3097" s="58">
        <v>3097</v>
      </c>
      <c r="B3097" s="264">
        <v>46077</v>
      </c>
      <c r="C3097" s="292" t="s">
        <v>1648</v>
      </c>
      <c r="E3097" s="292" t="s">
        <v>3563</v>
      </c>
      <c r="F3097" s="269" t="s">
        <v>3573</v>
      </c>
      <c r="G3097" s="265">
        <v>2600000</v>
      </c>
      <c r="H3097" s="269">
        <v>1</v>
      </c>
      <c r="K3097" s="265">
        <v>2600000</v>
      </c>
      <c r="M3097" s="292" t="s">
        <v>5120</v>
      </c>
      <c r="N3097" t="s">
        <v>5296</v>
      </c>
    </row>
    <row r="3098" spans="1:14" x14ac:dyDescent="0.3">
      <c r="A3098" s="58">
        <v>3098</v>
      </c>
      <c r="B3098" s="264">
        <v>46077</v>
      </c>
      <c r="C3098" s="292" t="s">
        <v>2985</v>
      </c>
      <c r="E3098" s="292" t="s">
        <v>1197</v>
      </c>
      <c r="F3098" s="269" t="s">
        <v>1742</v>
      </c>
      <c r="G3098" s="265">
        <v>1200000</v>
      </c>
      <c r="H3098" s="269">
        <v>1</v>
      </c>
      <c r="K3098" s="265">
        <v>1200000</v>
      </c>
      <c r="N3098" t="s">
        <v>5296</v>
      </c>
    </row>
    <row r="3099" spans="1:14" x14ac:dyDescent="0.3">
      <c r="A3099" s="58">
        <v>3099</v>
      </c>
      <c r="B3099" s="264">
        <v>46077</v>
      </c>
      <c r="C3099" s="292" t="s">
        <v>1837</v>
      </c>
      <c r="E3099" s="292" t="s">
        <v>1197</v>
      </c>
      <c r="F3099" s="269" t="s">
        <v>1742</v>
      </c>
      <c r="G3099" s="265">
        <v>1200000</v>
      </c>
      <c r="H3099" s="269">
        <v>1</v>
      </c>
      <c r="K3099" s="265">
        <v>1200000</v>
      </c>
      <c r="N3099" t="s">
        <v>5296</v>
      </c>
    </row>
    <row r="3100" spans="1:14" x14ac:dyDescent="0.3">
      <c r="A3100" s="58">
        <v>3100</v>
      </c>
      <c r="B3100" s="264">
        <v>46077</v>
      </c>
      <c r="C3100" s="292" t="s">
        <v>1837</v>
      </c>
      <c r="E3100" s="292" t="s">
        <v>1486</v>
      </c>
      <c r="F3100" s="269" t="s">
        <v>2666</v>
      </c>
      <c r="G3100" s="265">
        <v>350000</v>
      </c>
      <c r="H3100" s="269">
        <v>1</v>
      </c>
      <c r="K3100" s="265">
        <v>350000</v>
      </c>
      <c r="N3100" t="s">
        <v>5296</v>
      </c>
    </row>
    <row r="3101" spans="1:14" x14ac:dyDescent="0.3">
      <c r="A3101" s="58">
        <v>3101</v>
      </c>
      <c r="B3101" s="264">
        <v>46077</v>
      </c>
      <c r="C3101" s="292" t="s">
        <v>5244</v>
      </c>
      <c r="E3101" s="292" t="s">
        <v>5245</v>
      </c>
      <c r="F3101" s="269" t="s">
        <v>5246</v>
      </c>
      <c r="G3101" s="265">
        <v>1000000</v>
      </c>
      <c r="H3101" s="269">
        <v>1</v>
      </c>
      <c r="J3101" s="266">
        <v>100000</v>
      </c>
      <c r="K3101" s="265">
        <v>1100000</v>
      </c>
      <c r="N3101" t="s">
        <v>5296</v>
      </c>
    </row>
    <row r="3102" spans="1:14" x14ac:dyDescent="0.3">
      <c r="A3102" s="58">
        <v>3102</v>
      </c>
      <c r="B3102" s="264">
        <v>46077</v>
      </c>
      <c r="C3102" s="292" t="s">
        <v>1389</v>
      </c>
      <c r="E3102" s="292" t="s">
        <v>1733</v>
      </c>
      <c r="G3102" s="265">
        <v>1100000</v>
      </c>
      <c r="H3102" s="269">
        <v>1</v>
      </c>
      <c r="K3102" s="265">
        <v>1100000</v>
      </c>
      <c r="N3102" t="s">
        <v>5296</v>
      </c>
    </row>
    <row r="3103" spans="1:14" x14ac:dyDescent="0.3">
      <c r="A3103" s="58">
        <v>3103</v>
      </c>
      <c r="B3103" s="264">
        <v>46077</v>
      </c>
      <c r="C3103" s="292" t="s">
        <v>1837</v>
      </c>
      <c r="E3103" s="292" t="s">
        <v>5125</v>
      </c>
      <c r="L3103" s="265">
        <v>-1550000</v>
      </c>
    </row>
    <row r="3104" spans="1:14" x14ac:dyDescent="0.3">
      <c r="A3104" s="58">
        <v>3104</v>
      </c>
      <c r="B3104" s="264">
        <v>46077</v>
      </c>
      <c r="C3104" s="292" t="s">
        <v>1851</v>
      </c>
      <c r="E3104" s="292" t="s">
        <v>4919</v>
      </c>
      <c r="L3104" s="265">
        <v>-250000</v>
      </c>
    </row>
    <row r="3105" spans="1:14" x14ac:dyDescent="0.3">
      <c r="A3105" s="58">
        <v>3105</v>
      </c>
      <c r="B3105" s="264">
        <v>46077</v>
      </c>
      <c r="C3105" s="292" t="s">
        <v>1544</v>
      </c>
      <c r="E3105" s="292" t="s">
        <v>5037</v>
      </c>
      <c r="L3105" s="265">
        <v>-2900000</v>
      </c>
    </row>
    <row r="3106" spans="1:14" x14ac:dyDescent="0.3">
      <c r="A3106" s="58">
        <v>3106</v>
      </c>
      <c r="B3106" s="264">
        <v>46077</v>
      </c>
      <c r="C3106" s="292" t="s">
        <v>1648</v>
      </c>
      <c r="E3106" s="292" t="s">
        <v>5126</v>
      </c>
      <c r="L3106" s="265">
        <v>-2600000</v>
      </c>
    </row>
    <row r="3107" spans="1:14" x14ac:dyDescent="0.3">
      <c r="A3107" s="58">
        <v>3107</v>
      </c>
      <c r="B3107" s="264">
        <v>46077</v>
      </c>
      <c r="C3107" s="292" t="s">
        <v>1439</v>
      </c>
      <c r="E3107" s="292" t="s">
        <v>5127</v>
      </c>
      <c r="L3107" s="265">
        <v>-1320000</v>
      </c>
    </row>
    <row r="3108" spans="1:14" x14ac:dyDescent="0.3">
      <c r="A3108" s="58">
        <v>3108</v>
      </c>
      <c r="B3108" s="264">
        <v>46078</v>
      </c>
      <c r="C3108" s="292" t="s">
        <v>2770</v>
      </c>
      <c r="E3108" s="292" t="s">
        <v>2078</v>
      </c>
      <c r="L3108" s="265">
        <v>-870000</v>
      </c>
    </row>
    <row r="3109" spans="1:14" x14ac:dyDescent="0.3">
      <c r="A3109" s="58">
        <v>3109</v>
      </c>
      <c r="B3109" s="264">
        <v>46078</v>
      </c>
      <c r="C3109" s="292" t="s">
        <v>1463</v>
      </c>
      <c r="E3109" s="292" t="s">
        <v>1197</v>
      </c>
      <c r="F3109" s="269" t="s">
        <v>1742</v>
      </c>
      <c r="G3109" s="265">
        <v>1100000</v>
      </c>
      <c r="H3109" s="269">
        <v>1</v>
      </c>
      <c r="K3109" s="265">
        <v>1100000</v>
      </c>
      <c r="N3109" t="s">
        <v>5296</v>
      </c>
    </row>
    <row r="3110" spans="1:14" x14ac:dyDescent="0.3">
      <c r="A3110" s="58">
        <v>3110</v>
      </c>
      <c r="B3110" s="264">
        <v>46078</v>
      </c>
      <c r="C3110" s="292" t="s">
        <v>1463</v>
      </c>
      <c r="E3110" s="292" t="s">
        <v>1486</v>
      </c>
      <c r="F3110" s="269" t="s">
        <v>2666</v>
      </c>
      <c r="G3110" s="265">
        <v>350000</v>
      </c>
      <c r="H3110" s="269">
        <v>1</v>
      </c>
      <c r="K3110" s="265">
        <v>350000</v>
      </c>
      <c r="N3110" t="s">
        <v>5296</v>
      </c>
    </row>
    <row r="3111" spans="1:14" x14ac:dyDescent="0.3">
      <c r="A3111" s="58">
        <v>3111</v>
      </c>
      <c r="B3111" s="264">
        <v>46078</v>
      </c>
      <c r="C3111" s="292" t="s">
        <v>1296</v>
      </c>
      <c r="E3111" s="292" t="s">
        <v>1197</v>
      </c>
      <c r="F3111" s="269" t="s">
        <v>1742</v>
      </c>
      <c r="G3111" s="265">
        <v>1200000</v>
      </c>
      <c r="H3111" s="269">
        <v>1</v>
      </c>
      <c r="K3111" s="265">
        <v>1200000</v>
      </c>
      <c r="N3111" t="s">
        <v>5296</v>
      </c>
    </row>
    <row r="3112" spans="1:14" x14ac:dyDescent="0.3">
      <c r="A3112" s="58">
        <v>3112</v>
      </c>
      <c r="B3112" s="264">
        <v>46078</v>
      </c>
      <c r="C3112" s="292" t="s">
        <v>1296</v>
      </c>
      <c r="E3112" s="292" t="s">
        <v>5129</v>
      </c>
      <c r="G3112" s="265">
        <v>750000</v>
      </c>
      <c r="H3112" s="269">
        <v>1</v>
      </c>
      <c r="K3112" s="265">
        <v>750000</v>
      </c>
      <c r="N3112" t="s">
        <v>5296</v>
      </c>
    </row>
    <row r="3113" spans="1:14" x14ac:dyDescent="0.3">
      <c r="A3113" s="58">
        <v>3113</v>
      </c>
      <c r="B3113" s="264">
        <v>46078</v>
      </c>
      <c r="C3113" s="292" t="s">
        <v>3389</v>
      </c>
      <c r="E3113" s="292" t="s">
        <v>1733</v>
      </c>
      <c r="G3113" s="265">
        <v>650000</v>
      </c>
      <c r="H3113" s="269">
        <v>1</v>
      </c>
      <c r="K3113" s="265">
        <v>650000</v>
      </c>
      <c r="N3113" t="s">
        <v>5296</v>
      </c>
    </row>
    <row r="3114" spans="1:14" x14ac:dyDescent="0.3">
      <c r="A3114" s="58">
        <v>3114</v>
      </c>
      <c r="B3114" s="264">
        <v>46078</v>
      </c>
      <c r="C3114" s="292" t="s">
        <v>995</v>
      </c>
      <c r="E3114" s="292" t="s">
        <v>1733</v>
      </c>
      <c r="G3114" s="265">
        <v>650000</v>
      </c>
      <c r="H3114" s="269">
        <v>1</v>
      </c>
      <c r="J3114" s="266">
        <v>65000</v>
      </c>
      <c r="K3114" s="265">
        <v>715000</v>
      </c>
      <c r="N3114" t="s">
        <v>5296</v>
      </c>
    </row>
    <row r="3115" spans="1:14" x14ac:dyDescent="0.3">
      <c r="A3115" s="58">
        <v>3115</v>
      </c>
      <c r="B3115" s="264">
        <v>46078</v>
      </c>
      <c r="C3115" s="292" t="s">
        <v>4275</v>
      </c>
      <c r="E3115" s="292" t="s">
        <v>1197</v>
      </c>
      <c r="F3115" s="269" t="s">
        <v>1742</v>
      </c>
      <c r="G3115" s="265">
        <v>1300000</v>
      </c>
      <c r="H3115" s="269">
        <v>1</v>
      </c>
      <c r="K3115" s="265">
        <v>1300000</v>
      </c>
      <c r="N3115" t="s">
        <v>5296</v>
      </c>
    </row>
    <row r="3116" spans="1:14" x14ac:dyDescent="0.3">
      <c r="A3116" s="58">
        <v>3116</v>
      </c>
      <c r="B3116" s="264">
        <v>46078</v>
      </c>
      <c r="C3116" s="292" t="s">
        <v>995</v>
      </c>
      <c r="E3116" s="292" t="s">
        <v>5134</v>
      </c>
      <c r="L3116" s="265">
        <v>-715000</v>
      </c>
    </row>
    <row r="3117" spans="1:14" x14ac:dyDescent="0.3">
      <c r="A3117" s="58">
        <v>3117</v>
      </c>
      <c r="B3117" s="264">
        <v>46078</v>
      </c>
      <c r="C3117" s="292" t="s">
        <v>1296</v>
      </c>
      <c r="E3117" s="292" t="s">
        <v>5135</v>
      </c>
      <c r="L3117" s="265">
        <v>-1950000</v>
      </c>
    </row>
    <row r="3118" spans="1:14" x14ac:dyDescent="0.3">
      <c r="A3118" s="58">
        <v>3118</v>
      </c>
      <c r="B3118" s="264">
        <v>46079</v>
      </c>
      <c r="C3118" s="292" t="s">
        <v>1737</v>
      </c>
      <c r="E3118" s="292" t="s">
        <v>1790</v>
      </c>
      <c r="L3118" s="265">
        <v>-900000</v>
      </c>
    </row>
    <row r="3119" spans="1:14" x14ac:dyDescent="0.3">
      <c r="A3119" s="58">
        <v>3119</v>
      </c>
      <c r="B3119" s="264">
        <v>46079</v>
      </c>
      <c r="C3119" s="292" t="s">
        <v>2985</v>
      </c>
      <c r="E3119" s="292" t="s">
        <v>5140</v>
      </c>
      <c r="L3119" s="265">
        <v>-2065000</v>
      </c>
    </row>
    <row r="3120" spans="1:14" x14ac:dyDescent="0.3">
      <c r="A3120" s="58">
        <v>3120</v>
      </c>
      <c r="B3120" s="264">
        <v>46079</v>
      </c>
      <c r="C3120" s="292" t="s">
        <v>1576</v>
      </c>
      <c r="E3120" s="292" t="s">
        <v>4436</v>
      </c>
      <c r="L3120" s="265">
        <v>-1100000</v>
      </c>
    </row>
    <row r="3121" spans="1:14" x14ac:dyDescent="0.3">
      <c r="A3121" s="58">
        <v>3121</v>
      </c>
      <c r="B3121" s="264">
        <v>46079</v>
      </c>
      <c r="C3121" s="292" t="s">
        <v>4275</v>
      </c>
      <c r="E3121" s="292" t="s">
        <v>4357</v>
      </c>
      <c r="L3121" s="265">
        <v>-1300000</v>
      </c>
    </row>
    <row r="3122" spans="1:14" x14ac:dyDescent="0.3">
      <c r="A3122" s="58">
        <v>3122</v>
      </c>
      <c r="B3122" s="264">
        <v>46079</v>
      </c>
      <c r="C3122" s="292" t="s">
        <v>1780</v>
      </c>
      <c r="E3122" s="292" t="s">
        <v>1199</v>
      </c>
      <c r="F3122" s="269" t="s">
        <v>1553</v>
      </c>
      <c r="G3122" s="265">
        <v>1200000</v>
      </c>
      <c r="H3122" s="269">
        <v>1</v>
      </c>
      <c r="K3122" s="265">
        <v>1200000</v>
      </c>
      <c r="N3122" t="s">
        <v>5296</v>
      </c>
    </row>
    <row r="3123" spans="1:14" x14ac:dyDescent="0.3">
      <c r="A3123" s="58">
        <v>3123</v>
      </c>
      <c r="B3123" s="264">
        <v>46079</v>
      </c>
      <c r="C3123" s="292" t="s">
        <v>3188</v>
      </c>
      <c r="E3123" s="292" t="s">
        <v>2167</v>
      </c>
      <c r="F3123" s="269" t="s">
        <v>1454</v>
      </c>
      <c r="G3123" s="265">
        <v>1600000</v>
      </c>
      <c r="H3123" s="269">
        <v>1</v>
      </c>
      <c r="K3123" s="265">
        <v>1600000</v>
      </c>
      <c r="M3123" s="292" t="s">
        <v>5143</v>
      </c>
      <c r="N3123" t="s">
        <v>5296</v>
      </c>
    </row>
    <row r="3124" spans="1:14" x14ac:dyDescent="0.3">
      <c r="A3124" s="58">
        <v>3124</v>
      </c>
      <c r="B3124" s="264">
        <v>46079</v>
      </c>
      <c r="C3124" s="292" t="s">
        <v>1576</v>
      </c>
      <c r="E3124" s="292" t="s">
        <v>2176</v>
      </c>
      <c r="F3124" s="269" t="s">
        <v>1201</v>
      </c>
      <c r="G3124" s="265">
        <v>620000</v>
      </c>
      <c r="H3124" s="269">
        <v>1</v>
      </c>
      <c r="K3124" s="265">
        <v>620000</v>
      </c>
      <c r="N3124" t="s">
        <v>5296</v>
      </c>
    </row>
    <row r="3125" spans="1:14" x14ac:dyDescent="0.3">
      <c r="A3125" s="58">
        <v>3125</v>
      </c>
      <c r="B3125" s="264">
        <v>46079</v>
      </c>
      <c r="C3125" s="292" t="s">
        <v>1446</v>
      </c>
      <c r="E3125" s="292" t="s">
        <v>1707</v>
      </c>
      <c r="F3125" s="269">
        <v>27107593440</v>
      </c>
      <c r="G3125" s="265">
        <v>150000</v>
      </c>
      <c r="H3125" s="269">
        <v>1</v>
      </c>
      <c r="K3125" s="265">
        <v>150000</v>
      </c>
      <c r="N3125" t="s">
        <v>5296</v>
      </c>
    </row>
    <row r="3126" spans="1:14" x14ac:dyDescent="0.3">
      <c r="A3126" s="58">
        <v>3126</v>
      </c>
      <c r="B3126" s="264">
        <v>46079</v>
      </c>
      <c r="C3126" s="292" t="s">
        <v>4026</v>
      </c>
      <c r="E3126" s="292" t="s">
        <v>3038</v>
      </c>
      <c r="F3126" s="269" t="s">
        <v>1942</v>
      </c>
      <c r="G3126" s="265">
        <v>1000000</v>
      </c>
      <c r="H3126" s="269">
        <v>1</v>
      </c>
      <c r="J3126" s="266">
        <v>100000</v>
      </c>
      <c r="K3126" s="265">
        <v>1100000</v>
      </c>
      <c r="N3126" t="s">
        <v>5296</v>
      </c>
    </row>
    <row r="3127" spans="1:14" x14ac:dyDescent="0.3">
      <c r="A3127" s="58">
        <v>3127</v>
      </c>
      <c r="B3127" s="264">
        <v>46079</v>
      </c>
      <c r="C3127" s="292" t="s">
        <v>1434</v>
      </c>
      <c r="E3127" s="292" t="s">
        <v>5147</v>
      </c>
      <c r="G3127" s="265">
        <v>-350000</v>
      </c>
      <c r="H3127" s="269">
        <v>1</v>
      </c>
      <c r="L3127" s="265">
        <v>-350000</v>
      </c>
    </row>
    <row r="3128" spans="1:14" x14ac:dyDescent="0.3">
      <c r="A3128" s="58">
        <v>3128</v>
      </c>
      <c r="B3128" s="264">
        <v>46079</v>
      </c>
      <c r="C3128" s="292" t="s">
        <v>1434</v>
      </c>
      <c r="E3128" s="292" t="s">
        <v>5148</v>
      </c>
      <c r="G3128" s="265">
        <v>-300000</v>
      </c>
      <c r="H3128" s="269">
        <v>1</v>
      </c>
      <c r="L3128" s="265">
        <v>-300000</v>
      </c>
    </row>
    <row r="3129" spans="1:14" x14ac:dyDescent="0.3">
      <c r="A3129" s="58">
        <v>3129</v>
      </c>
      <c r="B3129" s="264">
        <v>46079</v>
      </c>
      <c r="C3129" s="292" t="s">
        <v>1016</v>
      </c>
      <c r="E3129" s="292" t="s">
        <v>2183</v>
      </c>
      <c r="G3129" s="265">
        <v>550000</v>
      </c>
      <c r="H3129" s="269">
        <v>1</v>
      </c>
      <c r="K3129" s="265">
        <v>550000</v>
      </c>
      <c r="N3129" t="s">
        <v>5296</v>
      </c>
    </row>
    <row r="3130" spans="1:14" x14ac:dyDescent="0.3">
      <c r="A3130" s="58">
        <v>3130</v>
      </c>
      <c r="B3130" s="264">
        <v>46079</v>
      </c>
      <c r="C3130" s="292" t="s">
        <v>1484</v>
      </c>
      <c r="E3130" s="292" t="s">
        <v>1199</v>
      </c>
      <c r="F3130" s="269" t="s">
        <v>1200</v>
      </c>
      <c r="G3130" s="265">
        <v>1250000</v>
      </c>
      <c r="H3130" s="269">
        <v>1</v>
      </c>
      <c r="K3130" s="265">
        <v>1250000</v>
      </c>
      <c r="N3130" t="s">
        <v>5296</v>
      </c>
    </row>
    <row r="3131" spans="1:14" x14ac:dyDescent="0.3">
      <c r="A3131" s="58">
        <v>3131</v>
      </c>
      <c r="B3131" s="264">
        <v>46079</v>
      </c>
      <c r="C3131" s="292" t="s">
        <v>985</v>
      </c>
      <c r="E3131" s="292" t="s">
        <v>2371</v>
      </c>
      <c r="F3131" s="269" t="s">
        <v>2404</v>
      </c>
      <c r="G3131" s="265">
        <v>681818</v>
      </c>
      <c r="H3131" s="269">
        <v>1</v>
      </c>
      <c r="J3131" s="266">
        <v>68182</v>
      </c>
      <c r="K3131" s="265">
        <v>750000</v>
      </c>
      <c r="N3131" t="s">
        <v>5296</v>
      </c>
    </row>
    <row r="3132" spans="1:14" x14ac:dyDescent="0.3">
      <c r="A3132" s="58">
        <v>3132</v>
      </c>
      <c r="B3132" s="264">
        <v>46079</v>
      </c>
      <c r="C3132" s="292" t="s">
        <v>985</v>
      </c>
      <c r="E3132" s="292" t="s">
        <v>2169</v>
      </c>
      <c r="F3132" s="269" t="s">
        <v>1195</v>
      </c>
      <c r="G3132" s="265">
        <v>1500000</v>
      </c>
      <c r="H3132" s="269">
        <v>1</v>
      </c>
      <c r="J3132" s="266">
        <v>150000</v>
      </c>
      <c r="K3132" s="265">
        <v>1650000</v>
      </c>
      <c r="N3132" t="s">
        <v>5296</v>
      </c>
    </row>
    <row r="3133" spans="1:14" x14ac:dyDescent="0.3">
      <c r="A3133" s="58">
        <v>3133</v>
      </c>
      <c r="B3133" s="264">
        <v>46079</v>
      </c>
      <c r="C3133" s="292" t="s">
        <v>985</v>
      </c>
      <c r="E3133" s="292" t="s">
        <v>2170</v>
      </c>
      <c r="F3133" s="269" t="s">
        <v>1793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4" x14ac:dyDescent="0.3">
      <c r="A3134" s="58">
        <v>3134</v>
      </c>
      <c r="B3134" s="264">
        <v>46079</v>
      </c>
      <c r="C3134" s="292" t="s">
        <v>985</v>
      </c>
      <c r="E3134" s="292" t="s">
        <v>4157</v>
      </c>
      <c r="L3134" s="265">
        <v>-2510000</v>
      </c>
    </row>
    <row r="3135" spans="1:14" x14ac:dyDescent="0.3">
      <c r="A3135" s="58">
        <v>3135</v>
      </c>
      <c r="B3135" s="264">
        <v>46080</v>
      </c>
      <c r="C3135" s="292" t="s">
        <v>3255</v>
      </c>
      <c r="E3135" s="292" t="s">
        <v>5154</v>
      </c>
      <c r="L3135" s="265">
        <v>-1130000</v>
      </c>
    </row>
    <row r="3136" spans="1:14" x14ac:dyDescent="0.3">
      <c r="A3136" s="58">
        <v>3136</v>
      </c>
      <c r="B3136" s="264">
        <v>46080</v>
      </c>
      <c r="C3136" s="292" t="s">
        <v>1016</v>
      </c>
      <c r="E3136" s="292" t="s">
        <v>2096</v>
      </c>
      <c r="F3136" s="269">
        <v>36050661</v>
      </c>
      <c r="G3136" s="265">
        <v>1200000</v>
      </c>
      <c r="H3136" s="269">
        <v>1</v>
      </c>
      <c r="K3136" s="265">
        <v>1200000</v>
      </c>
      <c r="N3136" t="s">
        <v>5296</v>
      </c>
    </row>
    <row r="3137" spans="1:14" x14ac:dyDescent="0.3">
      <c r="A3137" s="58">
        <v>3137</v>
      </c>
      <c r="B3137" s="264">
        <v>46080</v>
      </c>
      <c r="C3137" s="292" t="s">
        <v>2903</v>
      </c>
      <c r="E3137" s="292" t="s">
        <v>4828</v>
      </c>
      <c r="F3137" s="269">
        <v>97031708500</v>
      </c>
      <c r="G3137" s="265">
        <v>3200000</v>
      </c>
      <c r="H3137" s="269">
        <v>1</v>
      </c>
      <c r="K3137" s="265">
        <v>3200000</v>
      </c>
      <c r="N3137" t="s">
        <v>5296</v>
      </c>
    </row>
    <row r="3138" spans="1:14" x14ac:dyDescent="0.3">
      <c r="A3138" s="58">
        <v>3138</v>
      </c>
      <c r="B3138" s="264">
        <v>46080</v>
      </c>
      <c r="C3138" s="292" t="s">
        <v>2903</v>
      </c>
      <c r="E3138" s="292" t="s">
        <v>1754</v>
      </c>
      <c r="F3138" s="269" t="s">
        <v>1756</v>
      </c>
      <c r="G3138" s="265">
        <v>100000</v>
      </c>
      <c r="H3138" s="269">
        <v>1</v>
      </c>
      <c r="K3138" s="265">
        <v>100000</v>
      </c>
      <c r="N3138" t="s">
        <v>5296</v>
      </c>
    </row>
    <row r="3139" spans="1:14" x14ac:dyDescent="0.3">
      <c r="A3139" s="58">
        <v>3139</v>
      </c>
      <c r="B3139" s="264">
        <v>46080</v>
      </c>
      <c r="C3139" s="292" t="s">
        <v>2903</v>
      </c>
      <c r="E3139" s="292" t="s">
        <v>5156</v>
      </c>
      <c r="G3139" s="265">
        <v>10000</v>
      </c>
      <c r="H3139" s="269">
        <v>10</v>
      </c>
      <c r="K3139" s="265">
        <v>100000</v>
      </c>
      <c r="N3139" t="s">
        <v>5296</v>
      </c>
    </row>
    <row r="3140" spans="1:14" x14ac:dyDescent="0.3">
      <c r="A3140" s="58">
        <v>3140</v>
      </c>
      <c r="B3140" s="264">
        <v>46080</v>
      </c>
      <c r="C3140" s="292" t="s">
        <v>5159</v>
      </c>
      <c r="E3140" s="292" t="s">
        <v>1733</v>
      </c>
      <c r="G3140" s="265">
        <v>650000</v>
      </c>
      <c r="H3140" s="269">
        <v>1</v>
      </c>
      <c r="K3140" s="265">
        <v>650000</v>
      </c>
      <c r="N3140" t="s">
        <v>5296</v>
      </c>
    </row>
    <row r="3141" spans="1:14" x14ac:dyDescent="0.3">
      <c r="A3141" s="58">
        <v>3141</v>
      </c>
      <c r="B3141" s="264">
        <v>46080</v>
      </c>
      <c r="C3141" s="292" t="s">
        <v>3899</v>
      </c>
      <c r="E3141" s="292" t="s">
        <v>3563</v>
      </c>
      <c r="F3141" s="269" t="s">
        <v>3573</v>
      </c>
      <c r="G3141" s="265">
        <v>2600000</v>
      </c>
      <c r="H3141" s="269">
        <v>1</v>
      </c>
      <c r="K3141" s="265">
        <v>2600000</v>
      </c>
      <c r="N3141" t="s">
        <v>5296</v>
      </c>
    </row>
    <row r="3142" spans="1:14" x14ac:dyDescent="0.3">
      <c r="A3142" s="58">
        <v>3142</v>
      </c>
      <c r="B3142" s="264">
        <v>46080</v>
      </c>
      <c r="C3142" s="292" t="s">
        <v>3899</v>
      </c>
      <c r="E3142" s="292" t="s">
        <v>2183</v>
      </c>
      <c r="G3142" s="265">
        <v>700000</v>
      </c>
      <c r="H3142" s="269">
        <v>1</v>
      </c>
      <c r="K3142" s="265">
        <v>700000</v>
      </c>
      <c r="N3142" t="s">
        <v>5296</v>
      </c>
    </row>
    <row r="3143" spans="1:14" x14ac:dyDescent="0.3">
      <c r="A3143" s="58">
        <v>3143</v>
      </c>
      <c r="B3143" s="264">
        <v>46080</v>
      </c>
      <c r="C3143" s="292" t="s">
        <v>3899</v>
      </c>
      <c r="E3143" s="292" t="s">
        <v>2180</v>
      </c>
      <c r="F3143" s="269" t="s">
        <v>1785</v>
      </c>
      <c r="G3143" s="265">
        <v>40000</v>
      </c>
      <c r="H3143" s="269">
        <v>1</v>
      </c>
      <c r="K3143" s="265">
        <v>40000</v>
      </c>
      <c r="N3143" t="s">
        <v>5296</v>
      </c>
    </row>
    <row r="3144" spans="1:14" x14ac:dyDescent="0.3">
      <c r="A3144" s="58">
        <v>3144</v>
      </c>
      <c r="B3144" s="264">
        <v>46080</v>
      </c>
      <c r="C3144" s="292" t="s">
        <v>3899</v>
      </c>
      <c r="E3144" s="292" t="s">
        <v>2181</v>
      </c>
      <c r="F3144" s="269" t="s">
        <v>1812</v>
      </c>
      <c r="G3144" s="265">
        <v>10000</v>
      </c>
      <c r="H3144" s="269">
        <v>2</v>
      </c>
      <c r="K3144" s="265">
        <v>20000</v>
      </c>
      <c r="N3144" t="s">
        <v>5296</v>
      </c>
    </row>
    <row r="3145" spans="1:14" x14ac:dyDescent="0.3">
      <c r="A3145" s="58">
        <v>3145</v>
      </c>
      <c r="B3145" s="264">
        <v>46080</v>
      </c>
      <c r="C3145" s="292" t="s">
        <v>5181</v>
      </c>
      <c r="D3145" s="295" t="s">
        <v>4071</v>
      </c>
      <c r="E3145" s="292" t="s">
        <v>5182</v>
      </c>
      <c r="F3145" s="269" t="s">
        <v>5183</v>
      </c>
      <c r="H3145" s="269">
        <v>1</v>
      </c>
      <c r="N3145" t="s">
        <v>5296</v>
      </c>
    </row>
    <row r="3146" spans="1:14" x14ac:dyDescent="0.3">
      <c r="A3146" s="58">
        <v>3146</v>
      </c>
      <c r="B3146" s="264">
        <v>46080</v>
      </c>
      <c r="C3146" s="292" t="s">
        <v>1442</v>
      </c>
      <c r="E3146" s="292" t="s">
        <v>2167</v>
      </c>
      <c r="F3146" s="269" t="s">
        <v>1454</v>
      </c>
      <c r="G3146" s="265">
        <v>1600000</v>
      </c>
      <c r="H3146" s="269">
        <v>1</v>
      </c>
      <c r="J3146" s="266">
        <v>160000</v>
      </c>
      <c r="K3146" s="265">
        <v>1760000</v>
      </c>
      <c r="N3146" t="s">
        <v>5296</v>
      </c>
    </row>
    <row r="3147" spans="1:14" x14ac:dyDescent="0.3">
      <c r="A3147" s="58">
        <v>3147</v>
      </c>
      <c r="B3147" s="264">
        <v>46080</v>
      </c>
      <c r="C3147" s="292" t="s">
        <v>3389</v>
      </c>
      <c r="E3147" s="292" t="s">
        <v>4358</v>
      </c>
      <c r="L3147" s="265">
        <v>-650000</v>
      </c>
    </row>
    <row r="3148" spans="1:14" x14ac:dyDescent="0.3">
      <c r="A3148" s="58">
        <v>3148</v>
      </c>
      <c r="B3148" s="264">
        <v>46080</v>
      </c>
      <c r="C3148" s="292" t="s">
        <v>5159</v>
      </c>
      <c r="E3148" s="292" t="s">
        <v>5165</v>
      </c>
      <c r="L3148" s="265">
        <v>-650000</v>
      </c>
    </row>
    <row r="3149" spans="1:14" x14ac:dyDescent="0.3">
      <c r="A3149" s="58">
        <v>3149</v>
      </c>
      <c r="B3149" s="264">
        <v>46080</v>
      </c>
      <c r="C3149" s="292" t="s">
        <v>3188</v>
      </c>
      <c r="E3149" s="292" t="s">
        <v>4156</v>
      </c>
      <c r="L3149" s="265">
        <v>-1600000</v>
      </c>
    </row>
    <row r="3150" spans="1:14" x14ac:dyDescent="0.3">
      <c r="A3150" s="58">
        <v>3150</v>
      </c>
      <c r="B3150" s="264">
        <v>46080</v>
      </c>
      <c r="C3150" s="292" t="s">
        <v>2903</v>
      </c>
      <c r="E3150" s="292" t="s">
        <v>4285</v>
      </c>
      <c r="L3150" s="265">
        <v>-3400000</v>
      </c>
    </row>
    <row r="3151" spans="1:14" x14ac:dyDescent="0.3">
      <c r="A3151" s="58">
        <v>3151</v>
      </c>
      <c r="B3151" s="264">
        <v>46080</v>
      </c>
      <c r="C3151" s="292" t="s">
        <v>1884</v>
      </c>
      <c r="E3151" s="292" t="s">
        <v>4190</v>
      </c>
      <c r="L3151" s="265">
        <v>-2750000</v>
      </c>
    </row>
    <row r="3152" spans="1:14" x14ac:dyDescent="0.3">
      <c r="A3152" s="58">
        <v>3152</v>
      </c>
      <c r="B3152" s="264">
        <v>46080</v>
      </c>
      <c r="C3152" s="292" t="s">
        <v>1484</v>
      </c>
      <c r="E3152" s="292" t="s">
        <v>4114</v>
      </c>
      <c r="L3152" s="265">
        <v>-1250000</v>
      </c>
    </row>
    <row r="3153" spans="1:14" x14ac:dyDescent="0.3">
      <c r="A3153" s="58">
        <v>3154</v>
      </c>
      <c r="B3153" s="264">
        <v>46081</v>
      </c>
      <c r="C3153" s="292" t="s">
        <v>4410</v>
      </c>
      <c r="E3153" s="292" t="s">
        <v>5168</v>
      </c>
      <c r="L3153" s="265">
        <v>-150000</v>
      </c>
    </row>
    <row r="3154" spans="1:14" x14ac:dyDescent="0.3">
      <c r="A3154" s="58">
        <v>3155</v>
      </c>
      <c r="B3154" s="264">
        <v>46081</v>
      </c>
      <c r="C3154" s="292" t="s">
        <v>2483</v>
      </c>
      <c r="E3154" s="292" t="s">
        <v>5169</v>
      </c>
      <c r="L3154" s="265">
        <v>-1650000</v>
      </c>
    </row>
    <row r="3155" spans="1:14" x14ac:dyDescent="0.3">
      <c r="A3155" s="58">
        <v>3156</v>
      </c>
      <c r="B3155" s="264">
        <v>46081</v>
      </c>
      <c r="C3155" s="292" t="s">
        <v>1570</v>
      </c>
      <c r="E3155" s="292" t="s">
        <v>1197</v>
      </c>
      <c r="F3155" s="269" t="s">
        <v>1742</v>
      </c>
      <c r="G3155" s="265">
        <v>1200000</v>
      </c>
      <c r="H3155" s="269">
        <v>1</v>
      </c>
      <c r="J3155" s="266">
        <v>120000</v>
      </c>
      <c r="K3155" s="265">
        <v>1320000</v>
      </c>
    </row>
    <row r="3156" spans="1:14" x14ac:dyDescent="0.3">
      <c r="A3156" s="58">
        <v>3157</v>
      </c>
      <c r="B3156" s="264">
        <v>46081</v>
      </c>
      <c r="C3156" s="292" t="s">
        <v>1576</v>
      </c>
      <c r="E3156" s="292" t="s">
        <v>1733</v>
      </c>
      <c r="G3156" s="265">
        <v>500000</v>
      </c>
      <c r="H3156" s="269">
        <v>1</v>
      </c>
      <c r="J3156" s="266">
        <v>50000</v>
      </c>
      <c r="K3156" s="265">
        <v>550000</v>
      </c>
      <c r="N3156" t="s">
        <v>5296</v>
      </c>
    </row>
    <row r="3157" spans="1:14" x14ac:dyDescent="0.3">
      <c r="A3157" s="58">
        <v>3158</v>
      </c>
      <c r="B3157" s="264">
        <v>46081</v>
      </c>
      <c r="C3157" s="292" t="s">
        <v>1044</v>
      </c>
      <c r="E3157" s="292" t="s">
        <v>2185</v>
      </c>
      <c r="F3157" s="269">
        <v>2820403</v>
      </c>
      <c r="G3157" s="265">
        <v>1600000</v>
      </c>
      <c r="H3157" s="269">
        <v>1</v>
      </c>
      <c r="K3157" s="265">
        <v>1600000</v>
      </c>
      <c r="N3157" t="s">
        <v>5296</v>
      </c>
    </row>
    <row r="3158" spans="1:14" x14ac:dyDescent="0.3">
      <c r="A3158" s="58">
        <v>3159</v>
      </c>
      <c r="B3158" s="264">
        <v>46081</v>
      </c>
      <c r="C3158" s="292" t="s">
        <v>1389</v>
      </c>
      <c r="E3158" s="292" t="s">
        <v>1539</v>
      </c>
      <c r="F3158" s="269">
        <v>24152333907</v>
      </c>
      <c r="G3158" s="265">
        <v>50000</v>
      </c>
      <c r="H3158" s="269">
        <v>1</v>
      </c>
      <c r="K3158" s="265">
        <v>50000</v>
      </c>
      <c r="N3158" t="s">
        <v>5296</v>
      </c>
    </row>
    <row r="3159" spans="1:14" x14ac:dyDescent="0.3">
      <c r="A3159" s="58">
        <v>3160</v>
      </c>
      <c r="B3159" s="264">
        <v>46081</v>
      </c>
      <c r="C3159" s="292" t="s">
        <v>1570</v>
      </c>
      <c r="E3159" s="292" t="s">
        <v>2046</v>
      </c>
      <c r="L3159" s="265">
        <v>-2750000</v>
      </c>
    </row>
    <row r="3160" spans="1:14" x14ac:dyDescent="0.3">
      <c r="A3160" s="58">
        <v>3161</v>
      </c>
      <c r="B3160" s="264">
        <v>46081</v>
      </c>
      <c r="C3160" s="292" t="s">
        <v>1567</v>
      </c>
      <c r="E3160" s="292" t="s">
        <v>4463</v>
      </c>
      <c r="L3160" s="265">
        <v>-1370000</v>
      </c>
    </row>
    <row r="3161" spans="1:14" x14ac:dyDescent="0.3">
      <c r="A3161" s="58">
        <v>3162</v>
      </c>
      <c r="B3161" s="264">
        <v>46081</v>
      </c>
      <c r="C3161" s="292" t="s">
        <v>1967</v>
      </c>
      <c r="E3161" s="292" t="s">
        <v>3208</v>
      </c>
      <c r="F3161" s="269" t="s">
        <v>3505</v>
      </c>
      <c r="G3161" s="265">
        <v>1000000</v>
      </c>
      <c r="H3161" s="269">
        <v>1</v>
      </c>
      <c r="J3161" s="266">
        <v>100000</v>
      </c>
      <c r="K3161" s="265">
        <v>1100000</v>
      </c>
      <c r="M3161" s="292" t="s">
        <v>5174</v>
      </c>
      <c r="N3161" t="s">
        <v>5296</v>
      </c>
    </row>
    <row r="3162" spans="1:14" x14ac:dyDescent="0.3">
      <c r="A3162" s="58">
        <v>3163</v>
      </c>
      <c r="B3162" s="264">
        <v>46081</v>
      </c>
      <c r="C3162" s="292" t="s">
        <v>1967</v>
      </c>
      <c r="E3162" s="292" t="s">
        <v>4115</v>
      </c>
      <c r="L3162" s="265">
        <v>-1100000</v>
      </c>
    </row>
    <row r="3163" spans="1:14" x14ac:dyDescent="0.3">
      <c r="A3163" s="58">
        <v>3164</v>
      </c>
      <c r="B3163" s="264">
        <v>46082</v>
      </c>
      <c r="C3163" s="292" t="s">
        <v>1389</v>
      </c>
      <c r="E3163" s="292" t="s">
        <v>3757</v>
      </c>
      <c r="L3163" s="265">
        <v>-7230000</v>
      </c>
    </row>
    <row r="3164" spans="1:14" x14ac:dyDescent="0.3">
      <c r="A3164" s="58">
        <v>3165</v>
      </c>
      <c r="B3164" s="264">
        <v>46083</v>
      </c>
      <c r="C3164" s="292" t="s">
        <v>1469</v>
      </c>
      <c r="E3164" s="292" t="s">
        <v>4169</v>
      </c>
      <c r="L3164" s="265">
        <v>-3520000</v>
      </c>
    </row>
    <row r="3165" spans="1:14" x14ac:dyDescent="0.3">
      <c r="A3165" s="58">
        <v>3166</v>
      </c>
      <c r="B3165" s="264">
        <v>46083</v>
      </c>
      <c r="C3165" s="292" t="s">
        <v>1531</v>
      </c>
      <c r="E3165" s="292" t="s">
        <v>3762</v>
      </c>
      <c r="L3165" s="265">
        <v>-450000</v>
      </c>
    </row>
    <row r="3166" spans="1:14" x14ac:dyDescent="0.3">
      <c r="A3166" s="58">
        <v>3167</v>
      </c>
      <c r="B3166" s="264">
        <v>46083</v>
      </c>
      <c r="C3166" s="292" t="s">
        <v>1459</v>
      </c>
      <c r="E3166" s="292" t="s">
        <v>1790</v>
      </c>
      <c r="L3166" s="265">
        <v>-1900000</v>
      </c>
    </row>
    <row r="3167" spans="1:14" x14ac:dyDescent="0.3">
      <c r="A3167" s="58">
        <v>3168</v>
      </c>
      <c r="B3167" s="264">
        <v>46083</v>
      </c>
      <c r="C3167" s="292" t="s">
        <v>1570</v>
      </c>
      <c r="E3167" s="292" t="s">
        <v>1256</v>
      </c>
      <c r="F3167" s="269" t="s">
        <v>1255</v>
      </c>
      <c r="G3167" s="265">
        <v>50000</v>
      </c>
      <c r="H3167" s="269">
        <v>1</v>
      </c>
      <c r="J3167" s="266">
        <v>5000</v>
      </c>
      <c r="K3167" s="265">
        <v>55000</v>
      </c>
    </row>
    <row r="3168" spans="1:14" x14ac:dyDescent="0.3">
      <c r="A3168" s="58">
        <v>3169</v>
      </c>
      <c r="B3168" s="264">
        <v>46083</v>
      </c>
      <c r="C3168" s="292" t="s">
        <v>985</v>
      </c>
      <c r="E3168" s="292" t="s">
        <v>3563</v>
      </c>
      <c r="F3168" s="269" t="s">
        <v>3573</v>
      </c>
      <c r="G3168" s="265">
        <v>2500000</v>
      </c>
      <c r="H3168" s="269">
        <v>1</v>
      </c>
      <c r="K3168" s="265">
        <v>2500000</v>
      </c>
    </row>
    <row r="3169" spans="1:12" x14ac:dyDescent="0.3">
      <c r="A3169" s="58">
        <v>3170</v>
      </c>
      <c r="B3169" s="264">
        <v>46083</v>
      </c>
      <c r="C3169" s="292" t="s">
        <v>1434</v>
      </c>
      <c r="E3169" s="292" t="s">
        <v>5186</v>
      </c>
      <c r="L3169" s="265">
        <v>-600000</v>
      </c>
    </row>
    <row r="3170" spans="1:12" x14ac:dyDescent="0.3">
      <c r="A3170" s="58">
        <v>3171</v>
      </c>
      <c r="B3170" s="264">
        <v>46083</v>
      </c>
      <c r="C3170" s="292" t="s">
        <v>985</v>
      </c>
      <c r="E3170" s="292" t="s">
        <v>1790</v>
      </c>
      <c r="L3170" s="265">
        <v>-2500000</v>
      </c>
    </row>
    <row r="3171" spans="1:12" x14ac:dyDescent="0.3">
      <c r="A3171" s="58">
        <v>3172</v>
      </c>
      <c r="B3171" s="264">
        <v>46083</v>
      </c>
      <c r="C3171" s="292" t="s">
        <v>1837</v>
      </c>
      <c r="E3171" s="292" t="s">
        <v>1707</v>
      </c>
      <c r="F3171" s="269">
        <v>27107593440</v>
      </c>
      <c r="G3171" s="265">
        <v>150000</v>
      </c>
      <c r="H3171" s="269">
        <v>1</v>
      </c>
      <c r="K3171" s="265">
        <v>150000</v>
      </c>
    </row>
    <row r="3172" spans="1:12" x14ac:dyDescent="0.3">
      <c r="A3172" s="58">
        <v>3173</v>
      </c>
      <c r="B3172" s="264">
        <v>46084</v>
      </c>
      <c r="C3172" s="292" t="s">
        <v>1712</v>
      </c>
      <c r="E3172" s="292" t="s">
        <v>2405</v>
      </c>
      <c r="F3172" s="269" t="s">
        <v>2735</v>
      </c>
      <c r="G3172" s="265">
        <v>1100000</v>
      </c>
      <c r="H3172" s="269">
        <v>1</v>
      </c>
      <c r="K3172" s="265">
        <v>1100000</v>
      </c>
    </row>
    <row r="3173" spans="1:12" x14ac:dyDescent="0.3">
      <c r="A3173" s="58">
        <v>3174</v>
      </c>
      <c r="B3173" s="264">
        <v>46084</v>
      </c>
      <c r="C3173" s="292" t="s">
        <v>1389</v>
      </c>
      <c r="E3173" s="292" t="s">
        <v>2180</v>
      </c>
      <c r="F3173" s="269" t="s">
        <v>1785</v>
      </c>
      <c r="G3173" s="265">
        <v>30000</v>
      </c>
      <c r="H3173" s="269">
        <v>2</v>
      </c>
      <c r="K3173" s="265">
        <v>60000</v>
      </c>
    </row>
    <row r="3174" spans="1:12" x14ac:dyDescent="0.3">
      <c r="A3174" s="58">
        <v>3175</v>
      </c>
      <c r="B3174" s="264">
        <v>46084</v>
      </c>
      <c r="C3174" s="292" t="s">
        <v>1389</v>
      </c>
      <c r="E3174" s="292" t="s">
        <v>2181</v>
      </c>
      <c r="F3174" s="269" t="s">
        <v>1812</v>
      </c>
      <c r="G3174" s="265">
        <v>10000</v>
      </c>
      <c r="H3174" s="269">
        <v>2</v>
      </c>
      <c r="K3174" s="265">
        <v>20000</v>
      </c>
    </row>
    <row r="3175" spans="1:12" x14ac:dyDescent="0.3">
      <c r="A3175" s="58">
        <v>3176</v>
      </c>
      <c r="B3175" s="264">
        <v>46084</v>
      </c>
      <c r="C3175" s="292" t="s">
        <v>1016</v>
      </c>
      <c r="E3175" s="292" t="s">
        <v>2141</v>
      </c>
      <c r="F3175" s="269" t="s">
        <v>4766</v>
      </c>
      <c r="G3175" s="265">
        <v>1600000</v>
      </c>
      <c r="H3175" s="269">
        <v>1</v>
      </c>
      <c r="K3175" s="265">
        <v>1600000</v>
      </c>
    </row>
    <row r="3176" spans="1:12" x14ac:dyDescent="0.3">
      <c r="A3176" s="58">
        <v>3177</v>
      </c>
      <c r="B3176" s="264">
        <v>46084</v>
      </c>
      <c r="C3176" s="292" t="s">
        <v>2545</v>
      </c>
      <c r="E3176" s="292" t="s">
        <v>2169</v>
      </c>
      <c r="F3176" s="269" t="s">
        <v>1195</v>
      </c>
      <c r="G3176" s="265">
        <v>1500000</v>
      </c>
      <c r="H3176" s="269">
        <v>1</v>
      </c>
      <c r="K3176" s="265">
        <v>1500000</v>
      </c>
    </row>
    <row r="3177" spans="1:12" x14ac:dyDescent="0.3">
      <c r="A3177" s="58">
        <v>3178</v>
      </c>
      <c r="B3177" s="264">
        <v>46084</v>
      </c>
      <c r="C3177" s="292" t="s">
        <v>2545</v>
      </c>
      <c r="E3177" s="292" t="s">
        <v>2170</v>
      </c>
      <c r="F3177" s="269" t="s">
        <v>1793</v>
      </c>
      <c r="G3177" s="265">
        <v>100000</v>
      </c>
      <c r="H3177" s="269">
        <v>1</v>
      </c>
      <c r="K3177" s="265">
        <v>100000</v>
      </c>
    </row>
    <row r="3178" spans="1:12" x14ac:dyDescent="0.3">
      <c r="A3178" s="58">
        <v>3179</v>
      </c>
      <c r="B3178" s="264">
        <v>46084</v>
      </c>
      <c r="C3178" s="292" t="s">
        <v>1434</v>
      </c>
      <c r="E3178" s="292" t="s">
        <v>5186</v>
      </c>
      <c r="L3178" s="265">
        <v>-300000</v>
      </c>
    </row>
    <row r="3179" spans="1:12" x14ac:dyDescent="0.3">
      <c r="A3179" s="58">
        <v>3180</v>
      </c>
      <c r="B3179" s="264">
        <v>46085</v>
      </c>
      <c r="C3179" s="292" t="s">
        <v>1463</v>
      </c>
      <c r="E3179" s="292" t="s">
        <v>1197</v>
      </c>
      <c r="F3179" s="269" t="s">
        <v>1742</v>
      </c>
      <c r="G3179" s="265">
        <v>1100000</v>
      </c>
      <c r="H3179" s="269">
        <v>1</v>
      </c>
      <c r="K3179" s="265">
        <v>1100000</v>
      </c>
    </row>
    <row r="3180" spans="1:12" x14ac:dyDescent="0.3">
      <c r="A3180" s="58">
        <v>3181</v>
      </c>
      <c r="B3180" s="264">
        <v>46085</v>
      </c>
      <c r="C3180" s="292" t="s">
        <v>2903</v>
      </c>
      <c r="E3180" s="292" t="s">
        <v>1720</v>
      </c>
      <c r="G3180" s="265">
        <v>180000</v>
      </c>
      <c r="H3180" s="269">
        <v>1</v>
      </c>
      <c r="K3180" s="265">
        <v>180000</v>
      </c>
    </row>
    <row r="3181" spans="1:12" x14ac:dyDescent="0.3">
      <c r="A3181" s="58">
        <v>3182</v>
      </c>
      <c r="B3181" s="264">
        <v>46085</v>
      </c>
      <c r="C3181" s="292" t="s">
        <v>1434</v>
      </c>
      <c r="E3181" s="292" t="s">
        <v>1551</v>
      </c>
      <c r="F3181" s="269" t="s">
        <v>2684</v>
      </c>
      <c r="G3181" s="265">
        <v>1600000</v>
      </c>
      <c r="H3181" s="269">
        <v>1</v>
      </c>
      <c r="K3181" s="265">
        <v>1600000</v>
      </c>
    </row>
    <row r="3182" spans="1:12" x14ac:dyDescent="0.3">
      <c r="A3182" s="58">
        <v>3183</v>
      </c>
      <c r="B3182" s="264">
        <v>46085</v>
      </c>
      <c r="C3182" s="292" t="s">
        <v>2903</v>
      </c>
      <c r="E3182" s="292" t="s">
        <v>1146</v>
      </c>
      <c r="F3182" s="269">
        <v>6058008163</v>
      </c>
      <c r="G3182" s="265">
        <v>1500000</v>
      </c>
      <c r="H3182" s="269">
        <v>1</v>
      </c>
      <c r="K3182" s="265">
        <v>1500000</v>
      </c>
    </row>
    <row r="3183" spans="1:12" x14ac:dyDescent="0.3">
      <c r="A3183" s="58">
        <v>3184</v>
      </c>
      <c r="B3183" s="264">
        <v>46085</v>
      </c>
      <c r="C3183" s="292" t="s">
        <v>2137</v>
      </c>
      <c r="E3183" s="292" t="s">
        <v>1707</v>
      </c>
      <c r="F3183" s="269">
        <v>27107593440</v>
      </c>
      <c r="G3183" s="265">
        <v>150000</v>
      </c>
      <c r="H3183" s="269">
        <v>1</v>
      </c>
      <c r="K3183" s="265">
        <v>150000</v>
      </c>
    </row>
    <row r="3184" spans="1:12" x14ac:dyDescent="0.3">
      <c r="A3184" s="58">
        <v>3185</v>
      </c>
      <c r="B3184" s="264">
        <v>46085</v>
      </c>
      <c r="C3184" s="292" t="s">
        <v>1446</v>
      </c>
      <c r="E3184" s="292" t="s">
        <v>1707</v>
      </c>
      <c r="F3184" s="269">
        <v>27107593440</v>
      </c>
      <c r="G3184" s="265">
        <v>150000</v>
      </c>
      <c r="H3184" s="269">
        <v>1</v>
      </c>
      <c r="K3184" s="265">
        <v>150000</v>
      </c>
    </row>
    <row r="3185" spans="1:12" x14ac:dyDescent="0.3">
      <c r="A3185" s="58">
        <v>3186</v>
      </c>
      <c r="B3185" s="264">
        <v>46085</v>
      </c>
      <c r="C3185" s="292" t="s">
        <v>3899</v>
      </c>
      <c r="E3185" s="292" t="s">
        <v>5198</v>
      </c>
      <c r="G3185" s="265">
        <v>1500000</v>
      </c>
      <c r="H3185" s="269">
        <v>1</v>
      </c>
      <c r="K3185" s="265">
        <v>1500000</v>
      </c>
    </row>
    <row r="3186" spans="1:12" x14ac:dyDescent="0.3">
      <c r="A3186" s="58">
        <v>3187</v>
      </c>
      <c r="B3186" s="264">
        <v>46085</v>
      </c>
      <c r="C3186" s="292" t="s">
        <v>1457</v>
      </c>
      <c r="E3186" s="292" t="s">
        <v>2762</v>
      </c>
      <c r="F3186" s="269" t="s">
        <v>1206</v>
      </c>
      <c r="G3186" s="265">
        <v>1600000</v>
      </c>
      <c r="H3186" s="269">
        <v>1</v>
      </c>
      <c r="J3186" s="266">
        <v>160000</v>
      </c>
      <c r="K3186" s="265">
        <v>1760000</v>
      </c>
    </row>
    <row r="3187" spans="1:12" x14ac:dyDescent="0.3">
      <c r="A3187" s="58">
        <v>3188</v>
      </c>
      <c r="B3187" s="264">
        <v>46085</v>
      </c>
      <c r="C3187" s="292" t="s">
        <v>1368</v>
      </c>
      <c r="E3187" s="292" t="s">
        <v>2149</v>
      </c>
      <c r="G3187" s="265">
        <v>1300000</v>
      </c>
      <c r="H3187" s="269">
        <v>1</v>
      </c>
      <c r="K3187" s="265">
        <v>1300000</v>
      </c>
    </row>
    <row r="3188" spans="1:12" x14ac:dyDescent="0.3">
      <c r="A3188" s="58">
        <v>3189</v>
      </c>
      <c r="B3188" s="264">
        <v>46085</v>
      </c>
      <c r="C3188" s="292" t="s">
        <v>1013</v>
      </c>
      <c r="E3188" s="292" t="s">
        <v>1733</v>
      </c>
      <c r="G3188" s="265">
        <v>1100000</v>
      </c>
      <c r="H3188" s="269">
        <v>1</v>
      </c>
      <c r="J3188" s="266">
        <v>110000</v>
      </c>
      <c r="K3188" s="265">
        <v>1210000</v>
      </c>
    </row>
    <row r="3189" spans="1:12" x14ac:dyDescent="0.3">
      <c r="A3189" s="58">
        <v>3190</v>
      </c>
      <c r="B3189" s="264">
        <v>46085</v>
      </c>
      <c r="C3189" s="292" t="s">
        <v>2985</v>
      </c>
      <c r="E3189" s="292" t="s">
        <v>1197</v>
      </c>
      <c r="F3189" s="269" t="s">
        <v>1742</v>
      </c>
      <c r="G3189" s="265">
        <v>1200000</v>
      </c>
      <c r="H3189" s="269">
        <v>1</v>
      </c>
      <c r="K3189" s="265">
        <v>1200000</v>
      </c>
    </row>
    <row r="3190" spans="1:12" x14ac:dyDescent="0.3">
      <c r="A3190" s="58">
        <v>3191</v>
      </c>
      <c r="B3190" s="264">
        <v>46085</v>
      </c>
      <c r="C3190" s="292" t="s">
        <v>2985</v>
      </c>
      <c r="E3190" s="292" t="s">
        <v>1695</v>
      </c>
      <c r="F3190" s="269" t="s">
        <v>1694</v>
      </c>
      <c r="G3190" s="265">
        <v>50000</v>
      </c>
      <c r="H3190" s="269">
        <v>1</v>
      </c>
      <c r="K3190" s="265">
        <v>50000</v>
      </c>
    </row>
    <row r="3191" spans="1:12" x14ac:dyDescent="0.3">
      <c r="A3191" s="58">
        <v>3192</v>
      </c>
      <c r="B3191" s="264">
        <v>46085</v>
      </c>
      <c r="C3191" s="292" t="s">
        <v>1463</v>
      </c>
      <c r="E3191" s="292" t="s">
        <v>4489</v>
      </c>
      <c r="L3191" s="265">
        <v>-1450000</v>
      </c>
    </row>
    <row r="3192" spans="1:12" x14ac:dyDescent="0.3">
      <c r="A3192" s="58">
        <v>3193</v>
      </c>
      <c r="B3192" s="264">
        <v>46085</v>
      </c>
      <c r="C3192" s="292" t="s">
        <v>1363</v>
      </c>
      <c r="E3192" s="292" t="s">
        <v>4679</v>
      </c>
      <c r="L3192" s="265">
        <v>-1000000</v>
      </c>
    </row>
    <row r="3193" spans="1:12" x14ac:dyDescent="0.3">
      <c r="A3193" s="58">
        <v>3194</v>
      </c>
      <c r="B3193" s="264">
        <v>46085</v>
      </c>
      <c r="C3193" s="292" t="s">
        <v>1837</v>
      </c>
      <c r="E3193" s="292" t="s">
        <v>4991</v>
      </c>
      <c r="L3193" s="265">
        <v>-150000</v>
      </c>
    </row>
    <row r="3194" spans="1:12" x14ac:dyDescent="0.3">
      <c r="A3194" s="58">
        <v>3195</v>
      </c>
      <c r="B3194" s="264">
        <v>46085</v>
      </c>
      <c r="C3194" s="292" t="s">
        <v>1051</v>
      </c>
      <c r="E3194" s="292" t="s">
        <v>3828</v>
      </c>
      <c r="L3194" s="265">
        <v>-620000</v>
      </c>
    </row>
    <row r="3195" spans="1:12" x14ac:dyDescent="0.3">
      <c r="A3195" s="58">
        <v>3196</v>
      </c>
      <c r="B3195" s="264">
        <v>46085</v>
      </c>
      <c r="C3195" s="292" t="s">
        <v>2903</v>
      </c>
      <c r="E3195" s="292" t="s">
        <v>4285</v>
      </c>
      <c r="L3195" s="265">
        <v>-1500000</v>
      </c>
    </row>
    <row r="3196" spans="1:12" x14ac:dyDescent="0.3">
      <c r="A3196" s="58">
        <v>3197</v>
      </c>
      <c r="B3196" s="264">
        <v>46085</v>
      </c>
      <c r="C3196" s="292" t="s">
        <v>2137</v>
      </c>
      <c r="E3196" s="292" t="s">
        <v>5204</v>
      </c>
      <c r="L3196" s="265">
        <v>-150000</v>
      </c>
    </row>
    <row r="3197" spans="1:12" x14ac:dyDescent="0.3">
      <c r="A3197" s="58">
        <v>3198</v>
      </c>
      <c r="B3197" s="264">
        <v>46085</v>
      </c>
      <c r="C3197" s="292" t="s">
        <v>1446</v>
      </c>
      <c r="E3197" s="292" t="s">
        <v>4759</v>
      </c>
      <c r="L3197" s="265">
        <v>-150000</v>
      </c>
    </row>
    <row r="3198" spans="1:12" x14ac:dyDescent="0.3">
      <c r="A3198" s="58">
        <v>3199</v>
      </c>
      <c r="B3198" s="264">
        <v>46085</v>
      </c>
      <c r="C3198" s="292" t="s">
        <v>1368</v>
      </c>
      <c r="E3198" s="292" t="s">
        <v>5205</v>
      </c>
      <c r="L3198" s="265">
        <v>-1300000</v>
      </c>
    </row>
    <row r="3199" spans="1:12" x14ac:dyDescent="0.3">
      <c r="A3199" s="58">
        <v>3200</v>
      </c>
      <c r="B3199" s="264">
        <v>46080</v>
      </c>
      <c r="C3199" s="292" t="s">
        <v>1576</v>
      </c>
      <c r="E3199" s="292" t="s">
        <v>4436</v>
      </c>
      <c r="L3199" s="265">
        <v>-620000</v>
      </c>
    </row>
    <row r="3200" spans="1:12" x14ac:dyDescent="0.3">
      <c r="A3200" s="58">
        <v>3201</v>
      </c>
      <c r="B3200" s="264">
        <v>46085</v>
      </c>
      <c r="C3200" s="292" t="s">
        <v>1576</v>
      </c>
      <c r="E3200" s="292" t="s">
        <v>4436</v>
      </c>
      <c r="L3200" s="265">
        <v>-550000</v>
      </c>
    </row>
    <row r="3201" spans="1:12" x14ac:dyDescent="0.3">
      <c r="A3201" s="58">
        <v>3202</v>
      </c>
      <c r="B3201" s="264">
        <v>46080</v>
      </c>
      <c r="C3201" s="292" t="s">
        <v>4026</v>
      </c>
      <c r="E3201" s="292" t="s">
        <v>5167</v>
      </c>
      <c r="L3201" s="265">
        <v>-1100000</v>
      </c>
    </row>
    <row r="3202" spans="1:12" x14ac:dyDescent="0.3">
      <c r="A3202" s="58">
        <v>3203</v>
      </c>
      <c r="B3202" s="264">
        <v>46080</v>
      </c>
      <c r="C3202" s="292" t="s">
        <v>1799</v>
      </c>
      <c r="E3202" s="292" t="s">
        <v>5207</v>
      </c>
      <c r="L3202" s="265">
        <v>-2300000</v>
      </c>
    </row>
    <row r="3203" spans="1:12" x14ac:dyDescent="0.3">
      <c r="A3203" s="58">
        <v>3204</v>
      </c>
      <c r="B3203" s="264">
        <v>46086</v>
      </c>
      <c r="C3203" s="292" t="s">
        <v>1712</v>
      </c>
      <c r="E3203" s="292" t="s">
        <v>5208</v>
      </c>
      <c r="L3203" s="265">
        <v>-5500000</v>
      </c>
    </row>
    <row r="3204" spans="1:12" x14ac:dyDescent="0.3">
      <c r="A3204" s="58">
        <v>3205</v>
      </c>
      <c r="B3204" s="264">
        <v>46086</v>
      </c>
      <c r="C3204" s="292" t="s">
        <v>1228</v>
      </c>
      <c r="E3204" s="292" t="s">
        <v>1197</v>
      </c>
      <c r="F3204" s="269" t="s">
        <v>1742</v>
      </c>
      <c r="G3204" s="265">
        <v>1300000</v>
      </c>
      <c r="H3204" s="269">
        <v>1</v>
      </c>
      <c r="J3204" s="266">
        <v>130000</v>
      </c>
      <c r="K3204" s="265">
        <v>1430000</v>
      </c>
    </row>
    <row r="3205" spans="1:12" x14ac:dyDescent="0.3">
      <c r="A3205" s="58">
        <v>3206</v>
      </c>
      <c r="B3205" s="264">
        <v>46086</v>
      </c>
      <c r="C3205" s="292" t="s">
        <v>5210</v>
      </c>
      <c r="E3205" s="292" t="s">
        <v>2371</v>
      </c>
      <c r="F3205" s="269" t="s">
        <v>3153</v>
      </c>
      <c r="G3205" s="265">
        <v>1700000</v>
      </c>
      <c r="H3205" s="269">
        <v>1</v>
      </c>
      <c r="K3205" s="265">
        <v>1700000</v>
      </c>
    </row>
    <row r="3206" spans="1:12" x14ac:dyDescent="0.3">
      <c r="A3206" s="58">
        <v>3207</v>
      </c>
      <c r="B3206" s="264">
        <v>46086</v>
      </c>
      <c r="C3206" s="292" t="s">
        <v>1737</v>
      </c>
      <c r="E3206" s="292" t="s">
        <v>5212</v>
      </c>
      <c r="G3206" s="265">
        <v>1550000</v>
      </c>
      <c r="H3206" s="269">
        <v>1</v>
      </c>
      <c r="J3206" s="266">
        <v>155000</v>
      </c>
      <c r="K3206" s="265">
        <v>1705000</v>
      </c>
    </row>
    <row r="3207" spans="1:12" x14ac:dyDescent="0.3">
      <c r="A3207" s="58">
        <v>3208</v>
      </c>
      <c r="B3207" s="264">
        <v>46086</v>
      </c>
      <c r="C3207" s="292" t="s">
        <v>1459</v>
      </c>
      <c r="E3207" s="292" t="s">
        <v>2169</v>
      </c>
      <c r="F3207" s="269" t="s">
        <v>1195</v>
      </c>
      <c r="G3207" s="265">
        <v>1500000</v>
      </c>
      <c r="H3207" s="269">
        <v>1</v>
      </c>
      <c r="K3207" s="265">
        <v>1500000</v>
      </c>
    </row>
    <row r="3208" spans="1:12" x14ac:dyDescent="0.3">
      <c r="A3208" s="58">
        <v>3209</v>
      </c>
      <c r="B3208" s="264">
        <v>46086</v>
      </c>
      <c r="C3208" s="292" t="s">
        <v>1459</v>
      </c>
      <c r="E3208" s="292" t="s">
        <v>2170</v>
      </c>
      <c r="F3208" s="269" t="s">
        <v>1793</v>
      </c>
      <c r="G3208" s="265">
        <v>100000</v>
      </c>
      <c r="H3208" s="269">
        <v>1</v>
      </c>
      <c r="K3208" s="265">
        <v>100000</v>
      </c>
    </row>
    <row r="3209" spans="1:12" x14ac:dyDescent="0.3">
      <c r="A3209" s="58">
        <v>3210</v>
      </c>
      <c r="B3209" s="264">
        <v>46086</v>
      </c>
      <c r="C3209" s="292" t="s">
        <v>1459</v>
      </c>
      <c r="E3209" s="292" t="s">
        <v>2172</v>
      </c>
      <c r="F3209" s="269" t="s">
        <v>1710</v>
      </c>
      <c r="G3209" s="265">
        <v>70000</v>
      </c>
      <c r="H3209" s="269">
        <v>1</v>
      </c>
      <c r="K3209" s="265">
        <v>70000</v>
      </c>
    </row>
    <row r="3210" spans="1:12" x14ac:dyDescent="0.3">
      <c r="A3210" s="58">
        <v>3211</v>
      </c>
      <c r="B3210" s="264">
        <v>46086</v>
      </c>
      <c r="C3210" s="292" t="s">
        <v>2090</v>
      </c>
      <c r="E3210" s="292" t="s">
        <v>3035</v>
      </c>
      <c r="F3210" s="269" t="s">
        <v>3023</v>
      </c>
      <c r="G3210" s="265">
        <v>1600000</v>
      </c>
      <c r="H3210" s="269">
        <v>1</v>
      </c>
      <c r="J3210" s="266">
        <v>160000</v>
      </c>
      <c r="K3210" s="265">
        <v>1760000</v>
      </c>
    </row>
    <row r="3211" spans="1:12" x14ac:dyDescent="0.3">
      <c r="A3211" s="58">
        <v>3212</v>
      </c>
      <c r="B3211" s="264">
        <v>46086</v>
      </c>
      <c r="C3211" s="292" t="s">
        <v>5216</v>
      </c>
      <c r="E3211" s="292" t="s">
        <v>3981</v>
      </c>
      <c r="F3211" s="269" t="s">
        <v>3980</v>
      </c>
      <c r="G3211" s="265">
        <v>1800000</v>
      </c>
      <c r="H3211" s="269">
        <v>1</v>
      </c>
      <c r="K3211" s="265">
        <v>1800000</v>
      </c>
    </row>
    <row r="3212" spans="1:12" x14ac:dyDescent="0.3">
      <c r="A3212" s="58">
        <v>3213</v>
      </c>
      <c r="B3212" s="264">
        <v>46086</v>
      </c>
      <c r="C3212" s="292" t="s">
        <v>1588</v>
      </c>
      <c r="E3212" s="292" t="s">
        <v>2093</v>
      </c>
      <c r="F3212" s="269">
        <v>1087427173</v>
      </c>
      <c r="G3212" s="265">
        <v>1000000</v>
      </c>
      <c r="H3212" s="269">
        <v>1</v>
      </c>
      <c r="K3212" s="265">
        <v>1000000</v>
      </c>
    </row>
    <row r="3213" spans="1:12" x14ac:dyDescent="0.3">
      <c r="A3213" s="58">
        <v>3214</v>
      </c>
      <c r="B3213" s="264">
        <v>46086</v>
      </c>
      <c r="C3213" s="292" t="s">
        <v>5216</v>
      </c>
      <c r="E3213" s="292" t="s">
        <v>5222</v>
      </c>
      <c r="L3213" s="265">
        <v>-1800000</v>
      </c>
    </row>
    <row r="3214" spans="1:12" x14ac:dyDescent="0.3">
      <c r="A3214" s="58">
        <v>3215</v>
      </c>
      <c r="B3214" s="264">
        <v>46086</v>
      </c>
      <c r="C3214" s="292" t="s">
        <v>2903</v>
      </c>
      <c r="E3214" s="292" t="s">
        <v>2903</v>
      </c>
      <c r="L3214" s="265">
        <v>-180000</v>
      </c>
    </row>
    <row r="3215" spans="1:12" x14ac:dyDescent="0.3">
      <c r="A3215" s="58">
        <v>3216</v>
      </c>
      <c r="B3215" s="264">
        <v>46087</v>
      </c>
      <c r="C3215" s="292" t="s">
        <v>1737</v>
      </c>
      <c r="E3215" s="292" t="s">
        <v>3761</v>
      </c>
      <c r="L3215" s="265">
        <v>-1240000</v>
      </c>
    </row>
    <row r="3216" spans="1:12" x14ac:dyDescent="0.3">
      <c r="A3216" s="58">
        <v>3217</v>
      </c>
      <c r="B3216" s="264">
        <v>46087</v>
      </c>
      <c r="C3216" s="292" t="s">
        <v>5210</v>
      </c>
      <c r="E3216" s="292" t="s">
        <v>5227</v>
      </c>
      <c r="L3216" s="265">
        <v>-1700000</v>
      </c>
    </row>
    <row r="3217" spans="1:12" x14ac:dyDescent="0.3">
      <c r="A3217" s="58">
        <v>3218</v>
      </c>
      <c r="B3217" s="264">
        <v>46087</v>
      </c>
      <c r="C3217" s="292" t="s">
        <v>1389</v>
      </c>
      <c r="E3217" s="292" t="s">
        <v>2169</v>
      </c>
      <c r="F3217" s="269" t="s">
        <v>1195</v>
      </c>
      <c r="G3217" s="265">
        <v>1500000</v>
      </c>
      <c r="H3217" s="269">
        <v>1</v>
      </c>
      <c r="K3217" s="265">
        <v>1500000</v>
      </c>
    </row>
    <row r="3218" spans="1:12" x14ac:dyDescent="0.3">
      <c r="A3218" s="58">
        <v>3219</v>
      </c>
      <c r="B3218" s="264">
        <v>46087</v>
      </c>
      <c r="C3218" s="292" t="s">
        <v>1389</v>
      </c>
      <c r="E3218" s="292" t="s">
        <v>2170</v>
      </c>
      <c r="F3218" s="269" t="s">
        <v>1793</v>
      </c>
      <c r="G3218" s="265">
        <v>50000</v>
      </c>
      <c r="H3218" s="269">
        <v>1</v>
      </c>
      <c r="K3218" s="265">
        <v>50000</v>
      </c>
    </row>
    <row r="3219" spans="1:12" x14ac:dyDescent="0.3">
      <c r="A3219" s="58">
        <v>3220</v>
      </c>
      <c r="B3219" s="264">
        <v>46087</v>
      </c>
      <c r="C3219" s="292" t="s">
        <v>1737</v>
      </c>
      <c r="E3219" s="292" t="s">
        <v>2191</v>
      </c>
      <c r="F3219" s="269" t="s">
        <v>1946</v>
      </c>
      <c r="G3219" s="265">
        <v>1950000</v>
      </c>
      <c r="H3219" s="269">
        <v>1</v>
      </c>
      <c r="J3219" s="266">
        <v>195000</v>
      </c>
      <c r="K3219" s="265">
        <v>2145000</v>
      </c>
    </row>
    <row r="3220" spans="1:12" x14ac:dyDescent="0.3">
      <c r="A3220" s="58">
        <v>3221</v>
      </c>
      <c r="B3220" s="264">
        <v>46087</v>
      </c>
      <c r="C3220" s="292" t="s">
        <v>1737</v>
      </c>
      <c r="E3220" s="292" t="s">
        <v>2170</v>
      </c>
      <c r="F3220" s="269" t="s">
        <v>1793</v>
      </c>
      <c r="G3220" s="265">
        <v>50000</v>
      </c>
      <c r="H3220" s="269">
        <v>1</v>
      </c>
      <c r="J3220" s="266">
        <v>5000</v>
      </c>
      <c r="K3220" s="265">
        <v>55000</v>
      </c>
    </row>
    <row r="3221" spans="1:12" x14ac:dyDescent="0.3">
      <c r="A3221" s="58">
        <v>3222</v>
      </c>
      <c r="B3221" s="264">
        <v>46087</v>
      </c>
      <c r="C3221" s="292" t="s">
        <v>1737</v>
      </c>
      <c r="E3221" s="292" t="s">
        <v>3634</v>
      </c>
      <c r="G3221" s="265">
        <v>300000</v>
      </c>
      <c r="H3221" s="269">
        <v>1</v>
      </c>
      <c r="J3221" s="266">
        <v>30000</v>
      </c>
      <c r="K3221" s="265">
        <v>330000</v>
      </c>
    </row>
    <row r="3222" spans="1:12" x14ac:dyDescent="0.3">
      <c r="A3222" s="58">
        <v>3223</v>
      </c>
      <c r="B3222" s="264">
        <v>46087</v>
      </c>
      <c r="C3222" s="292" t="s">
        <v>2589</v>
      </c>
      <c r="E3222" s="292" t="s">
        <v>1707</v>
      </c>
      <c r="F3222" s="269">
        <v>27107593440</v>
      </c>
      <c r="G3222" s="265">
        <v>150000</v>
      </c>
      <c r="H3222" s="269">
        <v>1</v>
      </c>
      <c r="K3222" s="265">
        <v>150000</v>
      </c>
    </row>
    <row r="3223" spans="1:12" x14ac:dyDescent="0.3">
      <c r="A3223" s="58">
        <v>3224</v>
      </c>
      <c r="B3223" s="264">
        <v>46087</v>
      </c>
      <c r="C3223" s="292" t="s">
        <v>1588</v>
      </c>
      <c r="E3223" s="292" t="s">
        <v>3563</v>
      </c>
      <c r="F3223" s="269" t="s">
        <v>3573</v>
      </c>
      <c r="G3223" s="265">
        <v>2600000</v>
      </c>
      <c r="H3223" s="269">
        <v>1</v>
      </c>
      <c r="K3223" s="265">
        <v>2600000</v>
      </c>
    </row>
    <row r="3224" spans="1:12" x14ac:dyDescent="0.3">
      <c r="A3224" s="58">
        <v>3225</v>
      </c>
      <c r="B3224" s="264">
        <v>46087</v>
      </c>
      <c r="C3224" s="292" t="s">
        <v>1588</v>
      </c>
      <c r="E3224" s="292" t="s">
        <v>2183</v>
      </c>
      <c r="G3224" s="265">
        <v>700000</v>
      </c>
      <c r="H3224" s="269">
        <v>1</v>
      </c>
      <c r="K3224" s="265">
        <v>700000</v>
      </c>
    </row>
    <row r="3225" spans="1:12" x14ac:dyDescent="0.3">
      <c r="A3225" s="58">
        <v>3226</v>
      </c>
      <c r="B3225" s="264">
        <v>46087</v>
      </c>
      <c r="C3225" s="292" t="s">
        <v>1389</v>
      </c>
      <c r="E3225" s="292" t="s">
        <v>1733</v>
      </c>
      <c r="G3225" s="265">
        <v>1100000</v>
      </c>
      <c r="H3225" s="269">
        <v>1</v>
      </c>
      <c r="K3225" s="265">
        <v>1100000</v>
      </c>
    </row>
    <row r="3226" spans="1:12" x14ac:dyDescent="0.3">
      <c r="A3226" s="58">
        <v>3227</v>
      </c>
      <c r="B3226" s="264">
        <v>46087</v>
      </c>
      <c r="C3226" s="292" t="s">
        <v>1385</v>
      </c>
      <c r="E3226" s="292" t="s">
        <v>1680</v>
      </c>
      <c r="G3226" s="265">
        <v>1000000</v>
      </c>
      <c r="H3226" s="269">
        <v>1</v>
      </c>
      <c r="K3226" s="265">
        <v>1000000</v>
      </c>
    </row>
    <row r="3227" spans="1:12" x14ac:dyDescent="0.3">
      <c r="A3227" s="58">
        <v>3228</v>
      </c>
      <c r="B3227" s="264">
        <v>46087</v>
      </c>
      <c r="C3227" s="292" t="s">
        <v>1588</v>
      </c>
      <c r="E3227" s="292" t="s">
        <v>3846</v>
      </c>
      <c r="L3227" s="265">
        <v>-4300000</v>
      </c>
    </row>
    <row r="3228" spans="1:12" x14ac:dyDescent="0.3">
      <c r="A3228" s="58">
        <v>3229</v>
      </c>
      <c r="B3228" s="264">
        <v>46088</v>
      </c>
      <c r="C3228" s="292" t="s">
        <v>1363</v>
      </c>
      <c r="E3228" s="292" t="s">
        <v>4679</v>
      </c>
      <c r="L3228" s="265">
        <v>-550000</v>
      </c>
    </row>
    <row r="3229" spans="1:12" x14ac:dyDescent="0.3">
      <c r="A3229" s="58">
        <v>3230</v>
      </c>
      <c r="B3229" s="264">
        <v>46088</v>
      </c>
      <c r="C3229" s="292" t="s">
        <v>4464</v>
      </c>
      <c r="E3229" s="292" t="s">
        <v>2126</v>
      </c>
      <c r="F3229" s="269">
        <v>2830502</v>
      </c>
      <c r="G3229" s="265">
        <v>1650000</v>
      </c>
      <c r="H3229" s="269">
        <v>1</v>
      </c>
      <c r="J3229" s="266">
        <v>165000</v>
      </c>
      <c r="K3229" s="265">
        <v>1815000</v>
      </c>
    </row>
    <row r="3230" spans="1:12" x14ac:dyDescent="0.3">
      <c r="A3230" s="58">
        <v>3231</v>
      </c>
      <c r="B3230" s="264">
        <v>46088</v>
      </c>
      <c r="C3230" s="292" t="s">
        <v>4464</v>
      </c>
      <c r="E3230" s="292" t="s">
        <v>4169</v>
      </c>
      <c r="L3230" s="265">
        <v>-1815000</v>
      </c>
    </row>
    <row r="3231" spans="1:12" x14ac:dyDescent="0.3">
      <c r="A3231" s="58">
        <v>3232</v>
      </c>
      <c r="B3231" s="264">
        <v>46090</v>
      </c>
      <c r="C3231" s="292" t="s">
        <v>3882</v>
      </c>
      <c r="E3231" s="292" t="s">
        <v>1121</v>
      </c>
      <c r="L3231" s="265">
        <v>-1210000</v>
      </c>
    </row>
    <row r="3232" spans="1:12" x14ac:dyDescent="0.3">
      <c r="A3232" s="58">
        <v>3233</v>
      </c>
      <c r="B3232" s="264">
        <v>46090</v>
      </c>
      <c r="C3232" s="292" t="s">
        <v>1442</v>
      </c>
      <c r="E3232" s="292" t="s">
        <v>1442</v>
      </c>
      <c r="L3232" s="265">
        <v>-1760000</v>
      </c>
    </row>
    <row r="3233" spans="1:12" x14ac:dyDescent="0.3">
      <c r="A3233" s="58">
        <v>3234</v>
      </c>
      <c r="B3233" s="264">
        <v>46090</v>
      </c>
      <c r="C3233" s="292" t="s">
        <v>2134</v>
      </c>
      <c r="E3233" s="292" t="s">
        <v>4169</v>
      </c>
      <c r="L3233" s="265">
        <v>-1100000</v>
      </c>
    </row>
    <row r="3234" spans="1:12" x14ac:dyDescent="0.3">
      <c r="A3234" s="58">
        <v>3235</v>
      </c>
      <c r="B3234" s="264">
        <v>46088</v>
      </c>
      <c r="C3234" s="292" t="s">
        <v>1389</v>
      </c>
      <c r="E3234" s="292" t="s">
        <v>2827</v>
      </c>
      <c r="F3234" s="269">
        <v>5961308248</v>
      </c>
      <c r="G3234" s="265">
        <v>130000</v>
      </c>
      <c r="H3234" s="269">
        <v>1</v>
      </c>
      <c r="K3234" s="265">
        <v>130000</v>
      </c>
    </row>
    <row r="3235" spans="1:12" x14ac:dyDescent="0.3">
      <c r="A3235" s="58">
        <v>3236</v>
      </c>
      <c r="B3235" s="264">
        <v>46090</v>
      </c>
      <c r="C3235" s="292" t="s">
        <v>2589</v>
      </c>
      <c r="E3235" s="292" t="s">
        <v>1790</v>
      </c>
      <c r="L3235" s="265">
        <v>-150000</v>
      </c>
    </row>
    <row r="3236" spans="1:12" x14ac:dyDescent="0.3">
      <c r="A3236" s="58">
        <v>3237</v>
      </c>
      <c r="B3236" s="264">
        <v>46090</v>
      </c>
      <c r="C3236" s="292" t="s">
        <v>2090</v>
      </c>
      <c r="E3236" s="292" t="s">
        <v>1849</v>
      </c>
      <c r="F3236" s="269" t="s">
        <v>4685</v>
      </c>
      <c r="G3236" s="265">
        <v>1100000</v>
      </c>
      <c r="H3236" s="269">
        <v>1</v>
      </c>
      <c r="J3236" s="266">
        <v>110000</v>
      </c>
      <c r="K3236" s="265">
        <v>1210000</v>
      </c>
    </row>
    <row r="3237" spans="1:12" x14ac:dyDescent="0.3">
      <c r="A3237" s="58">
        <v>3238</v>
      </c>
      <c r="B3237" s="264">
        <v>46090</v>
      </c>
      <c r="C3237" s="292" t="s">
        <v>1567</v>
      </c>
      <c r="E3237" s="292" t="s">
        <v>2906</v>
      </c>
      <c r="F3237" s="269">
        <v>415074409</v>
      </c>
      <c r="G3237" s="265">
        <v>450000</v>
      </c>
      <c r="H3237" s="269">
        <v>1</v>
      </c>
      <c r="J3237" s="266">
        <v>45000</v>
      </c>
      <c r="K3237" s="265">
        <v>495000</v>
      </c>
    </row>
    <row r="3238" spans="1:12" x14ac:dyDescent="0.3">
      <c r="A3238" s="58">
        <v>3239</v>
      </c>
      <c r="B3238" s="264">
        <v>46091</v>
      </c>
      <c r="C3238" s="292" t="s">
        <v>1459</v>
      </c>
      <c r="E3238" s="292" t="s">
        <v>1121</v>
      </c>
      <c r="L3238" s="265">
        <v>-1670000</v>
      </c>
    </row>
    <row r="3239" spans="1:12" x14ac:dyDescent="0.3">
      <c r="A3239" s="58">
        <v>3240</v>
      </c>
      <c r="B3239" s="264">
        <v>46091</v>
      </c>
      <c r="C3239" s="292" t="s">
        <v>5293</v>
      </c>
      <c r="E3239" s="292" t="s">
        <v>5294</v>
      </c>
      <c r="L3239" s="265">
        <v>-3360000</v>
      </c>
    </row>
    <row r="3240" spans="1:12" x14ac:dyDescent="0.3">
      <c r="A3240" s="58">
        <v>3241</v>
      </c>
      <c r="B3240" s="264">
        <v>46091</v>
      </c>
      <c r="C3240" s="292" t="s">
        <v>1143</v>
      </c>
      <c r="E3240" s="292" t="s">
        <v>1121</v>
      </c>
      <c r="L3240" s="265">
        <v>-880000</v>
      </c>
    </row>
    <row r="3241" spans="1:12" x14ac:dyDescent="0.3">
      <c r="A3241" s="58">
        <v>3242</v>
      </c>
      <c r="B3241" s="264">
        <v>46091</v>
      </c>
      <c r="C3241" s="292" t="s">
        <v>4782</v>
      </c>
      <c r="E3241" s="292" t="s">
        <v>1733</v>
      </c>
      <c r="G3241" s="265">
        <v>1100000</v>
      </c>
      <c r="H3241" s="269">
        <v>1</v>
      </c>
      <c r="K3241" s="265">
        <v>1100000</v>
      </c>
    </row>
    <row r="3242" spans="1:12" x14ac:dyDescent="0.3">
      <c r="A3242" s="58">
        <v>3243</v>
      </c>
      <c r="B3242" s="264">
        <v>46091</v>
      </c>
      <c r="C3242" s="292" t="s">
        <v>1013</v>
      </c>
      <c r="E3242" s="292" t="s">
        <v>1733</v>
      </c>
      <c r="G3242" s="265">
        <v>1100000</v>
      </c>
      <c r="H3242" s="269">
        <v>1</v>
      </c>
      <c r="J3242" s="266">
        <v>110000</v>
      </c>
      <c r="K3242" s="265">
        <v>1210000</v>
      </c>
    </row>
    <row r="3243" spans="1:12" x14ac:dyDescent="0.3">
      <c r="A3243" s="58">
        <v>3244</v>
      </c>
      <c r="B3243" s="264">
        <v>46091</v>
      </c>
      <c r="C3243" s="292" t="s">
        <v>1143</v>
      </c>
      <c r="E3243" s="292" t="s">
        <v>2080</v>
      </c>
      <c r="F3243" s="269">
        <v>1068298044</v>
      </c>
      <c r="G3243" s="265">
        <v>500000</v>
      </c>
      <c r="H3243" s="269">
        <v>1</v>
      </c>
      <c r="J3243" s="266">
        <v>50000</v>
      </c>
      <c r="K3243" s="265">
        <v>550000</v>
      </c>
    </row>
    <row r="3244" spans="1:12" x14ac:dyDescent="0.3">
      <c r="A3244" s="58">
        <v>3245</v>
      </c>
      <c r="B3244" s="264">
        <v>46091</v>
      </c>
      <c r="C3244" s="292" t="s">
        <v>3173</v>
      </c>
      <c r="E3244" s="292" t="s">
        <v>1199</v>
      </c>
      <c r="F3244" s="269" t="s">
        <v>1200</v>
      </c>
      <c r="G3244" s="265">
        <v>1250000</v>
      </c>
      <c r="H3244" s="269">
        <v>1</v>
      </c>
      <c r="K3244" s="265">
        <v>1250000</v>
      </c>
    </row>
    <row r="3245" spans="1:12" x14ac:dyDescent="0.3">
      <c r="A3245" s="58">
        <v>3246</v>
      </c>
      <c r="B3245" s="264">
        <v>46091</v>
      </c>
      <c r="C3245" s="292" t="s">
        <v>1712</v>
      </c>
      <c r="E3245" s="292" t="s">
        <v>2906</v>
      </c>
      <c r="F3245" s="269">
        <v>415089709</v>
      </c>
      <c r="G3245" s="265">
        <v>510000</v>
      </c>
      <c r="H3245" s="269">
        <v>1</v>
      </c>
      <c r="K3245" s="265">
        <v>510000</v>
      </c>
    </row>
    <row r="3246" spans="1:12" x14ac:dyDescent="0.3">
      <c r="A3246" s="58">
        <v>3247</v>
      </c>
      <c r="B3246" s="264">
        <v>46091</v>
      </c>
      <c r="C3246" s="292" t="s">
        <v>1570</v>
      </c>
      <c r="E3246" s="292" t="s">
        <v>1256</v>
      </c>
      <c r="F3246" s="269" t="s">
        <v>1255</v>
      </c>
      <c r="G3246" s="265">
        <v>50000</v>
      </c>
      <c r="H3246" s="269">
        <v>2</v>
      </c>
      <c r="J3246" s="266">
        <v>10000</v>
      </c>
      <c r="K3246" s="265">
        <v>110000</v>
      </c>
    </row>
    <row r="3247" spans="1:12" x14ac:dyDescent="0.3">
      <c r="A3247" s="58">
        <v>3248</v>
      </c>
      <c r="B3247" s="264">
        <v>46091</v>
      </c>
      <c r="C3247" s="292" t="s">
        <v>1442</v>
      </c>
      <c r="E3247" s="292" t="s">
        <v>1734</v>
      </c>
      <c r="F3247" s="269">
        <v>2830501</v>
      </c>
      <c r="G3247" s="265">
        <v>1600000</v>
      </c>
      <c r="H3247" s="269">
        <v>1</v>
      </c>
      <c r="J3247" s="266">
        <v>160000</v>
      </c>
      <c r="K3247" s="265">
        <v>1760000</v>
      </c>
    </row>
    <row r="3248" spans="1:12" x14ac:dyDescent="0.3">
      <c r="A3248" s="58">
        <v>3249</v>
      </c>
      <c r="B3248" s="264">
        <v>46091</v>
      </c>
      <c r="C3248" s="292" t="s">
        <v>2134</v>
      </c>
      <c r="E3248" s="292" t="s">
        <v>1197</v>
      </c>
      <c r="F3248" s="269" t="s">
        <v>1742</v>
      </c>
      <c r="G3248" s="265">
        <v>1200000</v>
      </c>
      <c r="H3248" s="269">
        <v>1</v>
      </c>
      <c r="K3248" s="265">
        <v>1200000</v>
      </c>
    </row>
    <row r="3249" spans="1:13" x14ac:dyDescent="0.3">
      <c r="A3249" s="58">
        <v>3250</v>
      </c>
      <c r="B3249" s="264">
        <v>46092</v>
      </c>
      <c r="C3249" s="292" t="s">
        <v>1434</v>
      </c>
      <c r="E3249" s="292" t="s">
        <v>1197</v>
      </c>
      <c r="F3249" s="269" t="s">
        <v>1742</v>
      </c>
      <c r="G3249" s="265">
        <v>1200000</v>
      </c>
      <c r="H3249" s="269">
        <v>1</v>
      </c>
      <c r="K3249" s="265">
        <v>1200000</v>
      </c>
    </row>
    <row r="3250" spans="1:13" x14ac:dyDescent="0.3">
      <c r="A3250" s="58">
        <v>3251</v>
      </c>
      <c r="B3250" s="264">
        <v>46092</v>
      </c>
      <c r="C3250" s="292" t="s">
        <v>1434</v>
      </c>
      <c r="E3250" s="292" t="s">
        <v>5272</v>
      </c>
      <c r="G3250" s="265">
        <v>200000</v>
      </c>
      <c r="H3250" s="269">
        <v>1</v>
      </c>
      <c r="K3250" s="265">
        <v>200000</v>
      </c>
    </row>
    <row r="3251" spans="1:13" x14ac:dyDescent="0.3">
      <c r="A3251" s="58">
        <v>3252</v>
      </c>
      <c r="B3251" s="264">
        <v>46092</v>
      </c>
      <c r="C3251" s="292" t="s">
        <v>1795</v>
      </c>
      <c r="E3251" s="292" t="s">
        <v>2176</v>
      </c>
      <c r="F3251" s="269" t="s">
        <v>1201</v>
      </c>
      <c r="G3251" s="265">
        <v>620000</v>
      </c>
      <c r="H3251" s="269">
        <v>1</v>
      </c>
      <c r="K3251" s="265">
        <v>620000</v>
      </c>
    </row>
    <row r="3252" spans="1:13" x14ac:dyDescent="0.3">
      <c r="A3252" s="58">
        <v>3253</v>
      </c>
      <c r="B3252" s="264">
        <v>46092</v>
      </c>
      <c r="C3252" s="292" t="s">
        <v>1737</v>
      </c>
      <c r="E3252" s="292" t="s">
        <v>2149</v>
      </c>
      <c r="G3252" s="265">
        <v>1200000</v>
      </c>
      <c r="H3252" s="269">
        <v>1</v>
      </c>
      <c r="J3252" s="266">
        <v>120000</v>
      </c>
      <c r="K3252" s="265">
        <v>1320000</v>
      </c>
    </row>
    <row r="3253" spans="1:13" x14ac:dyDescent="0.3">
      <c r="A3253" s="58">
        <v>3254</v>
      </c>
      <c r="B3253" s="264">
        <v>46092</v>
      </c>
      <c r="C3253" s="292" t="s">
        <v>5271</v>
      </c>
      <c r="E3253" s="292" t="s">
        <v>5266</v>
      </c>
      <c r="G3253" s="265">
        <v>1500000</v>
      </c>
      <c r="H3253" s="269">
        <v>1</v>
      </c>
      <c r="J3253" s="266">
        <v>150000</v>
      </c>
      <c r="K3253" s="265">
        <v>1650000</v>
      </c>
    </row>
    <row r="3254" spans="1:13" x14ac:dyDescent="0.3">
      <c r="A3254" s="58">
        <v>3255</v>
      </c>
      <c r="B3254" s="264">
        <v>46092</v>
      </c>
      <c r="C3254" s="292" t="s">
        <v>5271</v>
      </c>
      <c r="E3254" s="292" t="s">
        <v>5267</v>
      </c>
      <c r="G3254" s="265">
        <v>1600000</v>
      </c>
      <c r="H3254" s="269">
        <v>1</v>
      </c>
      <c r="J3254" s="266">
        <v>160000</v>
      </c>
      <c r="K3254" s="265">
        <v>1760000</v>
      </c>
    </row>
    <row r="3255" spans="1:13" x14ac:dyDescent="0.3">
      <c r="A3255" s="58">
        <v>3256</v>
      </c>
      <c r="B3255" s="264">
        <v>46092</v>
      </c>
      <c r="C3255" s="292" t="s">
        <v>5271</v>
      </c>
      <c r="E3255" s="292" t="s">
        <v>1496</v>
      </c>
      <c r="G3255" s="265">
        <v>100000</v>
      </c>
      <c r="H3255" s="269">
        <v>1</v>
      </c>
      <c r="J3255" s="266">
        <v>10000</v>
      </c>
      <c r="K3255" s="265">
        <v>110000</v>
      </c>
    </row>
    <row r="3256" spans="1:13" x14ac:dyDescent="0.3">
      <c r="A3256" s="58">
        <v>3257</v>
      </c>
      <c r="B3256" s="264">
        <v>46092</v>
      </c>
      <c r="C3256" s="292" t="s">
        <v>1444</v>
      </c>
      <c r="E3256" s="292" t="s">
        <v>5269</v>
      </c>
      <c r="G3256" s="265">
        <v>100000</v>
      </c>
      <c r="H3256" s="269">
        <v>1</v>
      </c>
      <c r="K3256" s="265">
        <v>100000</v>
      </c>
    </row>
    <row r="3257" spans="1:13" x14ac:dyDescent="0.3">
      <c r="A3257" s="58">
        <v>3258</v>
      </c>
      <c r="B3257" s="264">
        <v>46093</v>
      </c>
      <c r="C3257" s="292" t="s">
        <v>1446</v>
      </c>
      <c r="E3257" s="292" t="s">
        <v>4759</v>
      </c>
      <c r="L3257" s="265">
        <v>-150000</v>
      </c>
    </row>
    <row r="3258" spans="1:13" x14ac:dyDescent="0.3">
      <c r="A3258" s="58">
        <v>3259</v>
      </c>
      <c r="B3258" s="264">
        <v>46093</v>
      </c>
      <c r="C3258" s="292" t="s">
        <v>1228</v>
      </c>
      <c r="E3258" s="292" t="s">
        <v>5273</v>
      </c>
      <c r="L3258" s="265">
        <v>-1430000</v>
      </c>
    </row>
    <row r="3259" spans="1:13" x14ac:dyDescent="0.3">
      <c r="A3259" s="58">
        <v>3260</v>
      </c>
      <c r="B3259" s="264">
        <v>46093</v>
      </c>
      <c r="C3259" s="292" t="s">
        <v>2090</v>
      </c>
      <c r="D3259" s="295" t="s">
        <v>5276</v>
      </c>
      <c r="E3259" s="292" t="s">
        <v>2762</v>
      </c>
      <c r="F3259" s="269" t="s">
        <v>1206</v>
      </c>
      <c r="H3259" s="269">
        <v>1</v>
      </c>
      <c r="K3259" s="265">
        <v>0</v>
      </c>
      <c r="M3259" s="292" t="s">
        <v>5274</v>
      </c>
    </row>
    <row r="3260" spans="1:13" x14ac:dyDescent="0.3">
      <c r="A3260" s="58">
        <v>3261</v>
      </c>
      <c r="B3260" s="264">
        <v>46093</v>
      </c>
      <c r="C3260" s="292" t="s">
        <v>1712</v>
      </c>
      <c r="E3260" s="292" t="s">
        <v>1733</v>
      </c>
      <c r="G3260" s="265">
        <v>1300000</v>
      </c>
      <c r="H3260" s="269">
        <v>1</v>
      </c>
      <c r="K3260" s="265">
        <v>1300000</v>
      </c>
    </row>
    <row r="3261" spans="1:13" x14ac:dyDescent="0.3">
      <c r="A3261" s="58">
        <v>3262</v>
      </c>
      <c r="B3261" s="264">
        <v>46093</v>
      </c>
      <c r="C3261" s="292" t="s">
        <v>1799</v>
      </c>
      <c r="E3261" s="292" t="s">
        <v>2175</v>
      </c>
      <c r="F3261" s="269" t="s">
        <v>1194</v>
      </c>
      <c r="G3261" s="265">
        <v>900000</v>
      </c>
      <c r="H3261" s="269">
        <v>1</v>
      </c>
      <c r="K3261" s="265">
        <v>900000</v>
      </c>
      <c r="M3261" s="292" t="s">
        <v>5279</v>
      </c>
    </row>
    <row r="3262" spans="1:13" x14ac:dyDescent="0.3">
      <c r="A3262" s="58">
        <v>3263</v>
      </c>
      <c r="B3262" s="264">
        <v>46093</v>
      </c>
      <c r="C3262" s="292" t="s">
        <v>2005</v>
      </c>
      <c r="E3262" s="292" t="s">
        <v>2080</v>
      </c>
      <c r="F3262" s="269">
        <v>1068298046</v>
      </c>
      <c r="G3262" s="265">
        <v>450000</v>
      </c>
      <c r="H3262" s="269">
        <v>1</v>
      </c>
      <c r="K3262" s="265">
        <v>450000</v>
      </c>
    </row>
    <row r="3263" spans="1:13" x14ac:dyDescent="0.3">
      <c r="A3263" s="58">
        <v>3264</v>
      </c>
      <c r="B3263" s="264">
        <v>46093</v>
      </c>
      <c r="C3263" s="292" t="s">
        <v>2005</v>
      </c>
      <c r="E3263" s="292" t="s">
        <v>3880</v>
      </c>
      <c r="F3263" s="269">
        <v>1068237210</v>
      </c>
      <c r="G3263" s="265">
        <v>80000</v>
      </c>
      <c r="H3263" s="269">
        <v>1</v>
      </c>
      <c r="K3263" s="265">
        <v>80000</v>
      </c>
    </row>
    <row r="3264" spans="1:13" x14ac:dyDescent="0.3">
      <c r="A3264" s="58">
        <v>3265</v>
      </c>
      <c r="B3264" s="264">
        <v>46093</v>
      </c>
      <c r="C3264" s="292" t="s">
        <v>2295</v>
      </c>
      <c r="E3264" s="292" t="s">
        <v>5281</v>
      </c>
      <c r="F3264" s="269" t="s">
        <v>1742</v>
      </c>
      <c r="G3264" s="265">
        <v>200000</v>
      </c>
      <c r="H3264" s="269">
        <v>1</v>
      </c>
      <c r="J3264" s="266">
        <v>20000</v>
      </c>
      <c r="K3264" s="265">
        <v>220000</v>
      </c>
    </row>
    <row r="3265" spans="1:13" x14ac:dyDescent="0.3">
      <c r="A3265" s="58">
        <v>3266</v>
      </c>
      <c r="B3265" s="264">
        <v>46093</v>
      </c>
      <c r="C3265" s="292" t="s">
        <v>1296</v>
      </c>
      <c r="E3265" s="292" t="s">
        <v>5283</v>
      </c>
      <c r="G3265" s="265">
        <v>1300000</v>
      </c>
      <c r="H3265" s="269">
        <v>1</v>
      </c>
      <c r="J3265" s="266">
        <v>130000</v>
      </c>
      <c r="K3265" s="265">
        <v>1430000</v>
      </c>
    </row>
    <row r="3266" spans="1:13" x14ac:dyDescent="0.3">
      <c r="A3266" s="58">
        <v>3267</v>
      </c>
      <c r="B3266" s="264">
        <v>46093</v>
      </c>
      <c r="C3266" s="292" t="s">
        <v>2397</v>
      </c>
      <c r="E3266" s="292" t="s">
        <v>5243</v>
      </c>
      <c r="F3266" s="269" t="s">
        <v>5285</v>
      </c>
      <c r="G3266" s="265">
        <v>1000000</v>
      </c>
      <c r="H3266" s="269">
        <v>1</v>
      </c>
      <c r="J3266" s="266">
        <v>100000</v>
      </c>
      <c r="K3266" s="265">
        <v>1100000</v>
      </c>
    </row>
    <row r="3267" spans="1:13" x14ac:dyDescent="0.3">
      <c r="A3267" s="58">
        <v>3268</v>
      </c>
      <c r="B3267" s="264">
        <v>46093</v>
      </c>
      <c r="C3267" s="292" t="s">
        <v>3899</v>
      </c>
      <c r="E3267" s="292" t="s">
        <v>2096</v>
      </c>
      <c r="F3267" s="269">
        <v>36050661</v>
      </c>
      <c r="G3267" s="265">
        <v>1200000</v>
      </c>
      <c r="H3267" s="269">
        <v>1</v>
      </c>
      <c r="K3267" s="265">
        <v>1200000</v>
      </c>
    </row>
    <row r="3268" spans="1:13" x14ac:dyDescent="0.3">
      <c r="A3268" s="58">
        <v>3269</v>
      </c>
      <c r="B3268" s="264">
        <v>46093</v>
      </c>
      <c r="C3268" s="292" t="s">
        <v>1712</v>
      </c>
      <c r="E3268" s="292" t="s">
        <v>5288</v>
      </c>
      <c r="F3268" s="269">
        <v>6058008148</v>
      </c>
      <c r="G3268" s="265">
        <v>1650000</v>
      </c>
      <c r="H3268" s="269">
        <v>1</v>
      </c>
      <c r="K3268" s="265">
        <v>1650000</v>
      </c>
    </row>
    <row r="3269" spans="1:13" x14ac:dyDescent="0.3">
      <c r="A3269" s="58">
        <v>3270</v>
      </c>
      <c r="B3269" s="264">
        <v>46093</v>
      </c>
      <c r="C3269" s="292" t="s">
        <v>1385</v>
      </c>
      <c r="E3269" s="292" t="s">
        <v>4155</v>
      </c>
      <c r="L3269" s="265">
        <v>-1000000</v>
      </c>
    </row>
    <row r="3270" spans="1:13" x14ac:dyDescent="0.3">
      <c r="A3270" s="58">
        <v>3271</v>
      </c>
      <c r="B3270" s="264">
        <v>46093</v>
      </c>
      <c r="C3270" s="292" t="s">
        <v>3173</v>
      </c>
      <c r="E3270" s="292" t="s">
        <v>5291</v>
      </c>
      <c r="L3270" s="265">
        <v>-1250000</v>
      </c>
    </row>
    <row r="3271" spans="1:13" x14ac:dyDescent="0.3">
      <c r="A3271" s="58">
        <v>3272</v>
      </c>
      <c r="B3271" s="264">
        <v>46093</v>
      </c>
      <c r="C3271" s="292" t="s">
        <v>2397</v>
      </c>
      <c r="E3271" s="292" t="s">
        <v>2397</v>
      </c>
      <c r="L3271" s="265">
        <v>-1100000</v>
      </c>
    </row>
    <row r="3272" spans="1:13" x14ac:dyDescent="0.3">
      <c r="A3272" s="58">
        <v>3273</v>
      </c>
      <c r="B3272" s="264">
        <v>46092</v>
      </c>
      <c r="C3272" s="292" t="s">
        <v>1457</v>
      </c>
      <c r="E3272" s="292" t="s">
        <v>1457</v>
      </c>
      <c r="L3272" s="265">
        <v>-2860000</v>
      </c>
    </row>
    <row r="3273" spans="1:13" x14ac:dyDescent="0.3">
      <c r="A3273" s="58">
        <v>3274</v>
      </c>
      <c r="B3273" s="264">
        <v>46093</v>
      </c>
      <c r="C3273" s="292" t="s">
        <v>2295</v>
      </c>
      <c r="E3273" s="292" t="s">
        <v>4169</v>
      </c>
      <c r="L3273" s="265">
        <v>-220000</v>
      </c>
    </row>
    <row r="3274" spans="1:13" x14ac:dyDescent="0.3">
      <c r="A3274" s="58">
        <v>3275</v>
      </c>
      <c r="B3274" s="264">
        <v>46094</v>
      </c>
      <c r="C3274" s="292" t="s">
        <v>1576</v>
      </c>
      <c r="E3274" s="292" t="s">
        <v>4436</v>
      </c>
      <c r="L3274" s="265">
        <v>-3520000</v>
      </c>
    </row>
    <row r="3275" spans="1:13" x14ac:dyDescent="0.3">
      <c r="A3275" s="58">
        <v>3276</v>
      </c>
      <c r="B3275" s="264">
        <v>46094</v>
      </c>
      <c r="C3275" s="292" t="s">
        <v>1860</v>
      </c>
      <c r="E3275" s="292" t="s">
        <v>2185</v>
      </c>
      <c r="F3275" s="269">
        <v>2820403</v>
      </c>
      <c r="G3275" s="265">
        <v>1600000</v>
      </c>
      <c r="H3275" s="269">
        <v>1</v>
      </c>
      <c r="J3275" s="266">
        <v>160000</v>
      </c>
      <c r="K3275" s="265">
        <v>1760000</v>
      </c>
    </row>
    <row r="3276" spans="1:13" x14ac:dyDescent="0.3">
      <c r="A3276" s="58">
        <v>3277</v>
      </c>
      <c r="B3276" s="264">
        <v>46094</v>
      </c>
      <c r="C3276" s="292" t="s">
        <v>1860</v>
      </c>
      <c r="E3276" s="292" t="s">
        <v>4169</v>
      </c>
      <c r="L3276" s="265">
        <v>-1760000</v>
      </c>
    </row>
    <row r="3277" spans="1:13" x14ac:dyDescent="0.3">
      <c r="A3277" s="58">
        <v>3278</v>
      </c>
      <c r="B3277" s="264">
        <v>46094</v>
      </c>
      <c r="C3277" s="292" t="s">
        <v>1712</v>
      </c>
      <c r="E3277" s="292" t="s">
        <v>2175</v>
      </c>
      <c r="F3277" s="269" t="s">
        <v>1194</v>
      </c>
      <c r="G3277" s="265">
        <v>1000000</v>
      </c>
      <c r="H3277" s="269">
        <v>1</v>
      </c>
      <c r="K3277" s="265">
        <v>1000000</v>
      </c>
      <c r="M3277" s="292" t="s">
        <v>5297</v>
      </c>
    </row>
    <row r="3278" spans="1:13" x14ac:dyDescent="0.3">
      <c r="A3278" s="58">
        <v>3279</v>
      </c>
      <c r="B3278" s="264">
        <v>46094</v>
      </c>
      <c r="C3278" s="292" t="s">
        <v>5299</v>
      </c>
      <c r="E3278" s="292" t="s">
        <v>2170</v>
      </c>
      <c r="F3278" s="269" t="s">
        <v>1793</v>
      </c>
      <c r="G3278" s="265">
        <v>50000</v>
      </c>
      <c r="H3278" s="269">
        <v>1</v>
      </c>
      <c r="K3278" s="265">
        <v>50000</v>
      </c>
    </row>
    <row r="3279" spans="1:13" x14ac:dyDescent="0.3">
      <c r="A3279" s="58">
        <v>3280</v>
      </c>
      <c r="B3279" s="264">
        <v>46094</v>
      </c>
      <c r="C3279" s="292" t="s">
        <v>5299</v>
      </c>
      <c r="E3279" s="292" t="s">
        <v>2169</v>
      </c>
      <c r="F3279" s="269" t="s">
        <v>1195</v>
      </c>
      <c r="G3279" s="265">
        <v>1550000</v>
      </c>
      <c r="H3279" s="269">
        <v>1</v>
      </c>
      <c r="K3279" s="265">
        <v>1550000</v>
      </c>
      <c r="M3279" s="292" t="s">
        <v>5300</v>
      </c>
    </row>
    <row r="3280" spans="1:13" x14ac:dyDescent="0.3">
      <c r="A3280" s="58">
        <v>3281</v>
      </c>
      <c r="B3280" s="264">
        <v>46094</v>
      </c>
      <c r="C3280" s="292" t="s">
        <v>2134</v>
      </c>
      <c r="E3280" s="292" t="s">
        <v>2827</v>
      </c>
      <c r="F3280" s="269">
        <v>5961308248</v>
      </c>
      <c r="G3280" s="265">
        <v>130000</v>
      </c>
      <c r="H3280" s="269">
        <v>1</v>
      </c>
      <c r="K3280" s="265">
        <v>130000</v>
      </c>
    </row>
    <row r="3281" spans="1:13" x14ac:dyDescent="0.3">
      <c r="A3281" s="58">
        <v>3282</v>
      </c>
      <c r="B3281" s="264">
        <v>46094</v>
      </c>
      <c r="C3281" s="292" t="s">
        <v>2610</v>
      </c>
      <c r="E3281" s="292" t="s">
        <v>2093</v>
      </c>
      <c r="F3281" s="269">
        <v>1087427173</v>
      </c>
      <c r="G3281" s="265">
        <v>1000000</v>
      </c>
      <c r="H3281" s="269">
        <v>1</v>
      </c>
      <c r="J3281" s="266">
        <v>100000</v>
      </c>
      <c r="K3281" s="265">
        <v>1100000</v>
      </c>
    </row>
    <row r="3282" spans="1:13" x14ac:dyDescent="0.3">
      <c r="A3282" s="58">
        <v>3283</v>
      </c>
      <c r="B3282" s="264">
        <v>46094</v>
      </c>
      <c r="C3282" s="292" t="s">
        <v>1439</v>
      </c>
      <c r="E3282" s="292" t="s">
        <v>1197</v>
      </c>
      <c r="F3282" s="269" t="s">
        <v>1742</v>
      </c>
      <c r="G3282" s="265">
        <v>1200000</v>
      </c>
      <c r="H3282" s="269">
        <v>1</v>
      </c>
      <c r="J3282" s="266">
        <v>120000</v>
      </c>
      <c r="K3282" s="265">
        <v>1320000</v>
      </c>
    </row>
    <row r="3283" spans="1:13" x14ac:dyDescent="0.3">
      <c r="A3283" s="58">
        <v>3284</v>
      </c>
      <c r="B3283" s="264">
        <v>46094</v>
      </c>
      <c r="C3283" s="292" t="s">
        <v>5299</v>
      </c>
      <c r="E3283" s="292" t="s">
        <v>5307</v>
      </c>
      <c r="L3283" s="265">
        <v>-1600000</v>
      </c>
    </row>
    <row r="3284" spans="1:13" x14ac:dyDescent="0.3">
      <c r="A3284" s="58">
        <v>3285</v>
      </c>
      <c r="B3284" s="264">
        <v>46094</v>
      </c>
      <c r="C3284" s="292" t="s">
        <v>1013</v>
      </c>
      <c r="E3284" s="292" t="s">
        <v>3796</v>
      </c>
      <c r="L3284" s="265">
        <v>-2750000</v>
      </c>
    </row>
    <row r="3285" spans="1:13" x14ac:dyDescent="0.3">
      <c r="A3285" s="58">
        <v>3286</v>
      </c>
      <c r="B3285" s="264">
        <v>46095</v>
      </c>
      <c r="C3285" s="292" t="s">
        <v>2545</v>
      </c>
      <c r="E3285" s="292" t="s">
        <v>5309</v>
      </c>
      <c r="L3285" s="265">
        <v>-1600000</v>
      </c>
    </row>
    <row r="3286" spans="1:13" x14ac:dyDescent="0.3">
      <c r="A3286" s="58">
        <v>3287</v>
      </c>
      <c r="B3286" s="264">
        <v>46095</v>
      </c>
      <c r="C3286" s="292" t="s">
        <v>4782</v>
      </c>
      <c r="E3286" s="292" t="s">
        <v>5308</v>
      </c>
      <c r="L3286" s="265">
        <v>-1100000</v>
      </c>
    </row>
    <row r="3287" spans="1:13" x14ac:dyDescent="0.3">
      <c r="A3287" s="58">
        <v>3288</v>
      </c>
      <c r="B3287" s="264">
        <v>46094</v>
      </c>
      <c r="C3287" s="292" t="s">
        <v>1570</v>
      </c>
      <c r="E3287" s="292" t="s">
        <v>3932</v>
      </c>
      <c r="L3287" s="265">
        <v>-3000000</v>
      </c>
    </row>
    <row r="3288" spans="1:13" x14ac:dyDescent="0.3">
      <c r="A3288" s="58">
        <v>3289</v>
      </c>
      <c r="B3288" s="264">
        <v>46097</v>
      </c>
      <c r="C3288" s="292" t="s">
        <v>1457</v>
      </c>
      <c r="E3288" s="292" t="s">
        <v>1486</v>
      </c>
      <c r="F3288" s="269" t="s">
        <v>2666</v>
      </c>
      <c r="H3288" s="269">
        <v>1</v>
      </c>
      <c r="K3288" s="265">
        <v>0</v>
      </c>
      <c r="M3288" s="292" t="s">
        <v>5315</v>
      </c>
    </row>
    <row r="3289" spans="1:13" x14ac:dyDescent="0.3">
      <c r="A3289" s="58">
        <v>3290</v>
      </c>
      <c r="B3289" s="264">
        <v>46097</v>
      </c>
      <c r="C3289" s="292" t="s">
        <v>2454</v>
      </c>
      <c r="E3289" s="292" t="s">
        <v>1707</v>
      </c>
      <c r="F3289" s="269">
        <v>27107593440</v>
      </c>
      <c r="G3289" s="265">
        <v>200000</v>
      </c>
      <c r="H3289" s="269">
        <v>1</v>
      </c>
      <c r="J3289" s="266">
        <v>20000</v>
      </c>
      <c r="K3289" s="265">
        <v>220000</v>
      </c>
    </row>
    <row r="3290" spans="1:13" x14ac:dyDescent="0.3">
      <c r="A3290" s="58">
        <v>3291</v>
      </c>
      <c r="B3290" s="264">
        <v>46097</v>
      </c>
      <c r="C3290" s="292" t="s">
        <v>3188</v>
      </c>
      <c r="E3290" s="292" t="s">
        <v>2191</v>
      </c>
      <c r="F3290" s="269" t="s">
        <v>1946</v>
      </c>
      <c r="G3290" s="265">
        <v>2000000</v>
      </c>
      <c r="H3290" s="269">
        <v>1</v>
      </c>
      <c r="K3290" s="265">
        <v>2000000</v>
      </c>
    </row>
    <row r="3291" spans="1:13" x14ac:dyDescent="0.3">
      <c r="A3291" s="58">
        <v>3292</v>
      </c>
      <c r="B3291" s="264">
        <v>46097</v>
      </c>
      <c r="C3291" s="292" t="s">
        <v>3188</v>
      </c>
      <c r="E3291" s="292" t="s">
        <v>2667</v>
      </c>
      <c r="G3291" s="265">
        <v>300000</v>
      </c>
      <c r="H3291" s="269">
        <v>1</v>
      </c>
      <c r="K3291" s="265">
        <v>300000</v>
      </c>
    </row>
    <row r="3292" spans="1:13" x14ac:dyDescent="0.3">
      <c r="A3292" s="58">
        <v>3293</v>
      </c>
      <c r="B3292" s="264">
        <v>46097</v>
      </c>
      <c r="C3292" s="292" t="s">
        <v>1363</v>
      </c>
      <c r="E3292" s="292" t="s">
        <v>1197</v>
      </c>
      <c r="F3292" s="269" t="s">
        <v>1742</v>
      </c>
      <c r="G3292" s="265">
        <v>1100000</v>
      </c>
      <c r="H3292" s="269">
        <v>1</v>
      </c>
      <c r="K3292" s="265">
        <v>1100000</v>
      </c>
    </row>
    <row r="3293" spans="1:13" x14ac:dyDescent="0.3">
      <c r="A3293" s="58">
        <v>3294</v>
      </c>
      <c r="B3293" s="264">
        <v>46097</v>
      </c>
      <c r="C3293" s="292" t="s">
        <v>1712</v>
      </c>
      <c r="E3293" s="292" t="s">
        <v>1571</v>
      </c>
      <c r="F3293" s="269" t="s">
        <v>1913</v>
      </c>
      <c r="G3293" s="265">
        <v>950000</v>
      </c>
      <c r="H3293" s="269">
        <v>1</v>
      </c>
      <c r="K3293" s="265">
        <v>950000</v>
      </c>
    </row>
    <row r="3294" spans="1:13" x14ac:dyDescent="0.3">
      <c r="A3294" s="58">
        <v>3295</v>
      </c>
      <c r="B3294" s="264">
        <v>46097</v>
      </c>
      <c r="C3294" s="292" t="s">
        <v>2770</v>
      </c>
      <c r="E3294" s="292" t="s">
        <v>2176</v>
      </c>
      <c r="F3294" s="269" t="s">
        <v>1201</v>
      </c>
      <c r="G3294" s="265">
        <v>650000</v>
      </c>
      <c r="H3294" s="269">
        <v>1</v>
      </c>
      <c r="K3294" s="265">
        <v>650000</v>
      </c>
    </row>
    <row r="3295" spans="1:13" x14ac:dyDescent="0.3">
      <c r="A3295" s="58">
        <v>3296</v>
      </c>
      <c r="B3295" s="264">
        <v>46097</v>
      </c>
      <c r="C3295" s="292" t="s">
        <v>1434</v>
      </c>
      <c r="E3295" s="292" t="s">
        <v>2027</v>
      </c>
      <c r="F3295" s="269" t="s">
        <v>5321</v>
      </c>
      <c r="G3295" s="265">
        <v>1100000</v>
      </c>
      <c r="H3295" s="269">
        <v>1</v>
      </c>
      <c r="K3295" s="265">
        <v>1100000</v>
      </c>
    </row>
    <row r="3296" spans="1:13" x14ac:dyDescent="0.3">
      <c r="A3296" s="58">
        <v>3297</v>
      </c>
      <c r="B3296" s="264">
        <v>46097</v>
      </c>
      <c r="C3296" s="292" t="s">
        <v>1434</v>
      </c>
      <c r="E3296" s="292" t="s">
        <v>3421</v>
      </c>
      <c r="F3296" s="269">
        <v>1087298437</v>
      </c>
      <c r="G3296" s="265">
        <v>80000</v>
      </c>
      <c r="H3296" s="269">
        <v>1</v>
      </c>
      <c r="K3296" s="265">
        <v>80000</v>
      </c>
    </row>
    <row r="3297" spans="1:12" x14ac:dyDescent="0.3">
      <c r="A3297" s="58">
        <v>3298</v>
      </c>
      <c r="B3297" s="264">
        <v>46097</v>
      </c>
      <c r="C3297" s="292" t="s">
        <v>1712</v>
      </c>
      <c r="E3297" s="292" t="s">
        <v>2906</v>
      </c>
      <c r="F3297" s="269">
        <v>415071709</v>
      </c>
      <c r="G3297" s="265">
        <v>640000</v>
      </c>
      <c r="H3297" s="269">
        <v>1</v>
      </c>
      <c r="K3297" s="265">
        <v>640000</v>
      </c>
    </row>
    <row r="3298" spans="1:12" x14ac:dyDescent="0.3">
      <c r="A3298" s="58">
        <v>3299</v>
      </c>
      <c r="B3298" s="264">
        <v>46097</v>
      </c>
      <c r="C3298" s="292" t="s">
        <v>1368</v>
      </c>
      <c r="E3298" s="292" t="s">
        <v>2149</v>
      </c>
      <c r="G3298" s="265">
        <v>1300000</v>
      </c>
      <c r="H3298" s="269">
        <v>1</v>
      </c>
      <c r="K3298" s="265">
        <v>1300000</v>
      </c>
    </row>
    <row r="3299" spans="1:12" x14ac:dyDescent="0.3">
      <c r="A3299" s="58">
        <v>3300</v>
      </c>
      <c r="B3299" s="264">
        <v>46097</v>
      </c>
      <c r="C3299" s="292" t="s">
        <v>4410</v>
      </c>
      <c r="E3299" s="292" t="s">
        <v>1707</v>
      </c>
      <c r="F3299" s="269">
        <v>27107593440</v>
      </c>
      <c r="G3299" s="265">
        <v>150000</v>
      </c>
      <c r="H3299" s="269">
        <v>1</v>
      </c>
      <c r="K3299" s="265">
        <v>150000</v>
      </c>
    </row>
    <row r="3300" spans="1:12" x14ac:dyDescent="0.3">
      <c r="A3300" s="58">
        <v>3301</v>
      </c>
      <c r="B3300" s="264">
        <v>46097</v>
      </c>
      <c r="C3300" s="292" t="s">
        <v>1544</v>
      </c>
      <c r="E3300" s="292" t="s">
        <v>1525</v>
      </c>
      <c r="G3300" s="265">
        <v>450000</v>
      </c>
      <c r="H3300" s="269">
        <v>1</v>
      </c>
      <c r="J3300" s="266">
        <v>45000</v>
      </c>
      <c r="K3300" s="265">
        <v>495000</v>
      </c>
    </row>
    <row r="3301" spans="1:12" x14ac:dyDescent="0.3">
      <c r="A3301" s="58">
        <v>3302</v>
      </c>
      <c r="B3301" s="264">
        <v>46097</v>
      </c>
      <c r="C3301" s="292" t="s">
        <v>1544</v>
      </c>
      <c r="E3301" s="292" t="s">
        <v>1509</v>
      </c>
      <c r="G3301" s="265">
        <v>30000</v>
      </c>
      <c r="H3301" s="269">
        <v>1</v>
      </c>
      <c r="J3301" s="266">
        <v>3000</v>
      </c>
      <c r="K3301" s="265">
        <v>33000</v>
      </c>
    </row>
    <row r="3302" spans="1:12" x14ac:dyDescent="0.3">
      <c r="A3302" s="58">
        <v>3303</v>
      </c>
      <c r="B3302" s="264">
        <v>46097</v>
      </c>
      <c r="C3302" s="292" t="s">
        <v>1434</v>
      </c>
      <c r="E3302" s="292" t="s">
        <v>5328</v>
      </c>
      <c r="L3302" s="265">
        <v>-300000</v>
      </c>
    </row>
    <row r="3303" spans="1:12" x14ac:dyDescent="0.3">
      <c r="A3303" s="58">
        <v>3304</v>
      </c>
      <c r="B3303" s="264">
        <v>46097</v>
      </c>
      <c r="C3303" s="292" t="s">
        <v>4410</v>
      </c>
      <c r="E3303" s="292" t="s">
        <v>5330</v>
      </c>
      <c r="L3303" s="265">
        <v>-150000</v>
      </c>
    </row>
    <row r="3304" spans="1:12" x14ac:dyDescent="0.3">
      <c r="A3304" s="58">
        <v>3305</v>
      </c>
      <c r="B3304" s="264">
        <v>46097</v>
      </c>
      <c r="C3304" s="292" t="s">
        <v>2454</v>
      </c>
      <c r="E3304" s="292" t="s">
        <v>5331</v>
      </c>
      <c r="L3304" s="265">
        <v>-220000</v>
      </c>
    </row>
    <row r="3305" spans="1:12" x14ac:dyDescent="0.3">
      <c r="A3305" s="58">
        <v>3306</v>
      </c>
      <c r="B3305" s="264">
        <v>46097</v>
      </c>
      <c r="C3305" s="292" t="s">
        <v>3794</v>
      </c>
      <c r="E3305" s="292" t="s">
        <v>3563</v>
      </c>
      <c r="F3305" s="269" t="s">
        <v>3573</v>
      </c>
      <c r="G3305" s="265">
        <v>2600000</v>
      </c>
      <c r="H3305" s="269">
        <v>1</v>
      </c>
      <c r="J3305" s="266">
        <v>260000</v>
      </c>
      <c r="K3305" s="265">
        <v>2860000</v>
      </c>
    </row>
    <row r="3306" spans="1:12" x14ac:dyDescent="0.3">
      <c r="A3306" s="58">
        <v>3307</v>
      </c>
      <c r="B3306" s="264">
        <v>46098</v>
      </c>
      <c r="C3306" s="292" t="s">
        <v>1016</v>
      </c>
      <c r="E3306" s="292" t="s">
        <v>5334</v>
      </c>
      <c r="L3306" s="265">
        <v>-3074000</v>
      </c>
    </row>
    <row r="3307" spans="1:12" x14ac:dyDescent="0.3">
      <c r="A3307" s="58">
        <v>3308</v>
      </c>
      <c r="B3307" s="264">
        <v>46098</v>
      </c>
      <c r="C3307" s="292" t="s">
        <v>1570</v>
      </c>
      <c r="E3307" s="292" t="s">
        <v>1197</v>
      </c>
      <c r="F3307" s="269" t="s">
        <v>1742</v>
      </c>
      <c r="G3307" s="265">
        <v>1200000</v>
      </c>
      <c r="H3307" s="269">
        <v>1</v>
      </c>
      <c r="J3307" s="266">
        <v>120000</v>
      </c>
      <c r="K3307" s="265">
        <v>1320000</v>
      </c>
    </row>
    <row r="3308" spans="1:12" x14ac:dyDescent="0.3">
      <c r="A3308" s="58">
        <v>3309</v>
      </c>
      <c r="B3308" s="264">
        <v>46098</v>
      </c>
      <c r="C3308" s="292" t="s">
        <v>1570</v>
      </c>
      <c r="E3308" s="292" t="s">
        <v>1695</v>
      </c>
      <c r="F3308" s="269" t="s">
        <v>1694</v>
      </c>
      <c r="G3308" s="265">
        <v>50000</v>
      </c>
      <c r="H3308" s="269">
        <v>1</v>
      </c>
      <c r="J3308" s="266">
        <v>5000</v>
      </c>
      <c r="K3308" s="265">
        <v>55000</v>
      </c>
    </row>
    <row r="3309" spans="1:12" x14ac:dyDescent="0.3">
      <c r="A3309" s="58">
        <v>3310</v>
      </c>
      <c r="B3309" s="264">
        <v>46098</v>
      </c>
      <c r="C3309" s="292" t="s">
        <v>1737</v>
      </c>
      <c r="E3309" s="292" t="s">
        <v>2179</v>
      </c>
      <c r="F3309" s="269">
        <v>50229</v>
      </c>
      <c r="G3309" s="265">
        <v>75000</v>
      </c>
      <c r="H3309" s="269">
        <v>2</v>
      </c>
      <c r="J3309" s="266">
        <v>15000</v>
      </c>
      <c r="K3309" s="265">
        <v>165000</v>
      </c>
    </row>
    <row r="3310" spans="1:12" x14ac:dyDescent="0.3">
      <c r="A3310" s="58">
        <v>3311</v>
      </c>
      <c r="B3310" s="264">
        <v>46098</v>
      </c>
      <c r="C3310" s="292" t="s">
        <v>1737</v>
      </c>
      <c r="E3310" s="292" t="s">
        <v>2180</v>
      </c>
      <c r="F3310" s="269" t="s">
        <v>1785</v>
      </c>
      <c r="G3310" s="265">
        <v>40000</v>
      </c>
      <c r="H3310" s="269">
        <v>1</v>
      </c>
      <c r="J3310" s="266">
        <v>4000</v>
      </c>
      <c r="K3310" s="265">
        <v>44000</v>
      </c>
    </row>
    <row r="3311" spans="1:12" x14ac:dyDescent="0.3">
      <c r="A3311" s="58">
        <v>3312</v>
      </c>
      <c r="B3311" s="264">
        <v>46098</v>
      </c>
      <c r="C3311" s="292" t="s">
        <v>1737</v>
      </c>
      <c r="E3311" s="292" t="s">
        <v>1892</v>
      </c>
      <c r="F3311" s="269" t="s">
        <v>1891</v>
      </c>
      <c r="G3311" s="265">
        <v>20000</v>
      </c>
      <c r="H3311" s="269">
        <v>1</v>
      </c>
      <c r="J3311" s="266">
        <v>2000</v>
      </c>
      <c r="K3311" s="265">
        <v>22000</v>
      </c>
    </row>
    <row r="3312" spans="1:12" x14ac:dyDescent="0.3">
      <c r="A3312" s="58">
        <v>3313</v>
      </c>
      <c r="B3312" s="264">
        <v>46098</v>
      </c>
      <c r="C3312" s="292" t="s">
        <v>1570</v>
      </c>
      <c r="E3312" s="292" t="s">
        <v>1256</v>
      </c>
      <c r="F3312" s="269" t="s">
        <v>1255</v>
      </c>
      <c r="G3312" s="265">
        <v>50000</v>
      </c>
      <c r="H3312" s="269">
        <v>3</v>
      </c>
      <c r="J3312" s="266">
        <v>15000</v>
      </c>
      <c r="K3312" s="265">
        <v>165000</v>
      </c>
    </row>
    <row r="3313" spans="1:12" x14ac:dyDescent="0.3">
      <c r="A3313" s="58">
        <v>3314</v>
      </c>
      <c r="B3313" s="264">
        <v>46098</v>
      </c>
      <c r="C3313" s="292" t="s">
        <v>1531</v>
      </c>
      <c r="E3313" s="292" t="s">
        <v>1749</v>
      </c>
      <c r="F3313" s="269">
        <v>501220639</v>
      </c>
      <c r="G3313" s="265">
        <v>280000</v>
      </c>
      <c r="H3313" s="269">
        <v>1</v>
      </c>
      <c r="K3313" s="265">
        <v>280000</v>
      </c>
    </row>
    <row r="3314" spans="1:12" x14ac:dyDescent="0.3">
      <c r="A3314" s="58">
        <v>3315</v>
      </c>
      <c r="B3314" s="264">
        <v>46099</v>
      </c>
      <c r="C3314" s="292" t="s">
        <v>1368</v>
      </c>
      <c r="E3314" s="292" t="s">
        <v>4173</v>
      </c>
      <c r="L3314" s="265">
        <v>-1300000</v>
      </c>
    </row>
    <row r="3315" spans="1:12" x14ac:dyDescent="0.3">
      <c r="A3315" s="58">
        <v>3316</v>
      </c>
      <c r="B3315" s="264">
        <v>46099</v>
      </c>
      <c r="C3315" s="292" t="s">
        <v>1567</v>
      </c>
      <c r="E3315" s="292" t="s">
        <v>2823</v>
      </c>
      <c r="F3315" s="269" t="s">
        <v>1200</v>
      </c>
      <c r="G3315" s="265">
        <v>200000</v>
      </c>
      <c r="H3315" s="269">
        <v>1</v>
      </c>
      <c r="J3315" s="266">
        <v>20000</v>
      </c>
      <c r="K3315" s="265">
        <v>220000</v>
      </c>
    </row>
    <row r="3316" spans="1:12" x14ac:dyDescent="0.3">
      <c r="A3316" s="58">
        <v>3317</v>
      </c>
      <c r="B3316" s="264">
        <v>46099</v>
      </c>
      <c r="C3316" s="292" t="s">
        <v>1016</v>
      </c>
      <c r="E3316" s="292" t="s">
        <v>1197</v>
      </c>
      <c r="F3316" s="269" t="s">
        <v>1742</v>
      </c>
      <c r="G3316" s="265">
        <v>1200000</v>
      </c>
      <c r="H3316" s="269">
        <v>1</v>
      </c>
      <c r="K3316" s="265">
        <v>1200000</v>
      </c>
    </row>
    <row r="3317" spans="1:12" x14ac:dyDescent="0.3">
      <c r="A3317" s="58">
        <v>3318</v>
      </c>
      <c r="B3317" s="264">
        <v>46099</v>
      </c>
      <c r="C3317" s="292" t="s">
        <v>1016</v>
      </c>
      <c r="E3317" s="292" t="s">
        <v>1486</v>
      </c>
      <c r="F3317" s="269" t="s">
        <v>2666</v>
      </c>
      <c r="G3317" s="265">
        <v>350000</v>
      </c>
      <c r="H3317" s="269">
        <v>1</v>
      </c>
      <c r="K3317" s="265">
        <v>350000</v>
      </c>
    </row>
    <row r="3318" spans="1:12" x14ac:dyDescent="0.3">
      <c r="A3318" s="58">
        <v>3319</v>
      </c>
      <c r="B3318" s="264">
        <v>46099</v>
      </c>
      <c r="C3318" s="292" t="s">
        <v>1016</v>
      </c>
      <c r="E3318" s="292" t="s">
        <v>1695</v>
      </c>
      <c r="F3318" s="269" t="s">
        <v>1694</v>
      </c>
      <c r="G3318" s="265">
        <v>50000</v>
      </c>
      <c r="H3318" s="269">
        <v>1</v>
      </c>
      <c r="K3318" s="265">
        <v>50000</v>
      </c>
    </row>
    <row r="3319" spans="1:12" x14ac:dyDescent="0.3">
      <c r="A3319" s="58">
        <v>3320</v>
      </c>
      <c r="B3319" s="264">
        <v>46099</v>
      </c>
      <c r="C3319" s="292" t="s">
        <v>1442</v>
      </c>
      <c r="E3319" s="292" t="s">
        <v>5345</v>
      </c>
      <c r="L3319" s="265">
        <v>-1760000</v>
      </c>
    </row>
  </sheetData>
  <autoFilter ref="A1:K3287" xr:uid="{5A822D6F-A9DB-437B-9087-9A5E8AF0CADA}"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4363</v>
      </c>
    </row>
    <row r="4" spans="1:1" x14ac:dyDescent="0.3">
      <c r="A4" s="303" t="s">
        <v>4365</v>
      </c>
    </row>
    <row r="5" spans="1:1" x14ac:dyDescent="0.3">
      <c r="A5" s="303" t="s">
        <v>4366</v>
      </c>
    </row>
    <row r="6" spans="1:1" x14ac:dyDescent="0.3">
      <c r="A6" s="303" t="s">
        <v>4367</v>
      </c>
    </row>
    <row r="7" spans="1:1" x14ac:dyDescent="0.3">
      <c r="A7" s="303" t="s">
        <v>4368</v>
      </c>
    </row>
    <row r="8" spans="1:1" x14ac:dyDescent="0.3">
      <c r="A8" s="303" t="s">
        <v>4369</v>
      </c>
    </row>
    <row r="9" spans="1:1" x14ac:dyDescent="0.3">
      <c r="A9" s="303" t="s">
        <v>4370</v>
      </c>
    </row>
    <row r="10" spans="1:1" x14ac:dyDescent="0.3">
      <c r="A10" s="303" t="s">
        <v>4371</v>
      </c>
    </row>
    <row r="11" spans="1:1" x14ac:dyDescent="0.3">
      <c r="A11" s="303" t="s">
        <v>4372</v>
      </c>
    </row>
    <row r="12" spans="1:1" x14ac:dyDescent="0.3">
      <c r="A12" s="303" t="s">
        <v>4373</v>
      </c>
    </row>
    <row r="13" spans="1:1" x14ac:dyDescent="0.3">
      <c r="A13" s="303" t="s">
        <v>4374</v>
      </c>
    </row>
    <row r="14" spans="1:1" x14ac:dyDescent="0.3">
      <c r="A14" s="303" t="s">
        <v>4364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5" t="s">
        <v>2</v>
      </c>
      <c r="B1" s="460" t="s">
        <v>2311</v>
      </c>
      <c r="C1" s="458" t="s">
        <v>2511</v>
      </c>
      <c r="D1" s="455" t="s">
        <v>2540</v>
      </c>
      <c r="E1" s="455" t="s">
        <v>36</v>
      </c>
      <c r="F1" s="455" t="s">
        <v>2695</v>
      </c>
      <c r="G1" s="455"/>
      <c r="H1" s="455" t="s">
        <v>2696</v>
      </c>
      <c r="I1" s="455"/>
      <c r="J1" s="455" t="s">
        <v>2697</v>
      </c>
      <c r="K1" s="455"/>
      <c r="L1" s="275"/>
    </row>
    <row r="2" spans="1:15" ht="17.25" thickBot="1" x14ac:dyDescent="0.35">
      <c r="A2" s="456"/>
      <c r="B2" s="461"/>
      <c r="C2" s="459"/>
      <c r="D2" s="456"/>
      <c r="E2" s="456"/>
      <c r="F2" s="281" t="s">
        <v>2512</v>
      </c>
      <c r="G2" s="281" t="s">
        <v>2513</v>
      </c>
      <c r="H2" s="281" t="s">
        <v>2514</v>
      </c>
      <c r="I2" s="281" t="s">
        <v>2515</v>
      </c>
      <c r="J2" s="281" t="s">
        <v>2514</v>
      </c>
      <c r="K2" s="281" t="s">
        <v>2515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2516</v>
      </c>
      <c r="D3" s="277" t="s">
        <v>2517</v>
      </c>
      <c r="E3" s="277" t="s">
        <v>2518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2519</v>
      </c>
      <c r="D4" s="252" t="s">
        <v>2520</v>
      </c>
      <c r="E4" s="252" t="s">
        <v>2518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2516</v>
      </c>
      <c r="D5" s="252" t="s">
        <v>2517</v>
      </c>
      <c r="E5" s="252" t="s">
        <v>2518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2516</v>
      </c>
      <c r="D6" s="252" t="s">
        <v>2517</v>
      </c>
      <c r="E6" s="252" t="s">
        <v>2518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2516</v>
      </c>
      <c r="D7" s="252" t="s">
        <v>2517</v>
      </c>
      <c r="E7" s="252" t="s">
        <v>2521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2522</v>
      </c>
      <c r="D8" s="252" t="s">
        <v>2523</v>
      </c>
      <c r="E8" s="252" t="s">
        <v>2518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2524</v>
      </c>
      <c r="D9" s="252" t="s">
        <v>2525</v>
      </c>
      <c r="E9" s="252" t="s">
        <v>2518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2526</v>
      </c>
      <c r="D10" s="252" t="s">
        <v>2517</v>
      </c>
      <c r="E10" s="252" t="s">
        <v>2521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2527</v>
      </c>
      <c r="D11" s="252" t="s">
        <v>2517</v>
      </c>
      <c r="E11" s="252" t="s">
        <v>2521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2516</v>
      </c>
      <c r="D12" s="252" t="s">
        <v>2517</v>
      </c>
      <c r="E12" s="252" t="s">
        <v>2518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2516</v>
      </c>
      <c r="D13" s="252" t="s">
        <v>2517</v>
      </c>
      <c r="E13" s="252" t="s">
        <v>2518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2519</v>
      </c>
      <c r="D14" s="252" t="s">
        <v>2520</v>
      </c>
      <c r="E14" s="252" t="s">
        <v>2521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2516</v>
      </c>
      <c r="D15" s="252" t="s">
        <v>2517</v>
      </c>
      <c r="E15" s="252" t="s">
        <v>2521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2528</v>
      </c>
      <c r="D16" s="252" t="s">
        <v>2529</v>
      </c>
      <c r="E16" s="252" t="s">
        <v>2521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2516</v>
      </c>
      <c r="D17" s="252" t="s">
        <v>2517</v>
      </c>
      <c r="E17" s="252" t="s">
        <v>2521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2527</v>
      </c>
      <c r="D18" s="252" t="s">
        <v>2517</v>
      </c>
      <c r="E18" s="252" t="s">
        <v>2518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2530</v>
      </c>
      <c r="D19" s="252" t="s">
        <v>2531</v>
      </c>
      <c r="E19" s="252" t="s">
        <v>2521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2526</v>
      </c>
      <c r="D20" s="252" t="s">
        <v>2517</v>
      </c>
      <c r="E20" s="252" t="s">
        <v>2521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2532</v>
      </c>
      <c r="D21" s="252" t="s">
        <v>2529</v>
      </c>
      <c r="E21" s="252" t="s">
        <v>2521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2533</v>
      </c>
      <c r="D22" s="252" t="s">
        <v>2534</v>
      </c>
      <c r="E22" s="252" t="s">
        <v>2521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2535</v>
      </c>
      <c r="D23" s="252" t="s">
        <v>2536</v>
      </c>
      <c r="E23" s="252" t="s">
        <v>2521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2519</v>
      </c>
      <c r="D24" s="252" t="s">
        <v>2520</v>
      </c>
      <c r="E24" s="252" t="s">
        <v>2521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2516</v>
      </c>
      <c r="D25" s="252" t="s">
        <v>2517</v>
      </c>
      <c r="E25" s="252" t="s">
        <v>2521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2516</v>
      </c>
      <c r="D26" s="252" t="s">
        <v>2537</v>
      </c>
      <c r="E26" s="252" t="s">
        <v>2521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2538</v>
      </c>
      <c r="D27" s="252" t="s">
        <v>2517</v>
      </c>
      <c r="E27" s="252" t="s">
        <v>2521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2516</v>
      </c>
      <c r="D28" s="252" t="s">
        <v>2517</v>
      </c>
      <c r="E28" s="252" t="s">
        <v>2521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2516</v>
      </c>
      <c r="D29" s="252" t="s">
        <v>2517</v>
      </c>
      <c r="E29" s="252" t="s">
        <v>2521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2526</v>
      </c>
      <c r="D30" s="252" t="s">
        <v>2517</v>
      </c>
      <c r="E30" s="252" t="s">
        <v>2521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2530</v>
      </c>
      <c r="D31" s="252" t="s">
        <v>2531</v>
      </c>
      <c r="E31" s="252" t="s">
        <v>2521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2528</v>
      </c>
      <c r="D32" s="252" t="s">
        <v>2529</v>
      </c>
      <c r="E32" s="252" t="s">
        <v>2521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2527</v>
      </c>
      <c r="D33" s="252" t="s">
        <v>2517</v>
      </c>
      <c r="E33" s="252" t="s">
        <v>2521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2532</v>
      </c>
      <c r="D34" s="252" t="s">
        <v>2529</v>
      </c>
      <c r="E34" s="252" t="s">
        <v>2521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2519</v>
      </c>
      <c r="D35" s="252" t="s">
        <v>2520</v>
      </c>
      <c r="E35" s="252" t="s">
        <v>2521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2516</v>
      </c>
      <c r="D36" s="252" t="s">
        <v>2517</v>
      </c>
      <c r="E36" s="252" t="s">
        <v>2521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2519</v>
      </c>
      <c r="D37" s="252" t="s">
        <v>2520</v>
      </c>
      <c r="E37" s="252" t="s">
        <v>2521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2535</v>
      </c>
      <c r="D38" s="252" t="s">
        <v>2536</v>
      </c>
      <c r="E38" s="252" t="s">
        <v>2521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2516</v>
      </c>
      <c r="D39" s="252" t="s">
        <v>2517</v>
      </c>
      <c r="E39" s="252" t="s">
        <v>2521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2519</v>
      </c>
      <c r="D40" s="252" t="s">
        <v>2520</v>
      </c>
      <c r="E40" s="252" t="s">
        <v>2521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2533</v>
      </c>
      <c r="D41" s="252" t="s">
        <v>2534</v>
      </c>
      <c r="E41" s="252" t="s">
        <v>2521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2535</v>
      </c>
      <c r="D42" s="252" t="s">
        <v>2536</v>
      </c>
      <c r="E42" s="252" t="s">
        <v>2521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2516</v>
      </c>
      <c r="D43" s="252" t="s">
        <v>2517</v>
      </c>
      <c r="E43" s="252" t="s">
        <v>2521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2526</v>
      </c>
      <c r="D44" s="252" t="s">
        <v>2517</v>
      </c>
      <c r="E44" s="252" t="s">
        <v>2521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2532</v>
      </c>
      <c r="D45" s="252" t="s">
        <v>2529</v>
      </c>
      <c r="E45" s="252" t="s">
        <v>2521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2527</v>
      </c>
      <c r="D46" s="252" t="s">
        <v>2517</v>
      </c>
      <c r="E46" s="252" t="s">
        <v>2521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2528</v>
      </c>
      <c r="D47" s="252" t="s">
        <v>2529</v>
      </c>
      <c r="E47" s="252" t="s">
        <v>2521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2960</v>
      </c>
      <c r="D48" s="252" t="s">
        <v>2961</v>
      </c>
      <c r="E48" s="252" t="s">
        <v>2521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3039</v>
      </c>
      <c r="D49" s="252" t="s">
        <v>3040</v>
      </c>
      <c r="E49" s="252" t="s">
        <v>2521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2516</v>
      </c>
      <c r="D50" s="252" t="s">
        <v>2961</v>
      </c>
      <c r="E50" s="252" t="s">
        <v>2521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2535</v>
      </c>
      <c r="D51" s="252" t="s">
        <v>3043</v>
      </c>
      <c r="E51" s="252" t="s">
        <v>2521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3041</v>
      </c>
      <c r="D52" s="252" t="s">
        <v>3042</v>
      </c>
      <c r="E52" s="252" t="s">
        <v>2521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2535</v>
      </c>
      <c r="D53" s="252" t="s">
        <v>3043</v>
      </c>
      <c r="E53" s="252" t="s">
        <v>2521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3044</v>
      </c>
      <c r="D54" s="252" t="s">
        <v>3045</v>
      </c>
      <c r="E54" s="252" t="s">
        <v>2521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2526</v>
      </c>
      <c r="D55" s="252" t="s">
        <v>2517</v>
      </c>
      <c r="E55" s="252" t="s">
        <v>2521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2532</v>
      </c>
      <c r="D56" s="252" t="s">
        <v>2529</v>
      </c>
      <c r="E56" s="252" t="s">
        <v>2521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2528</v>
      </c>
      <c r="D57" s="252" t="s">
        <v>2529</v>
      </c>
      <c r="E57" s="252" t="s">
        <v>2521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2527</v>
      </c>
      <c r="D58" s="252" t="s">
        <v>2517</v>
      </c>
      <c r="E58" s="252" t="s">
        <v>2521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2522</v>
      </c>
      <c r="D59" s="252" t="s">
        <v>2523</v>
      </c>
      <c r="E59" s="252" t="s">
        <v>2521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2516</v>
      </c>
      <c r="D60" s="252" t="s">
        <v>2517</v>
      </c>
      <c r="E60" s="252" t="s">
        <v>2521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2521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2521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2521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2521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2521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2521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2521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2521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2521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2521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2521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2521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2521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2521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2521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2521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2521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2521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2521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2521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2521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2521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2521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2521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2521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2521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2521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2521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2518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2521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2521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2521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2521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2521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2521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2521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2521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2521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2521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2521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2521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2521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2521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2521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2521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2521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2521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2521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2521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2521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2521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2521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2521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2521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2521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2521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2521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2521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2521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2521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2521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2521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2521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2521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2521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2521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2521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2521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2521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2521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2521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2521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2521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2521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7" t="s">
        <v>2539</v>
      </c>
      <c r="C149" s="457"/>
      <c r="D149" s="457"/>
      <c r="E149" s="457"/>
      <c r="F149" s="457"/>
      <c r="G149" s="457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D2" sqref="B2:D18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3650</v>
      </c>
      <c r="B1" s="304" t="s">
        <v>49</v>
      </c>
      <c r="C1" s="305" t="s">
        <v>2819</v>
      </c>
      <c r="D1" s="304" t="s">
        <v>2818</v>
      </c>
      <c r="E1" s="283"/>
      <c r="F1" s="282"/>
    </row>
    <row r="2" spans="1:6" x14ac:dyDescent="0.3">
      <c r="A2" s="269"/>
      <c r="B2" s="269" t="s">
        <v>1326</v>
      </c>
      <c r="C2" s="268">
        <f>SUMIF(BTS_매출관리!C:C,B2,BTS_매출관리!I:I)</f>
        <v>7150000</v>
      </c>
      <c r="D2" s="58">
        <f>RANK(C2,C:C,0)</f>
        <v>1</v>
      </c>
      <c r="E2" s="47">
        <v>2</v>
      </c>
    </row>
    <row r="3" spans="1:6" x14ac:dyDescent="0.3">
      <c r="A3" s="269"/>
      <c r="B3" s="269" t="s">
        <v>1343</v>
      </c>
      <c r="C3" s="268">
        <f>SUMIF(BTS_매출관리!C:C,B3,BTS_매출관리!I:I)</f>
        <v>5786000</v>
      </c>
      <c r="D3" s="58">
        <f>RANK(C3,C:C,0)</f>
        <v>2</v>
      </c>
      <c r="E3" s="47">
        <v>2</v>
      </c>
    </row>
    <row r="4" spans="1:6" x14ac:dyDescent="0.3">
      <c r="A4" s="269"/>
      <c r="B4" s="269" t="s">
        <v>1303</v>
      </c>
      <c r="C4" s="268">
        <f>SUMIF(BTS_매출관리!C:C,B4,BTS_매출관리!I:I)</f>
        <v>4300000</v>
      </c>
      <c r="D4" s="58">
        <f>RANK(C4,C:C,0)</f>
        <v>3</v>
      </c>
      <c r="E4" s="47">
        <v>2</v>
      </c>
    </row>
    <row r="5" spans="1:6" x14ac:dyDescent="0.3">
      <c r="A5" s="269"/>
      <c r="B5" s="269" t="s">
        <v>1279</v>
      </c>
      <c r="C5" s="299">
        <f>SUMIF(BTS_매출관리!C:C,B5,BTS_매출관리!I:I)</f>
        <v>4180000</v>
      </c>
      <c r="D5" s="58">
        <f>RANK(C5,C:C,0)</f>
        <v>4</v>
      </c>
      <c r="E5" s="47">
        <v>1</v>
      </c>
    </row>
    <row r="6" spans="1:6" x14ac:dyDescent="0.3">
      <c r="A6" s="269"/>
      <c r="B6" s="269" t="s">
        <v>978</v>
      </c>
      <c r="C6" s="299">
        <f>SUMIF(BTS_매출관리!C:C,B6,BTS_매출관리!I:I)</f>
        <v>3520000</v>
      </c>
      <c r="D6" s="58">
        <f>RANK(C6,C:C,0)</f>
        <v>5</v>
      </c>
      <c r="E6" s="47">
        <v>1</v>
      </c>
    </row>
    <row r="7" spans="1:6" x14ac:dyDescent="0.3">
      <c r="A7" s="269"/>
      <c r="B7" s="269" t="s">
        <v>1318</v>
      </c>
      <c r="C7" s="268">
        <f>SUMIF(BTS_매출관리!C:C,B7,BTS_매출관리!I:I)</f>
        <v>2970000</v>
      </c>
      <c r="D7" s="58">
        <f>RANK(C7,C:C,0)</f>
        <v>6</v>
      </c>
      <c r="E7" s="47">
        <v>1</v>
      </c>
    </row>
    <row r="8" spans="1:6" x14ac:dyDescent="0.3">
      <c r="A8" s="269"/>
      <c r="B8" s="269" t="s">
        <v>1292</v>
      </c>
      <c r="C8" s="268">
        <f>SUMIF(BTS_매출관리!C:C,B8,BTS_매출관리!I:I)</f>
        <v>2860000</v>
      </c>
      <c r="D8" s="58">
        <f>RANK(C8,C:C,0)</f>
        <v>7</v>
      </c>
      <c r="E8" s="47">
        <v>1</v>
      </c>
    </row>
    <row r="9" spans="1:6" x14ac:dyDescent="0.3">
      <c r="A9" s="269"/>
      <c r="B9" s="269" t="s">
        <v>1091</v>
      </c>
      <c r="C9" s="268">
        <f>SUMIF(BTS_매출관리!C:C,B9,BTS_매출관리!I:I)</f>
        <v>2860000</v>
      </c>
      <c r="D9" s="58">
        <f>RANK(C9,C:C,0)</f>
        <v>7</v>
      </c>
      <c r="E9" s="47">
        <v>1</v>
      </c>
    </row>
    <row r="10" spans="1:6" x14ac:dyDescent="0.3">
      <c r="A10" s="269"/>
      <c r="B10" s="269" t="s">
        <v>3899</v>
      </c>
      <c r="C10" s="268">
        <f>SUMIF(BTS_매출관리!C:C,B10,BTS_매출관리!I:I)</f>
        <v>2700000</v>
      </c>
      <c r="D10" s="58">
        <f>RANK(C10,C:C,0)</f>
        <v>9</v>
      </c>
      <c r="E10" s="47">
        <v>1</v>
      </c>
    </row>
    <row r="11" spans="1:6" x14ac:dyDescent="0.3">
      <c r="A11" s="269"/>
      <c r="B11" s="269" t="s">
        <v>1288</v>
      </c>
      <c r="C11" s="299">
        <f>SUMIF(BTS_매출관리!C:C,B11,BTS_매출관리!I:I)</f>
        <v>2600000</v>
      </c>
      <c r="D11" s="58">
        <f>RANK(C11,C:C,0)</f>
        <v>10</v>
      </c>
      <c r="E11" s="47">
        <v>1</v>
      </c>
    </row>
    <row r="12" spans="1:6" x14ac:dyDescent="0.3">
      <c r="A12" s="269"/>
      <c r="B12" s="269" t="s">
        <v>2348</v>
      </c>
      <c r="C12" s="268">
        <f>SUMIF(BTS_매출관리!C:C,B12,BTS_매출관리!I:I)</f>
        <v>2500000</v>
      </c>
      <c r="D12" s="58">
        <f>RANK(C12,C:C,0)</f>
        <v>11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2204</v>
      </c>
      <c r="C13" s="268">
        <f>SUMIF(BTS_매출관리!C:C,B13,BTS_매출관리!I:I)</f>
        <v>2420000</v>
      </c>
      <c r="D13" s="58">
        <f>RANK(C13,C:C,0)</f>
        <v>12</v>
      </c>
      <c r="F13" t="str">
        <f>IF(D13 &lt; 10,,"")</f>
        <v/>
      </c>
    </row>
    <row r="14" spans="1:6" x14ac:dyDescent="0.3">
      <c r="A14" s="269"/>
      <c r="B14" s="269" t="s">
        <v>1224</v>
      </c>
      <c r="C14" s="299">
        <f>SUMIF(BTS_매출관리!C:C,B14,BTS_매출관리!I:I)</f>
        <v>2300000</v>
      </c>
      <c r="D14" s="58">
        <f>RANK(C14,C:C,0)</f>
        <v>13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4464</v>
      </c>
      <c r="C15" s="268">
        <f>SUMIF(BTS_매출관리!C:C,B15,BTS_매출관리!I:I)</f>
        <v>1815000</v>
      </c>
      <c r="D15" s="58">
        <f>RANK(C15,C:C,0)</f>
        <v>14</v>
      </c>
      <c r="E15" s="47">
        <v>1</v>
      </c>
    </row>
    <row r="16" spans="1:6" x14ac:dyDescent="0.3">
      <c r="A16" s="269"/>
      <c r="B16" s="269" t="s">
        <v>1153</v>
      </c>
      <c r="C16" s="299">
        <f>SUMIF(BTS_매출관리!C:C,B16,BTS_매출관리!I:I)</f>
        <v>1760000</v>
      </c>
      <c r="D16" s="58">
        <f>RANK(C16,C:C,0)</f>
        <v>15</v>
      </c>
      <c r="E16" s="47">
        <v>1</v>
      </c>
    </row>
    <row r="17" spans="1:18" x14ac:dyDescent="0.3">
      <c r="A17" s="269"/>
      <c r="B17" s="269" t="s">
        <v>1280</v>
      </c>
      <c r="C17" s="299">
        <f>SUMIF(BTS_매출관리!C:C,B17,BTS_매출관리!I:I)</f>
        <v>1760000</v>
      </c>
      <c r="D17" s="58">
        <f>RANK(C17,C:C,0)</f>
        <v>15</v>
      </c>
      <c r="E17" s="47">
        <v>2</v>
      </c>
    </row>
    <row r="18" spans="1:18" x14ac:dyDescent="0.3">
      <c r="A18" s="269"/>
      <c r="B18" s="269" t="s">
        <v>1278</v>
      </c>
      <c r="C18" s="299">
        <f>SUMIF(BTS_매출관리!C:C,B18,BTS_매출관리!I:I)</f>
        <v>1760000</v>
      </c>
      <c r="D18" s="58">
        <f>RANK(C18,C:C,0)</f>
        <v>15</v>
      </c>
      <c r="E18" s="47">
        <v>1</v>
      </c>
    </row>
    <row r="19" spans="1:18" x14ac:dyDescent="0.3">
      <c r="A19" s="269"/>
      <c r="B19" s="269" t="s">
        <v>1277</v>
      </c>
      <c r="C19" s="299">
        <f>SUMIF(BTS_매출관리!C:C,B19,BTS_매출관리!I:I)</f>
        <v>1705000</v>
      </c>
      <c r="D19" s="58">
        <f>RANK(C19,C:C,0)</f>
        <v>18</v>
      </c>
      <c r="E19" s="47">
        <v>1</v>
      </c>
    </row>
    <row r="20" spans="1:18" x14ac:dyDescent="0.3">
      <c r="A20" s="269"/>
      <c r="B20" s="269" t="s">
        <v>2903</v>
      </c>
      <c r="C20" s="268">
        <f>SUMIF(BTS_매출관리!C:C,B20,BTS_매출관리!I:I)</f>
        <v>1680000</v>
      </c>
      <c r="D20" s="58">
        <f>RANK(C20,C:C,0)</f>
        <v>19</v>
      </c>
      <c r="E20" s="47">
        <v>1</v>
      </c>
    </row>
    <row r="21" spans="1:18" x14ac:dyDescent="0.3">
      <c r="A21" s="269"/>
      <c r="B21" s="269" t="s">
        <v>1320</v>
      </c>
      <c r="C21" s="268">
        <f>SUMIF(BTS_매출관리!C:C,B21,BTS_매출관리!I:I)</f>
        <v>1670000</v>
      </c>
      <c r="D21" s="58">
        <f>RANK(C21,C:C,0)</f>
        <v>20</v>
      </c>
      <c r="E21" s="47">
        <v>1</v>
      </c>
      <c r="F21" t="s">
        <v>3676</v>
      </c>
    </row>
    <row r="22" spans="1:18" x14ac:dyDescent="0.3">
      <c r="A22" s="269"/>
      <c r="B22" s="269" t="s">
        <v>2548</v>
      </c>
      <c r="C22" s="268">
        <f>SUMIF(BTS_매출관리!C:C,B22,BTS_매출관리!I:I)</f>
        <v>1600000</v>
      </c>
      <c r="D22" s="58">
        <f>RANK(C22,C:C,0)</f>
        <v>21</v>
      </c>
      <c r="E22" s="47">
        <v>1</v>
      </c>
      <c r="F22" t="s">
        <v>3651</v>
      </c>
      <c r="G22" t="s">
        <v>3779</v>
      </c>
      <c r="I22" t="s">
        <v>3654</v>
      </c>
      <c r="J22" s="300" t="s">
        <v>3694</v>
      </c>
      <c r="O22" t="s">
        <v>3677</v>
      </c>
      <c r="P22">
        <v>2</v>
      </c>
      <c r="Q22" t="s">
        <v>3780</v>
      </c>
    </row>
    <row r="23" spans="1:18" x14ac:dyDescent="0.3">
      <c r="A23" s="269"/>
      <c r="B23" s="269" t="s">
        <v>1016</v>
      </c>
      <c r="C23" s="268">
        <f>SUMIF(BTS_매출관리!C:C,B23,BTS_매출관리!I:I)</f>
        <v>1600000</v>
      </c>
      <c r="D23" s="58">
        <f>RANK(C23,C:C,0)</f>
        <v>21</v>
      </c>
      <c r="E23" s="47">
        <v>1</v>
      </c>
      <c r="F23" t="s">
        <v>3652</v>
      </c>
      <c r="G23" t="s">
        <v>3779</v>
      </c>
      <c r="I23" t="s">
        <v>3656</v>
      </c>
      <c r="J23" s="300" t="s">
        <v>3694</v>
      </c>
      <c r="O23" t="s">
        <v>3678</v>
      </c>
      <c r="P23">
        <v>3</v>
      </c>
      <c r="Q23" t="s">
        <v>3780</v>
      </c>
    </row>
    <row r="24" spans="1:18" x14ac:dyDescent="0.3">
      <c r="A24" s="269"/>
      <c r="B24" s="269" t="s">
        <v>1317</v>
      </c>
      <c r="C24" s="268">
        <f>SUMIF(BTS_매출관리!C:C,B24,BTS_매출관리!I:I)</f>
        <v>1600000</v>
      </c>
      <c r="D24" s="58">
        <f>RANK(C24,C:C,0)</f>
        <v>21</v>
      </c>
      <c r="F24" t="s">
        <v>3653</v>
      </c>
      <c r="G24" t="s">
        <v>3779</v>
      </c>
      <c r="I24" t="s">
        <v>3658</v>
      </c>
      <c r="J24" s="300" t="s">
        <v>3694</v>
      </c>
      <c r="O24" t="s">
        <v>3679</v>
      </c>
      <c r="P24">
        <v>2</v>
      </c>
      <c r="Q24" t="s">
        <v>3780</v>
      </c>
    </row>
    <row r="25" spans="1:18" x14ac:dyDescent="0.3">
      <c r="A25" s="269"/>
      <c r="B25" s="269" t="s">
        <v>1297</v>
      </c>
      <c r="C25" s="268">
        <f>SUMIF(BTS_매출관리!C:C,B25,BTS_매출관리!I:I)</f>
        <v>1430000</v>
      </c>
      <c r="D25" s="58">
        <f>RANK(C25,C:C,0)</f>
        <v>24</v>
      </c>
      <c r="F25" t="s">
        <v>3655</v>
      </c>
      <c r="G25" t="s">
        <v>3694</v>
      </c>
      <c r="I25" t="s">
        <v>3661</v>
      </c>
      <c r="J25" s="300" t="s">
        <v>3779</v>
      </c>
      <c r="O25" t="s">
        <v>3680</v>
      </c>
      <c r="P25">
        <v>1</v>
      </c>
      <c r="R25" t="s">
        <v>3779</v>
      </c>
    </row>
    <row r="26" spans="1:18" x14ac:dyDescent="0.3">
      <c r="A26" s="269"/>
      <c r="B26" s="269" t="s">
        <v>1228</v>
      </c>
      <c r="C26" s="268">
        <f>SUMIF(BTS_매출관리!C:C,B26,BTS_매출관리!I:I)</f>
        <v>1430000</v>
      </c>
      <c r="D26" s="58">
        <f>RANK(C26,C:C,0)</f>
        <v>24</v>
      </c>
      <c r="E26" s="47">
        <v>1</v>
      </c>
      <c r="F26" t="s">
        <v>3657</v>
      </c>
      <c r="G26" t="s">
        <v>3779</v>
      </c>
      <c r="I26" t="s">
        <v>3674</v>
      </c>
      <c r="J26" s="300" t="s">
        <v>3713</v>
      </c>
      <c r="O26" t="s">
        <v>3681</v>
      </c>
      <c r="P26">
        <v>2</v>
      </c>
      <c r="Q26" t="s">
        <v>3695</v>
      </c>
    </row>
    <row r="27" spans="1:18" x14ac:dyDescent="0.3">
      <c r="A27" s="269"/>
      <c r="B27" s="269" t="s">
        <v>1332</v>
      </c>
      <c r="C27" s="268">
        <f>SUMIF(BTS_매출관리!C:C,B27,BTS_매출관리!I:I)</f>
        <v>1330000</v>
      </c>
      <c r="D27" s="58">
        <f>RANK(C27,C:C,0)</f>
        <v>26</v>
      </c>
      <c r="F27" t="s">
        <v>3766</v>
      </c>
      <c r="G27" t="s">
        <v>3787</v>
      </c>
      <c r="I27" t="s">
        <v>2847</v>
      </c>
      <c r="J27" s="300" t="s">
        <v>3713</v>
      </c>
      <c r="O27" t="s">
        <v>3682</v>
      </c>
      <c r="P27">
        <v>1</v>
      </c>
      <c r="Q27" t="s">
        <v>3694</v>
      </c>
    </row>
    <row r="28" spans="1:18" x14ac:dyDescent="0.3">
      <c r="A28" s="269"/>
      <c r="B28" s="269" t="s">
        <v>1324</v>
      </c>
      <c r="C28" s="268">
        <f>SUMIF(BTS_매출관리!C:C,B28,BTS_매출관리!I:I)</f>
        <v>1320000</v>
      </c>
      <c r="D28" s="58">
        <f>RANK(C28,C:C,0)</f>
        <v>27</v>
      </c>
      <c r="F28" t="s">
        <v>3660</v>
      </c>
      <c r="G28" t="s">
        <v>3785</v>
      </c>
      <c r="I28" t="s">
        <v>2247</v>
      </c>
      <c r="J28" s="300" t="s">
        <v>3713</v>
      </c>
      <c r="O28" t="s">
        <v>3683</v>
      </c>
      <c r="P28">
        <v>2</v>
      </c>
      <c r="R28" t="s">
        <v>3786</v>
      </c>
    </row>
    <row r="29" spans="1:18" x14ac:dyDescent="0.3">
      <c r="A29" s="269"/>
      <c r="B29" s="269" t="s">
        <v>1021</v>
      </c>
      <c r="C29" s="299">
        <f>SUMIF(BTS_매출관리!C:C,B29,BTS_매출관리!I:I)</f>
        <v>1250000</v>
      </c>
      <c r="D29" s="58">
        <f>RANK(C29,C:C,0)</f>
        <v>28</v>
      </c>
      <c r="E29" s="47">
        <v>1</v>
      </c>
      <c r="F29" t="s">
        <v>3662</v>
      </c>
      <c r="G29" t="s">
        <v>3779</v>
      </c>
      <c r="O29" t="s">
        <v>3684</v>
      </c>
      <c r="P29">
        <v>2</v>
      </c>
      <c r="Q29" t="s">
        <v>3780</v>
      </c>
    </row>
    <row r="30" spans="1:18" x14ac:dyDescent="0.3">
      <c r="A30" s="269"/>
      <c r="B30" s="269" t="s">
        <v>3174</v>
      </c>
      <c r="C30" s="268">
        <f>SUMIF(BTS_매출관리!C:C,B30,BTS_매출관리!I:I)</f>
        <v>1250000</v>
      </c>
      <c r="D30" s="58">
        <f>RANK(C30,C:C,0)</f>
        <v>28</v>
      </c>
      <c r="E30" s="47">
        <v>2</v>
      </c>
      <c r="F30" t="s">
        <v>3663</v>
      </c>
      <c r="G30" t="s">
        <v>3785</v>
      </c>
      <c r="O30" t="s">
        <v>3685</v>
      </c>
      <c r="P30">
        <v>2</v>
      </c>
      <c r="Q30" t="s">
        <v>3712</v>
      </c>
    </row>
    <row r="31" spans="1:18" x14ac:dyDescent="0.3">
      <c r="A31" s="269"/>
      <c r="B31" s="269" t="s">
        <v>1331</v>
      </c>
      <c r="C31" s="268">
        <f>SUMIF(BTS_매출관리!C:C,B31,BTS_매출관리!I:I)</f>
        <v>1100000</v>
      </c>
      <c r="D31" s="58">
        <f>RANK(C31,C:C,0)</f>
        <v>30</v>
      </c>
      <c r="E31" s="47">
        <v>1</v>
      </c>
      <c r="F31" t="s">
        <v>3664</v>
      </c>
      <c r="G31" t="s">
        <v>3779</v>
      </c>
      <c r="O31" t="s">
        <v>3686</v>
      </c>
      <c r="P31">
        <v>1</v>
      </c>
      <c r="R31" t="s">
        <v>3785</v>
      </c>
    </row>
    <row r="32" spans="1:18" x14ac:dyDescent="0.3">
      <c r="A32" s="269"/>
      <c r="B32" s="269" t="s">
        <v>1056</v>
      </c>
      <c r="C32" s="268">
        <f>SUMIF(BTS_매출관리!C:C,B32,BTS_매출관리!I:I)</f>
        <v>1100000</v>
      </c>
      <c r="D32" s="58">
        <f>RANK(C32,C:C,0)</f>
        <v>30</v>
      </c>
      <c r="F32" t="s">
        <v>3665</v>
      </c>
      <c r="G32" t="s">
        <v>3779</v>
      </c>
      <c r="O32" t="s">
        <v>3687</v>
      </c>
      <c r="P32">
        <v>1</v>
      </c>
      <c r="R32" t="s">
        <v>3779</v>
      </c>
    </row>
    <row r="33" spans="1:17" x14ac:dyDescent="0.3">
      <c r="A33" s="269"/>
      <c r="B33" s="269" t="s">
        <v>4783</v>
      </c>
      <c r="C33" s="268">
        <f>SUMIF(BTS_매출관리!C:C,B33,BTS_매출관리!I:I)</f>
        <v>1100000</v>
      </c>
      <c r="D33" s="58">
        <f>RANK(C33,C:C,0)</f>
        <v>30</v>
      </c>
      <c r="F33" t="s">
        <v>3666</v>
      </c>
      <c r="G33" t="s">
        <v>3779</v>
      </c>
      <c r="O33" t="s">
        <v>3688</v>
      </c>
      <c r="P33">
        <v>1</v>
      </c>
      <c r="Q33" t="s">
        <v>3696</v>
      </c>
    </row>
    <row r="34" spans="1:17" x14ac:dyDescent="0.3">
      <c r="A34" s="269"/>
      <c r="B34" s="269" t="s">
        <v>981</v>
      </c>
      <c r="C34" s="299">
        <f>SUMIF(BTS_매출관리!C:C,B34,BTS_매출관리!I:I)</f>
        <v>1100000</v>
      </c>
      <c r="D34" s="58">
        <f>RANK(C34,C:C,0)</f>
        <v>30</v>
      </c>
      <c r="E34" s="47">
        <v>1</v>
      </c>
      <c r="F34" t="s">
        <v>3667</v>
      </c>
      <c r="G34" t="s">
        <v>3785</v>
      </c>
      <c r="O34" t="s">
        <v>3659</v>
      </c>
      <c r="P34">
        <v>2</v>
      </c>
      <c r="Q34" t="s">
        <v>3780</v>
      </c>
    </row>
    <row r="35" spans="1:17" x14ac:dyDescent="0.3">
      <c r="A35" s="269"/>
      <c r="B35" s="269" t="s">
        <v>1364</v>
      </c>
      <c r="C35" s="268">
        <f>SUMIF(BTS_매출관리!C:C,B35,BTS_매출관리!I:I)</f>
        <v>1100000</v>
      </c>
      <c r="D35" s="58">
        <f>RANK(C35,C:C,0)</f>
        <v>30</v>
      </c>
      <c r="F35" t="s">
        <v>3668</v>
      </c>
      <c r="G35" t="s">
        <v>3785</v>
      </c>
      <c r="O35" t="s">
        <v>3689</v>
      </c>
      <c r="P35">
        <v>1</v>
      </c>
    </row>
    <row r="36" spans="1:17" x14ac:dyDescent="0.3">
      <c r="A36" s="269"/>
      <c r="B36" s="269" t="s">
        <v>1304</v>
      </c>
      <c r="C36" s="299">
        <f>SUMIF(BTS_매출관리!C:C,B36,BTS_매출관리!I:I)</f>
        <v>1000000</v>
      </c>
      <c r="D36" s="58">
        <f>RANK(C36,C:C,0)</f>
        <v>35</v>
      </c>
      <c r="F36" t="s">
        <v>3669</v>
      </c>
      <c r="G36" t="s">
        <v>3779</v>
      </c>
      <c r="O36" t="s">
        <v>3690</v>
      </c>
      <c r="P36">
        <v>1</v>
      </c>
      <c r="Q36" t="s">
        <v>3780</v>
      </c>
    </row>
    <row r="37" spans="1:17" x14ac:dyDescent="0.3">
      <c r="A37" s="269"/>
      <c r="B37" s="269" t="s">
        <v>1274</v>
      </c>
      <c r="C37" s="268">
        <f>SUMIF(BTS_매출관리!C:C,B37,BTS_매출관리!I:I)</f>
        <v>900000</v>
      </c>
      <c r="D37" s="58">
        <f>RANK(C37,C:C,0)</f>
        <v>36</v>
      </c>
      <c r="F37" t="s">
        <v>3670</v>
      </c>
      <c r="G37" t="s">
        <v>3779</v>
      </c>
    </row>
    <row r="38" spans="1:17" x14ac:dyDescent="0.3">
      <c r="A38" s="269"/>
      <c r="B38" s="269" t="s">
        <v>2771</v>
      </c>
      <c r="C38" s="268">
        <f>SUMIF(BTS_매출관리!C:C,B38,BTS_매출관리!I:I)</f>
        <v>650000</v>
      </c>
      <c r="D38" s="58">
        <f>RANK(C38,C:C,0)</f>
        <v>37</v>
      </c>
      <c r="E38" s="47">
        <v>1</v>
      </c>
      <c r="F38" t="s">
        <v>3671</v>
      </c>
      <c r="G38" t="s">
        <v>3785</v>
      </c>
    </row>
    <row r="39" spans="1:17" x14ac:dyDescent="0.3">
      <c r="A39" s="269"/>
      <c r="B39" s="269" t="s">
        <v>1339</v>
      </c>
      <c r="C39" s="268">
        <f>SUMIF(BTS_매출관리!C:C,B39,BTS_매출관리!I:I)</f>
        <v>620000</v>
      </c>
      <c r="D39" s="58">
        <f>RANK(C39,C:C,0)</f>
        <v>38</v>
      </c>
      <c r="F39" t="s">
        <v>3672</v>
      </c>
      <c r="G39" t="s">
        <v>3785</v>
      </c>
    </row>
    <row r="40" spans="1:17" x14ac:dyDescent="0.3">
      <c r="A40" s="269"/>
      <c r="B40" s="269" t="s">
        <v>1144</v>
      </c>
      <c r="C40" s="299">
        <f>SUMIF(BTS_매출관리!C:C,B40,BTS_매출관리!I:I)</f>
        <v>550000</v>
      </c>
      <c r="D40" s="58">
        <f>RANK(C40,C:C,0)</f>
        <v>39</v>
      </c>
      <c r="E40" s="47">
        <v>1</v>
      </c>
      <c r="F40" t="s">
        <v>3673</v>
      </c>
      <c r="G40" t="s">
        <v>3785</v>
      </c>
    </row>
    <row r="41" spans="1:17" x14ac:dyDescent="0.3">
      <c r="A41" s="269"/>
      <c r="B41" s="269" t="s">
        <v>2007</v>
      </c>
      <c r="C41" s="268">
        <f>SUMIF(BTS_매출관리!C:C,B41,BTS_매출관리!I:I)</f>
        <v>530000</v>
      </c>
      <c r="D41" s="58">
        <f>RANK(C41,C:C,0)</f>
        <v>40</v>
      </c>
      <c r="E41" s="47">
        <v>1</v>
      </c>
      <c r="F41" t="s">
        <v>3675</v>
      </c>
      <c r="G41" t="s">
        <v>3779</v>
      </c>
    </row>
    <row r="42" spans="1:17" x14ac:dyDescent="0.3">
      <c r="A42" s="269"/>
      <c r="B42" s="269" t="s">
        <v>1033</v>
      </c>
      <c r="C42" s="299">
        <f>SUMIF(BTS_매출관리!C:C,B42,BTS_매출관리!I:I)</f>
        <v>528000</v>
      </c>
      <c r="D42" s="58">
        <f>RANK(C42,C:C,0)</f>
        <v>41</v>
      </c>
      <c r="F42" t="s">
        <v>1318</v>
      </c>
      <c r="G42" t="s">
        <v>3785</v>
      </c>
    </row>
    <row r="43" spans="1:17" x14ac:dyDescent="0.3">
      <c r="A43" s="269"/>
      <c r="B43" s="269" t="s">
        <v>1264</v>
      </c>
      <c r="C43" s="299">
        <f>SUMIF(BTS_매출관리!C:C,B43,BTS_매출관리!I:I)</f>
        <v>495000</v>
      </c>
      <c r="D43" s="58">
        <f>RANK(C43,C:C,0)</f>
        <v>42</v>
      </c>
      <c r="E43" s="47">
        <v>1</v>
      </c>
      <c r="F43" t="s">
        <v>3767</v>
      </c>
      <c r="G43" t="s">
        <v>3779</v>
      </c>
    </row>
    <row r="44" spans="1:17" x14ac:dyDescent="0.3">
      <c r="A44" s="269"/>
      <c r="B44" s="269" t="s">
        <v>1323</v>
      </c>
      <c r="C44" s="268">
        <f>SUMIF(BTS_매출관리!C:C,B44,BTS_매출관리!I:I)</f>
        <v>280000</v>
      </c>
      <c r="D44" s="58">
        <f>RANK(C44,C:C,0)</f>
        <v>43</v>
      </c>
      <c r="F44" t="s">
        <v>3768</v>
      </c>
      <c r="G44" t="s">
        <v>3779</v>
      </c>
    </row>
    <row r="45" spans="1:17" x14ac:dyDescent="0.3">
      <c r="A45" s="269"/>
      <c r="B45" s="269" t="s">
        <v>2296</v>
      </c>
      <c r="C45" s="268">
        <f>SUMIF(BTS_매출관리!C:C,B45,BTS_매출관리!I:I)</f>
        <v>220000</v>
      </c>
      <c r="D45" s="58">
        <f>RANK(C45,C:C,0)</f>
        <v>44</v>
      </c>
      <c r="F45" t="s">
        <v>3769</v>
      </c>
      <c r="G45" t="s">
        <v>3779</v>
      </c>
      <c r="M45">
        <v>17</v>
      </c>
    </row>
    <row r="46" spans="1:17" x14ac:dyDescent="0.3">
      <c r="A46" s="269"/>
      <c r="B46" s="269" t="s">
        <v>2455</v>
      </c>
      <c r="C46" s="268">
        <f>SUMIF(BTS_매출관리!C:C,B46,BTS_매출관리!I:I)</f>
        <v>220000</v>
      </c>
      <c r="D46" s="58">
        <f>RANK(C46,C:C,0)</f>
        <v>44</v>
      </c>
      <c r="F46" t="s">
        <v>3781</v>
      </c>
      <c r="G46" t="s">
        <v>3779</v>
      </c>
    </row>
    <row r="47" spans="1:17" x14ac:dyDescent="0.3">
      <c r="A47" s="269"/>
      <c r="B47" s="269" t="s">
        <v>1285</v>
      </c>
      <c r="C47" s="299">
        <f>SUMIF(BTS_매출관리!C:C,B47,BTS_매출관리!I:I)</f>
        <v>150000</v>
      </c>
      <c r="D47" s="58">
        <f>RANK(C47,C:C,0)</f>
        <v>46</v>
      </c>
      <c r="F47" s="58" t="s">
        <v>1033</v>
      </c>
      <c r="G47" t="s">
        <v>3779</v>
      </c>
      <c r="K47" t="s">
        <v>3779</v>
      </c>
      <c r="L47">
        <f>COUNTIF(G22:G49,"스팸")</f>
        <v>17</v>
      </c>
    </row>
    <row r="48" spans="1:17" x14ac:dyDescent="0.3">
      <c r="A48" s="269"/>
      <c r="B48" s="269" t="s">
        <v>2579</v>
      </c>
      <c r="C48" s="299">
        <f>SUMIF(BTS_매출관리!C:C,B48,BTS_매출관리!I:I)</f>
        <v>150000</v>
      </c>
      <c r="D48" s="58">
        <f>RANK(C48,C:C,0)</f>
        <v>46</v>
      </c>
      <c r="E48" s="47">
        <v>1</v>
      </c>
      <c r="F48" s="58" t="s">
        <v>1347</v>
      </c>
      <c r="G48" t="s">
        <v>3785</v>
      </c>
      <c r="K48" t="s">
        <v>3785</v>
      </c>
      <c r="L48">
        <f>COUNTIF(G22:G49,"반반")</f>
        <v>10</v>
      </c>
    </row>
    <row r="49" spans="1:7" x14ac:dyDescent="0.3">
      <c r="A49" s="269"/>
      <c r="B49" s="269" t="s">
        <v>1338</v>
      </c>
      <c r="C49" s="268">
        <f>SUMIF(BTS_매출관리!C:C,B49,BTS_매출관리!I:I)</f>
        <v>150000</v>
      </c>
      <c r="D49" s="58">
        <f>RANK(C49,C:C,0)</f>
        <v>46</v>
      </c>
      <c r="E49" s="47">
        <v>1</v>
      </c>
      <c r="F49" t="s">
        <v>1311</v>
      </c>
      <c r="G49" t="s">
        <v>3785</v>
      </c>
    </row>
    <row r="50" spans="1:7" x14ac:dyDescent="0.3">
      <c r="A50" s="269"/>
      <c r="B50" s="269" t="s">
        <v>2137</v>
      </c>
      <c r="C50" s="268">
        <f>SUMIF(BTS_매출관리!C:C,B50,BTS_매출관리!I:I)</f>
        <v>150000</v>
      </c>
      <c r="D50" s="58">
        <f>RANK(C50,C:C,0)</f>
        <v>46</v>
      </c>
      <c r="E50" s="47">
        <v>1</v>
      </c>
    </row>
    <row r="51" spans="1:7" x14ac:dyDescent="0.3">
      <c r="A51" s="269"/>
      <c r="B51" s="269" t="s">
        <v>4410</v>
      </c>
      <c r="C51" s="268">
        <f>SUMIF(BTS_매출관리!C:C,B51,BTS_매출관리!I:I)</f>
        <v>150000</v>
      </c>
      <c r="D51" s="58">
        <f>RANK(C51,C:C,0)</f>
        <v>46</v>
      </c>
      <c r="E51" s="47">
        <v>1</v>
      </c>
    </row>
    <row r="52" spans="1:7" x14ac:dyDescent="0.3">
      <c r="A52" s="269"/>
      <c r="B52" s="269" t="s">
        <v>1349</v>
      </c>
      <c r="C52" s="268">
        <f>SUMIF(BTS_매출관리!C:C,B52,BTS_매출관리!I:I)</f>
        <v>100000</v>
      </c>
      <c r="D52" s="58">
        <f>RANK(C52,C:C,0)</f>
        <v>51</v>
      </c>
    </row>
    <row r="53" spans="1:7" x14ac:dyDescent="0.3">
      <c r="A53" s="269"/>
      <c r="B53" s="269" t="s">
        <v>1774</v>
      </c>
      <c r="C53" s="268">
        <f>SUMIF(BTS_매출관리!C:C,B53,BTS_매출관리!I:I)</f>
        <v>0</v>
      </c>
      <c r="D53" s="58">
        <f>RANK(C53,C:C,0)</f>
        <v>52</v>
      </c>
      <c r="E53" s="47">
        <v>1</v>
      </c>
    </row>
    <row r="54" spans="1:7" x14ac:dyDescent="0.3">
      <c r="A54" s="269"/>
      <c r="B54" s="269" t="s">
        <v>3276</v>
      </c>
      <c r="C54" s="268">
        <f>SUMIF(BTS_매출관리!C:C,B54,BTS_매출관리!I:I)</f>
        <v>0</v>
      </c>
      <c r="D54" s="58">
        <f>RANK(C54,C:C,0)</f>
        <v>52</v>
      </c>
      <c r="E54" s="47">
        <v>1</v>
      </c>
    </row>
    <row r="55" spans="1:7" x14ac:dyDescent="0.3">
      <c r="A55" s="269"/>
      <c r="B55" s="269" t="s">
        <v>1269</v>
      </c>
      <c r="C55" s="299">
        <f>SUMIF(BTS_매출관리!C:C,B55,BTS_매출관리!I:I)</f>
        <v>0</v>
      </c>
      <c r="D55" s="58">
        <f>RANK(C55,C:C,0)</f>
        <v>52</v>
      </c>
      <c r="E55" s="47">
        <v>1</v>
      </c>
    </row>
    <row r="56" spans="1:7" x14ac:dyDescent="0.3">
      <c r="A56" s="269"/>
      <c r="B56" s="269" t="s">
        <v>1342</v>
      </c>
      <c r="C56" s="268">
        <f>SUMIF(BTS_매출관리!C:C,B56,BTS_매출관리!I:I)</f>
        <v>0</v>
      </c>
      <c r="D56" s="58">
        <f>RANK(C56,C:C,0)</f>
        <v>52</v>
      </c>
    </row>
    <row r="57" spans="1:7" x14ac:dyDescent="0.3">
      <c r="A57" s="269"/>
      <c r="B57" s="269" t="s">
        <v>1167</v>
      </c>
      <c r="C57" s="268">
        <f>SUMIF(BTS_매출관리!C:C,B57,BTS_매출관리!I:I)</f>
        <v>0</v>
      </c>
      <c r="D57" s="58">
        <f>RANK(C57,C:C,0)</f>
        <v>52</v>
      </c>
    </row>
    <row r="58" spans="1:7" x14ac:dyDescent="0.3">
      <c r="A58" s="269"/>
      <c r="B58" s="269" t="s">
        <v>1894</v>
      </c>
      <c r="C58" s="299">
        <f>SUMIF(BTS_매출관리!C:C,B58,BTS_매출관리!I:I)</f>
        <v>0</v>
      </c>
      <c r="D58" s="58">
        <f>RANK(C58,C:C,0)</f>
        <v>52</v>
      </c>
    </row>
    <row r="59" spans="1:7" x14ac:dyDescent="0.3">
      <c r="A59" s="269"/>
      <c r="B59" s="269" t="s">
        <v>1661</v>
      </c>
      <c r="C59" s="268">
        <f>SUMIF(BTS_매출관리!C:C,B59,BTS_매출관리!I:I)</f>
        <v>0</v>
      </c>
      <c r="D59" s="58">
        <f>RANK(C59,C:C,0)</f>
        <v>52</v>
      </c>
    </row>
    <row r="60" spans="1:7" x14ac:dyDescent="0.3">
      <c r="A60" s="269"/>
      <c r="B60" s="269" t="s">
        <v>1266</v>
      </c>
      <c r="C60" s="299">
        <f>SUMIF(BTS_매출관리!C:C,B60,BTS_매출관리!I:I)</f>
        <v>0</v>
      </c>
      <c r="D60" s="58">
        <f>RANK(C60,C:C,0)</f>
        <v>52</v>
      </c>
    </row>
    <row r="61" spans="1:7" x14ac:dyDescent="0.3">
      <c r="A61" s="269"/>
      <c r="B61" s="269" t="s">
        <v>1286</v>
      </c>
      <c r="C61" s="299">
        <f>SUMIF(BTS_매출관리!C:C,B61,BTS_매출관리!I:I)</f>
        <v>0</v>
      </c>
      <c r="D61" s="58">
        <f>RANK(C61,C:C,0)</f>
        <v>52</v>
      </c>
      <c r="E61" s="47">
        <v>1</v>
      </c>
    </row>
    <row r="62" spans="1:7" x14ac:dyDescent="0.3">
      <c r="A62" s="269"/>
      <c r="B62" s="269" t="s">
        <v>1305</v>
      </c>
      <c r="C62" s="268">
        <f>SUMIF(BTS_매출관리!C:C,B62,BTS_매출관리!I:I)</f>
        <v>0</v>
      </c>
      <c r="D62" s="58">
        <f>RANK(C62,C:C,0)</f>
        <v>52</v>
      </c>
    </row>
    <row r="63" spans="1:7" x14ac:dyDescent="0.3">
      <c r="A63" s="269"/>
      <c r="B63" s="269" t="s">
        <v>2043</v>
      </c>
      <c r="C63" s="268">
        <f>SUMIF(BTS_매출관리!C:C,B63,BTS_매출관리!I:I)</f>
        <v>0</v>
      </c>
      <c r="D63" s="58">
        <f>RANK(C63,C:C,0)</f>
        <v>52</v>
      </c>
    </row>
    <row r="64" spans="1:7" x14ac:dyDescent="0.3">
      <c r="A64" s="269"/>
      <c r="B64" s="269" t="s">
        <v>1293</v>
      </c>
      <c r="C64" s="268">
        <f>SUMIF(BTS_매출관리!C:C,B64,BTS_매출관리!I:I)</f>
        <v>0</v>
      </c>
      <c r="D64" s="58">
        <f>RANK(C64,C:C,0)</f>
        <v>52</v>
      </c>
    </row>
    <row r="65" spans="1:4" x14ac:dyDescent="0.3">
      <c r="A65" s="269"/>
      <c r="B65" s="269" t="s">
        <v>1314</v>
      </c>
      <c r="C65" s="268">
        <f>SUMIF(BTS_매출관리!C:C,B65,BTS_매출관리!I:I)</f>
        <v>0</v>
      </c>
      <c r="D65" s="58">
        <f>RANK(C65,C:C,0)</f>
        <v>52</v>
      </c>
    </row>
    <row r="66" spans="1:4" x14ac:dyDescent="0.3">
      <c r="A66" s="269"/>
      <c r="B66" s="269" t="s">
        <v>2729</v>
      </c>
      <c r="C66" s="268">
        <f>SUMIF(BTS_매출관리!C:C,B66,BTS_매출관리!I:I)</f>
        <v>0</v>
      </c>
      <c r="D66" s="58">
        <f>RANK(C66,C:C,0)</f>
        <v>52</v>
      </c>
    </row>
    <row r="67" spans="1:4" x14ac:dyDescent="0.3">
      <c r="A67" s="269"/>
      <c r="B67" s="269" t="s">
        <v>4386</v>
      </c>
      <c r="C67" s="268">
        <f>SUMIF(BTS_매출관리!C:C,B67,BTS_매출관리!I:I)</f>
        <v>0</v>
      </c>
      <c r="D67" s="58">
        <f>RANK(C67,C:C,0)</f>
        <v>52</v>
      </c>
    </row>
    <row r="68" spans="1:4" x14ac:dyDescent="0.3">
      <c r="A68" s="269"/>
      <c r="B68" s="269" t="s">
        <v>4177</v>
      </c>
      <c r="C68" s="268">
        <f>SUMIF(BTS_매출관리!C:C,B68,BTS_매출관리!I:I)</f>
        <v>0</v>
      </c>
      <c r="D68" s="58">
        <f>RANK(C68,C:C,0)</f>
        <v>52</v>
      </c>
    </row>
    <row r="69" spans="1:4" x14ac:dyDescent="0.3">
      <c r="A69" s="269"/>
      <c r="B69" s="269" t="s">
        <v>1345</v>
      </c>
      <c r="C69" s="268">
        <f>SUMIF(BTS_매출관리!C:C,B69,BTS_매출관리!I:I)</f>
        <v>0</v>
      </c>
      <c r="D69" s="58">
        <f>RANK(C69,C:C,0)</f>
        <v>52</v>
      </c>
    </row>
    <row r="70" spans="1:4" x14ac:dyDescent="0.3">
      <c r="A70" s="269"/>
      <c r="B70" s="269" t="s">
        <v>1185</v>
      </c>
      <c r="C70" s="268">
        <f>SUMIF(BTS_매출관리!C:C,B70,BTS_매출관리!I:I)</f>
        <v>0</v>
      </c>
      <c r="D70" s="58">
        <f>RANK(C70,C:C,0)</f>
        <v>52</v>
      </c>
    </row>
    <row r="71" spans="1:4" x14ac:dyDescent="0.3">
      <c r="A71" s="269"/>
      <c r="B71" s="269" t="s">
        <v>4574</v>
      </c>
      <c r="C71" s="268">
        <f>SUMIF(BTS_매출관리!C:C,B71,BTS_매출관리!I:I)</f>
        <v>0</v>
      </c>
      <c r="D71" s="58">
        <f>RANK(C71,C:C,0)</f>
        <v>52</v>
      </c>
    </row>
    <row r="72" spans="1:4" x14ac:dyDescent="0.3">
      <c r="A72" s="269"/>
      <c r="B72" s="269" t="s">
        <v>1336</v>
      </c>
      <c r="C72" s="268">
        <f>SUMIF(BTS_매출관리!C:C,B72,BTS_매출관리!I:I)</f>
        <v>0</v>
      </c>
      <c r="D72" s="58">
        <f>RANK(C72,C:C,0)</f>
        <v>52</v>
      </c>
    </row>
    <row r="73" spans="1:4" x14ac:dyDescent="0.3">
      <c r="A73" s="269"/>
      <c r="B73" s="269" t="s">
        <v>3386</v>
      </c>
      <c r="C73" s="268">
        <f>SUMIF(BTS_매출관리!C:C,B73,BTS_매출관리!I:I)</f>
        <v>0</v>
      </c>
      <c r="D73" s="58">
        <f>RANK(C73,C:C,0)</f>
        <v>52</v>
      </c>
    </row>
    <row r="74" spans="1:4" x14ac:dyDescent="0.3">
      <c r="A74" s="269"/>
      <c r="B74" s="269" t="s">
        <v>1310</v>
      </c>
      <c r="C74" s="299">
        <f>SUMIF(BTS_매출관리!C:C,B74,BTS_매출관리!I:I)</f>
        <v>0</v>
      </c>
      <c r="D74" s="58">
        <f>RANK(C74,C:C,0)</f>
        <v>52</v>
      </c>
    </row>
    <row r="75" spans="1:4" x14ac:dyDescent="0.3">
      <c r="A75" s="269"/>
      <c r="B75" s="269" t="s">
        <v>1289</v>
      </c>
      <c r="C75" s="299">
        <f>SUMIF(BTS_매출관리!C:C,B75,BTS_매출관리!I:I)</f>
        <v>0</v>
      </c>
      <c r="D75" s="58">
        <f>RANK(C75,C:C,0)</f>
        <v>52</v>
      </c>
    </row>
    <row r="76" spans="1:4" x14ac:dyDescent="0.3">
      <c r="A76" s="269"/>
      <c r="B76" s="269" t="s">
        <v>1307</v>
      </c>
      <c r="C76" s="299">
        <f>SUMIF(BTS_매출관리!C:C,B76,BTS_매출관리!I:I)</f>
        <v>0</v>
      </c>
      <c r="D76" s="58">
        <f>RANK(C76,C:C,0)</f>
        <v>52</v>
      </c>
    </row>
    <row r="77" spans="1:4" x14ac:dyDescent="0.3">
      <c r="A77" s="269"/>
      <c r="B77" s="269" t="s">
        <v>1319</v>
      </c>
      <c r="C77" s="268">
        <f>SUMIF(BTS_매출관리!C:C,B77,BTS_매출관리!I:I)</f>
        <v>0</v>
      </c>
      <c r="D77" s="58">
        <f>RANK(C77,C:C,0)</f>
        <v>52</v>
      </c>
    </row>
    <row r="78" spans="1:4" x14ac:dyDescent="0.3">
      <c r="A78" s="269"/>
      <c r="B78" s="269" t="s">
        <v>1261</v>
      </c>
      <c r="C78" s="299">
        <f>SUMIF(BTS_매출관리!C:C,B78,BTS_매출관리!I:I)</f>
        <v>0</v>
      </c>
      <c r="D78" s="58">
        <f>RANK(C78,C:C,0)</f>
        <v>52</v>
      </c>
    </row>
    <row r="79" spans="1:4" x14ac:dyDescent="0.3">
      <c r="A79" s="269"/>
      <c r="B79" s="269" t="s">
        <v>1346</v>
      </c>
      <c r="C79" s="268">
        <f>SUMIF(BTS_매출관리!C:C,B79,BTS_매출관리!I:I)</f>
        <v>0</v>
      </c>
      <c r="D79" s="58">
        <f>RANK(C79,C:C,0)</f>
        <v>52</v>
      </c>
    </row>
    <row r="80" spans="1:4" x14ac:dyDescent="0.3">
      <c r="A80" s="269"/>
      <c r="B80" s="269" t="s">
        <v>2852</v>
      </c>
      <c r="C80" s="299">
        <f>SUMIF(BTS_매출관리!C:C,B80,BTS_매출관리!I:I)</f>
        <v>0</v>
      </c>
      <c r="D80" s="58">
        <f>RANK(C80,C:C,0)</f>
        <v>52</v>
      </c>
    </row>
    <row r="81" spans="1:6" x14ac:dyDescent="0.3">
      <c r="A81" s="269"/>
      <c r="B81" s="269" t="s">
        <v>3717</v>
      </c>
      <c r="C81" s="268">
        <f>SUMIF(BTS_매출관리!C:C,B81,BTS_매출관리!I:I)</f>
        <v>0</v>
      </c>
      <c r="D81" s="58">
        <f>RANK(C81,C:C,0)</f>
        <v>52</v>
      </c>
    </row>
    <row r="82" spans="1:6" x14ac:dyDescent="0.3">
      <c r="A82" s="269"/>
      <c r="B82" s="269" t="s">
        <v>2691</v>
      </c>
      <c r="C82" s="268">
        <f>SUMIF(BTS_매출관리!C:C,B82,BTS_매출관리!I:I)</f>
        <v>0</v>
      </c>
      <c r="D82" s="58">
        <f>RANK(C82,C:C,0)</f>
        <v>52</v>
      </c>
    </row>
    <row r="83" spans="1:6" x14ac:dyDescent="0.3">
      <c r="A83" s="269"/>
      <c r="B83" s="269" t="s">
        <v>1335</v>
      </c>
      <c r="C83" s="268">
        <f>SUMIF(BTS_매출관리!C:C,B83,BTS_매출관리!I:I)</f>
        <v>0</v>
      </c>
      <c r="D83" s="58">
        <f>RANK(C83,C:C,0)</f>
        <v>52</v>
      </c>
    </row>
    <row r="84" spans="1:6" x14ac:dyDescent="0.3">
      <c r="A84" s="269"/>
      <c r="B84" s="269" t="s">
        <v>1648</v>
      </c>
      <c r="C84" s="268">
        <f>SUMIF(BTS_매출관리!C:C,B84,BTS_매출관리!I:I)</f>
        <v>0</v>
      </c>
      <c r="D84" s="58">
        <f>RANK(C84,C:C,0)</f>
        <v>52</v>
      </c>
    </row>
    <row r="85" spans="1:6" x14ac:dyDescent="0.3">
      <c r="A85" s="269"/>
      <c r="B85" s="269" t="s">
        <v>1271</v>
      </c>
      <c r="C85" s="299">
        <f>SUMIF(BTS_매출관리!C:C,B85,BTS_매출관리!I:I)</f>
        <v>0</v>
      </c>
      <c r="D85" s="58">
        <f>RANK(C85,C:C,0)</f>
        <v>52</v>
      </c>
    </row>
    <row r="86" spans="1:6" x14ac:dyDescent="0.3">
      <c r="A86" s="269"/>
      <c r="B86" s="269" t="s">
        <v>4609</v>
      </c>
      <c r="C86" s="268">
        <f>SUMIF(BTS_매출관리!C:C,B86,BTS_매출관리!I:I)</f>
        <v>0</v>
      </c>
      <c r="D86" s="58">
        <f>RANK(C86,C:C,0)</f>
        <v>52</v>
      </c>
    </row>
    <row r="87" spans="1:6" x14ac:dyDescent="0.3">
      <c r="A87" s="269"/>
      <c r="B87" s="269" t="s">
        <v>1287</v>
      </c>
      <c r="C87" s="299">
        <f>SUMIF(BTS_매출관리!C:C,B87,BTS_매출관리!I:I)</f>
        <v>0</v>
      </c>
      <c r="D87" s="58">
        <f>RANK(C87,C:C,0)</f>
        <v>52</v>
      </c>
    </row>
    <row r="88" spans="1:6" x14ac:dyDescent="0.3">
      <c r="A88" s="269"/>
      <c r="B88" s="269" t="s">
        <v>1276</v>
      </c>
      <c r="C88" s="299">
        <f>SUMIF(BTS_매출관리!C:C,B88,BTS_매출관리!I:I)</f>
        <v>0</v>
      </c>
      <c r="D88" s="58">
        <f>RANK(C88,C:C,0)</f>
        <v>52</v>
      </c>
    </row>
    <row r="89" spans="1:6" x14ac:dyDescent="0.3">
      <c r="A89" s="269"/>
      <c r="B89" s="269" t="s">
        <v>2776</v>
      </c>
      <c r="C89" s="268">
        <f>SUMIF(BTS_매출관리!C:C,B89,BTS_매출관리!I:I)</f>
        <v>0</v>
      </c>
      <c r="D89" s="58">
        <f>RANK(C89,C:C,0)</f>
        <v>52</v>
      </c>
    </row>
    <row r="90" spans="1:6" x14ac:dyDescent="0.3">
      <c r="A90" s="269"/>
      <c r="B90" s="269" t="s">
        <v>4010</v>
      </c>
      <c r="C90" s="268">
        <f>SUMIF(BTS_매출관리!C:C,B90,BTS_매출관리!I:I)</f>
        <v>0</v>
      </c>
      <c r="D90" s="58">
        <f>RANK(C90,C:C,0)</f>
        <v>52</v>
      </c>
    </row>
    <row r="91" spans="1:6" x14ac:dyDescent="0.3">
      <c r="A91" s="269"/>
      <c r="B91" s="269" t="s">
        <v>4275</v>
      </c>
      <c r="C91" s="268">
        <f>SUMIF(BTS_매출관리!C:C,B91,BTS_매출관리!I:I)</f>
        <v>0</v>
      </c>
      <c r="D91" s="58">
        <f>RANK(C91,C:C,0)</f>
        <v>52</v>
      </c>
      <c r="E91" s="47">
        <v>1</v>
      </c>
      <c r="F91" t="s">
        <v>5016</v>
      </c>
    </row>
    <row r="92" spans="1:6" x14ac:dyDescent="0.3">
      <c r="A92" s="269"/>
      <c r="B92" s="269" t="s">
        <v>2744</v>
      </c>
      <c r="C92" s="268">
        <f>SUMIF(BTS_매출관리!C:C,B92,BTS_매출관리!I:I)</f>
        <v>0</v>
      </c>
      <c r="D92" s="58">
        <f>RANK(C92,C:C,0)</f>
        <v>52</v>
      </c>
    </row>
    <row r="93" spans="1:6" x14ac:dyDescent="0.3">
      <c r="A93" s="269"/>
      <c r="B93" s="269" t="s">
        <v>4920</v>
      </c>
      <c r="C93" s="268">
        <f>SUMIF(BTS_매출관리!C:C,B93,BTS_매출관리!I:I)</f>
        <v>0</v>
      </c>
      <c r="D93" s="58">
        <f>RANK(C93,C:C,0)</f>
        <v>52</v>
      </c>
    </row>
    <row r="94" spans="1:6" x14ac:dyDescent="0.3">
      <c r="A94" s="269"/>
      <c r="B94" s="269" t="s">
        <v>4030</v>
      </c>
      <c r="C94" s="268">
        <f>SUMIF(BTS_매출관리!C:C,B94,BTS_매출관리!I:I)</f>
        <v>0</v>
      </c>
      <c r="D94" s="58">
        <f>RANK(C94,C:C,0)</f>
        <v>52</v>
      </c>
    </row>
    <row r="95" spans="1:6" x14ac:dyDescent="0.3">
      <c r="A95" s="269"/>
      <c r="B95" s="269" t="s">
        <v>1282</v>
      </c>
      <c r="C95" s="299">
        <f>SUMIF(BTS_매출관리!C:C,B95,BTS_매출관리!I:I)</f>
        <v>0</v>
      </c>
      <c r="D95" s="58">
        <f>RANK(C95,C:C,0)</f>
        <v>52</v>
      </c>
    </row>
    <row r="96" spans="1:6" x14ac:dyDescent="0.3">
      <c r="A96" s="269"/>
      <c r="B96" s="269" t="s">
        <v>2459</v>
      </c>
      <c r="C96" s="268">
        <f>SUMIF(BTS_매출관리!C:C,B96,BTS_매출관리!I:I)</f>
        <v>0</v>
      </c>
      <c r="D96" s="58">
        <f>RANK(C96,C:C,0)</f>
        <v>52</v>
      </c>
    </row>
    <row r="97" spans="1:4" x14ac:dyDescent="0.3">
      <c r="A97" s="269"/>
      <c r="B97" s="269" t="s">
        <v>3882</v>
      </c>
      <c r="C97" s="268">
        <f>SUMIF(BTS_매출관리!C:C,B97,BTS_매출관리!I:I)</f>
        <v>0</v>
      </c>
      <c r="D97" s="58">
        <f>RANK(C97,C:C,0)</f>
        <v>52</v>
      </c>
    </row>
    <row r="98" spans="1:4" x14ac:dyDescent="0.3">
      <c r="A98" s="269"/>
      <c r="B98" s="269" t="s">
        <v>1265</v>
      </c>
      <c r="C98" s="299">
        <f>SUMIF(BTS_매출관리!C:C,B98,BTS_매출관리!I:I)</f>
        <v>0</v>
      </c>
      <c r="D98" s="58">
        <f>RANK(C98,C:C,0)</f>
        <v>52</v>
      </c>
    </row>
    <row r="99" spans="1:4" x14ac:dyDescent="0.3">
      <c r="A99" s="269"/>
      <c r="B99" s="269" t="s">
        <v>1341</v>
      </c>
      <c r="C99" s="268">
        <f>SUMIF(BTS_매출관리!C:C,B99,BTS_매출관리!I:I)</f>
        <v>0</v>
      </c>
      <c r="D99" s="58">
        <f>RANK(C99,C:C,0)</f>
        <v>52</v>
      </c>
    </row>
    <row r="100" spans="1:4" x14ac:dyDescent="0.3">
      <c r="A100" s="269"/>
      <c r="B100" s="269" t="s">
        <v>2756</v>
      </c>
      <c r="C100" s="268">
        <f>SUMIF(BTS_매출관리!C:C,B100,BTS_매출관리!I:I)</f>
        <v>0</v>
      </c>
      <c r="D100" s="58">
        <f>RANK(C100,C:C,0)</f>
        <v>52</v>
      </c>
    </row>
    <row r="101" spans="1:4" x14ac:dyDescent="0.3">
      <c r="A101" s="269"/>
      <c r="B101" s="269" t="s">
        <v>4336</v>
      </c>
      <c r="C101" s="268">
        <f>SUMIF(BTS_매출관리!C:C,B101,BTS_매출관리!I:I)</f>
        <v>0</v>
      </c>
      <c r="D101" s="58">
        <f>RANK(C101,C:C,0)</f>
        <v>52</v>
      </c>
    </row>
    <row r="102" spans="1:4" x14ac:dyDescent="0.3">
      <c r="A102" s="269"/>
      <c r="B102" s="269" t="s">
        <v>1273</v>
      </c>
      <c r="C102" s="268">
        <f>SUMIF(BTS_매출관리!C:C,B102,BTS_매출관리!I:I)</f>
        <v>0</v>
      </c>
      <c r="D102" s="58">
        <f>RANK(C102,C:C,0)</f>
        <v>52</v>
      </c>
    </row>
    <row r="103" spans="1:4" x14ac:dyDescent="0.3">
      <c r="A103" s="269"/>
      <c r="B103" s="269" t="s">
        <v>4255</v>
      </c>
      <c r="C103" s="268">
        <f>SUMIF(BTS_매출관리!C:C,B103,BTS_매출관리!I:I)</f>
        <v>0</v>
      </c>
      <c r="D103" s="58">
        <f>RANK(C103,C:C,0)</f>
        <v>52</v>
      </c>
    </row>
    <row r="104" spans="1:4" x14ac:dyDescent="0.3">
      <c r="A104" s="269"/>
      <c r="B104" s="269" t="s">
        <v>3912</v>
      </c>
      <c r="C104" s="268">
        <f>SUMIF(BTS_매출관리!C:C,B104,BTS_매출관리!I:I)</f>
        <v>0</v>
      </c>
      <c r="D104" s="58">
        <f>RANK(C104,C:C,0)</f>
        <v>52</v>
      </c>
    </row>
    <row r="105" spans="1:4" x14ac:dyDescent="0.3">
      <c r="A105" s="269"/>
      <c r="B105" s="269" t="s">
        <v>2856</v>
      </c>
      <c r="C105" s="268">
        <f>SUMIF(BTS_매출관리!C:C,B105,BTS_매출관리!I:I)</f>
        <v>0</v>
      </c>
      <c r="D105" s="58">
        <f>RANK(C105,C:C,0)</f>
        <v>52</v>
      </c>
    </row>
    <row r="106" spans="1:4" x14ac:dyDescent="0.3">
      <c r="A106" s="269"/>
      <c r="B106" s="269" t="s">
        <v>4026</v>
      </c>
      <c r="C106" s="268">
        <f>SUMIF(BTS_매출관리!C:C,B106,BTS_매출관리!I:I)</f>
        <v>0</v>
      </c>
      <c r="D106" s="58">
        <f>RANK(C106,C:C,0)</f>
        <v>52</v>
      </c>
    </row>
    <row r="107" spans="1:4" x14ac:dyDescent="0.3">
      <c r="A107" s="269"/>
      <c r="B107" s="269" t="s">
        <v>1347</v>
      </c>
      <c r="C107" s="268">
        <f>SUMIF(BTS_매출관리!C:C,B107,BTS_매출관리!I:I)</f>
        <v>0</v>
      </c>
      <c r="D107" s="58">
        <f>RANK(C107,C:C,0)</f>
        <v>52</v>
      </c>
    </row>
    <row r="108" spans="1:4" x14ac:dyDescent="0.3">
      <c r="A108" s="269"/>
      <c r="B108" s="269" t="s">
        <v>3797</v>
      </c>
      <c r="C108" s="268">
        <f>SUMIF(BTS_매출관리!C:C,B108,BTS_매출관리!I:I)</f>
        <v>0</v>
      </c>
      <c r="D108" s="58">
        <f>RANK(C108,C:C,0)</f>
        <v>52</v>
      </c>
    </row>
    <row r="109" spans="1:4" x14ac:dyDescent="0.3">
      <c r="A109" s="269"/>
      <c r="B109" s="269" t="s">
        <v>3968</v>
      </c>
      <c r="C109" s="268">
        <f>SUMIF(BTS_매출관리!C:C,B109,BTS_매출관리!I:I)</f>
        <v>0</v>
      </c>
      <c r="D109" s="58">
        <f>RANK(C109,C:C,0)</f>
        <v>52</v>
      </c>
    </row>
    <row r="110" spans="1:4" x14ac:dyDescent="0.3">
      <c r="A110" s="269"/>
      <c r="B110" s="269" t="s">
        <v>4716</v>
      </c>
      <c r="C110" s="268">
        <f>SUMIF(BTS_매출관리!C:C,B110,BTS_매출관리!I:I)</f>
        <v>0</v>
      </c>
      <c r="D110" s="58">
        <f>RANK(C110,C:C,0)</f>
        <v>52</v>
      </c>
    </row>
    <row r="111" spans="1:4" x14ac:dyDescent="0.3">
      <c r="A111" s="269"/>
      <c r="B111" s="269" t="s">
        <v>1316</v>
      </c>
      <c r="C111" s="268">
        <f>SUMIF(BTS_매출관리!C:C,B111,BTS_매출관리!I:I)</f>
        <v>0</v>
      </c>
      <c r="D111" s="58">
        <f>RANK(C111,C:C,0)</f>
        <v>52</v>
      </c>
    </row>
    <row r="112" spans="1:4" x14ac:dyDescent="0.3">
      <c r="A112" s="269"/>
      <c r="B112" s="269" t="s">
        <v>3613</v>
      </c>
      <c r="C112" s="268">
        <f>SUMIF(BTS_매출관리!C:C,B112,BTS_매출관리!I:I)</f>
        <v>0</v>
      </c>
      <c r="D112" s="58">
        <f>RANK(C112,C:C,0)</f>
        <v>52</v>
      </c>
    </row>
    <row r="113" spans="1:4" x14ac:dyDescent="0.3">
      <c r="A113" s="269"/>
      <c r="B113" s="269" t="s">
        <v>1258</v>
      </c>
      <c r="C113" s="299">
        <f>SUMIF(BTS_매출관리!C:C,B113,BTS_매출관리!I:I)</f>
        <v>0</v>
      </c>
      <c r="D113" s="58">
        <f>RANK(C113,C:C,0)</f>
        <v>52</v>
      </c>
    </row>
    <row r="114" spans="1:4" x14ac:dyDescent="0.3">
      <c r="A114" s="269"/>
      <c r="B114" s="269" t="s">
        <v>4055</v>
      </c>
      <c r="C114" s="268">
        <f>SUMIF(BTS_매출관리!C:C,B114,BTS_매출관리!I:I)</f>
        <v>0</v>
      </c>
      <c r="D114" s="58">
        <f>RANK(C114,C:C,0)</f>
        <v>52</v>
      </c>
    </row>
    <row r="115" spans="1:4" x14ac:dyDescent="0.3">
      <c r="A115" s="269"/>
      <c r="B115" s="269" t="s">
        <v>2847</v>
      </c>
      <c r="C115" s="268">
        <f>SUMIF(BTS_매출관리!C:C,B115,BTS_매출관리!I:I)</f>
        <v>0</v>
      </c>
      <c r="D115" s="58">
        <f>RANK(C115,C:C,0)</f>
        <v>52</v>
      </c>
    </row>
    <row r="116" spans="1:4" x14ac:dyDescent="0.3">
      <c r="A116" s="269"/>
      <c r="B116" s="269" t="s">
        <v>1478</v>
      </c>
      <c r="C116" s="299">
        <f>SUMIF(BTS_매출관리!C:C,B116,BTS_매출관리!I:I)</f>
        <v>0</v>
      </c>
      <c r="D116" s="58">
        <f>RANK(C116,C:C,0)</f>
        <v>52</v>
      </c>
    </row>
    <row r="117" spans="1:4" x14ac:dyDescent="0.3">
      <c r="A117" s="269"/>
      <c r="B117" s="269" t="s">
        <v>2352</v>
      </c>
      <c r="C117" s="268">
        <f>SUMIF(BTS_매출관리!C:C,B117,BTS_매출관리!I:I)</f>
        <v>0</v>
      </c>
      <c r="D117" s="58">
        <f>RANK(C117,C:C,0)</f>
        <v>52</v>
      </c>
    </row>
    <row r="118" spans="1:4" x14ac:dyDescent="0.3">
      <c r="A118" s="269"/>
      <c r="B118" s="269" t="s">
        <v>3064</v>
      </c>
      <c r="C118" s="268">
        <f>SUMIF(BTS_매출관리!C:C,B118,BTS_매출관리!I:I)</f>
        <v>0</v>
      </c>
      <c r="D118" s="58">
        <f>RANK(C118,C:C,0)</f>
        <v>52</v>
      </c>
    </row>
    <row r="119" spans="1:4" x14ac:dyDescent="0.3">
      <c r="A119" s="269"/>
      <c r="B119" s="269" t="s">
        <v>4416</v>
      </c>
      <c r="C119" s="268">
        <f>SUMIF(BTS_매출관리!C:C,B119,BTS_매출관리!I:I)</f>
        <v>0</v>
      </c>
      <c r="D119" s="58">
        <f>RANK(C119,C:C,0)</f>
        <v>52</v>
      </c>
    </row>
    <row r="120" spans="1:4" x14ac:dyDescent="0.3">
      <c r="A120" s="269"/>
      <c r="B120" s="269" t="s">
        <v>1005</v>
      </c>
      <c r="C120" s="268">
        <f>SUMIF(BTS_매출관리!C:C,B120,BTS_매출관리!I:I)</f>
        <v>0</v>
      </c>
      <c r="D120" s="58">
        <f>RANK(C120,C:C,0)</f>
        <v>52</v>
      </c>
    </row>
    <row r="121" spans="1:4" x14ac:dyDescent="0.3">
      <c r="A121" s="269"/>
      <c r="B121" s="269" t="s">
        <v>2272</v>
      </c>
      <c r="C121" s="268">
        <f>SUMIF(BTS_매출관리!C:C,B121,BTS_매출관리!I:I)</f>
        <v>0</v>
      </c>
      <c r="D121" s="58">
        <f>RANK(C121,C:C,0)</f>
        <v>52</v>
      </c>
    </row>
    <row r="122" spans="1:4" x14ac:dyDescent="0.3">
      <c r="A122" s="269"/>
      <c r="B122" s="269" t="s">
        <v>4493</v>
      </c>
      <c r="C122" s="268">
        <f>SUMIF(BTS_매출관리!C:C,B122,BTS_매출관리!I:I)</f>
        <v>0</v>
      </c>
      <c r="D122" s="58">
        <f>RANK(C122,C:C,0)</f>
        <v>52</v>
      </c>
    </row>
    <row r="123" spans="1:4" x14ac:dyDescent="0.3">
      <c r="A123" s="269"/>
      <c r="B123" s="269" t="s">
        <v>5005</v>
      </c>
      <c r="C123" s="268">
        <f>SUMIF(BTS_매출관리!C:C,B123,BTS_매출관리!I:I)</f>
        <v>0</v>
      </c>
      <c r="D123" s="58">
        <f>RANK(C123,C:C,0)</f>
        <v>52</v>
      </c>
    </row>
    <row r="124" spans="1:4" x14ac:dyDescent="0.3">
      <c r="A124" s="269"/>
      <c r="B124" s="269" t="s">
        <v>1325</v>
      </c>
      <c r="C124" s="268">
        <f>SUMIF(BTS_매출관리!C:C,B124,BTS_매출관리!I:I)</f>
        <v>0</v>
      </c>
      <c r="D124" s="58">
        <f>RANK(C124,C:C,0)</f>
        <v>52</v>
      </c>
    </row>
    <row r="125" spans="1:4" x14ac:dyDescent="0.3">
      <c r="A125" s="269"/>
      <c r="B125" s="269" t="s">
        <v>2807</v>
      </c>
      <c r="C125" s="268">
        <f>SUMIF(BTS_매출관리!C:C,B125,BTS_매출관리!I:I)</f>
        <v>0</v>
      </c>
      <c r="D125" s="58">
        <f>RANK(C125,C:C,0)</f>
        <v>52</v>
      </c>
    </row>
    <row r="126" spans="1:4" x14ac:dyDescent="0.3">
      <c r="A126" s="269"/>
      <c r="B126" s="269" t="s">
        <v>1601</v>
      </c>
      <c r="C126" s="299">
        <f>SUMIF(BTS_매출관리!C:C,B126,BTS_매출관리!I:I)</f>
        <v>0</v>
      </c>
      <c r="D126" s="58">
        <f>RANK(C126,C:C,0)</f>
        <v>52</v>
      </c>
    </row>
    <row r="127" spans="1:4" x14ac:dyDescent="0.3">
      <c r="A127" s="269"/>
      <c r="B127" s="269" t="s">
        <v>3138</v>
      </c>
      <c r="C127" s="268">
        <f>SUMIF(BTS_매출관리!C:C,B127,BTS_매출관리!I:I)</f>
        <v>0</v>
      </c>
      <c r="D127" s="58">
        <f>RANK(C127,C:C,0)</f>
        <v>52</v>
      </c>
    </row>
    <row r="128" spans="1:4" x14ac:dyDescent="0.3">
      <c r="A128" s="269"/>
      <c r="B128" s="269" t="s">
        <v>1309</v>
      </c>
      <c r="C128" s="268">
        <f>SUMIF(BTS_매출관리!C:C,B128,BTS_매출관리!I:I)</f>
        <v>0</v>
      </c>
      <c r="D128" s="58">
        <f>RANK(C128,C:C,0)</f>
        <v>52</v>
      </c>
    </row>
    <row r="129" spans="1:4" x14ac:dyDescent="0.3">
      <c r="A129" s="269"/>
      <c r="B129" s="269" t="s">
        <v>4128</v>
      </c>
      <c r="C129" s="268">
        <f>SUMIF(BTS_매출관리!C:C,B129,BTS_매출관리!I:I)</f>
        <v>0</v>
      </c>
      <c r="D129" s="58">
        <f>RANK(C129,C:C,0)</f>
        <v>52</v>
      </c>
    </row>
    <row r="130" spans="1:4" x14ac:dyDescent="0.3">
      <c r="A130" s="269"/>
      <c r="B130" s="269" t="s">
        <v>1330</v>
      </c>
      <c r="C130" s="299">
        <f>SUMIF(BTS_매출관리!C:C,B130,BTS_매출관리!I:I)</f>
        <v>0</v>
      </c>
      <c r="D130" s="58">
        <f>RANK(C130,C:C,0)</f>
        <v>52</v>
      </c>
    </row>
    <row r="131" spans="1:4" x14ac:dyDescent="0.3">
      <c r="A131" s="269"/>
      <c r="B131" s="269" t="s">
        <v>1880</v>
      </c>
      <c r="C131" s="268">
        <f>SUMIF(BTS_매출관리!C:C,B131,BTS_매출관리!I:I)</f>
        <v>0</v>
      </c>
      <c r="D131" s="58">
        <f>RANK(C131,C:C,0)</f>
        <v>52</v>
      </c>
    </row>
    <row r="132" spans="1:4" x14ac:dyDescent="0.3">
      <c r="A132" s="269"/>
      <c r="B132" s="269" t="s">
        <v>4891</v>
      </c>
      <c r="C132" s="268">
        <f>SUMIF(BTS_매출관리!C:C,B132,BTS_매출관리!I:I)</f>
        <v>0</v>
      </c>
      <c r="D132" s="58">
        <f>RANK(C132,C:C,0)</f>
        <v>52</v>
      </c>
    </row>
    <row r="133" spans="1:4" x14ac:dyDescent="0.3">
      <c r="A133" s="269"/>
      <c r="B133" s="269" t="s">
        <v>3526</v>
      </c>
      <c r="C133" s="268">
        <f>SUMIF(BTS_매출관리!C:C,B133,BTS_매출관리!I:I)</f>
        <v>0</v>
      </c>
      <c r="D133" s="58">
        <f>RANK(C133,C:C,0)</f>
        <v>52</v>
      </c>
    </row>
    <row r="134" spans="1:4" x14ac:dyDescent="0.3">
      <c r="A134" s="269"/>
      <c r="B134" s="269" t="s">
        <v>3862</v>
      </c>
      <c r="C134" s="268">
        <f>SUMIF(BTS_매출관리!C:C,B134,BTS_매출관리!I:I)</f>
        <v>0</v>
      </c>
      <c r="D134" s="58">
        <f>RANK(C134,C:C,0)</f>
        <v>52</v>
      </c>
    </row>
    <row r="135" spans="1:4" x14ac:dyDescent="0.3">
      <c r="A135" s="269"/>
      <c r="B135" s="269" t="s">
        <v>4472</v>
      </c>
      <c r="C135" s="268">
        <f>SUMIF(BTS_매출관리!C:C,B135,BTS_매출관리!I:I)</f>
        <v>0</v>
      </c>
      <c r="D135" s="58">
        <f>RANK(C135,C:C,0)</f>
        <v>52</v>
      </c>
    </row>
    <row r="136" spans="1:4" x14ac:dyDescent="0.3">
      <c r="A136" s="269"/>
      <c r="B136" s="269" t="s">
        <v>2474</v>
      </c>
      <c r="C136" s="268">
        <f>SUMIF(BTS_매출관리!C:C,B136,BTS_매출관리!I:I)</f>
        <v>0</v>
      </c>
      <c r="D136" s="58">
        <f>RANK(C136,C:C,0)</f>
        <v>52</v>
      </c>
    </row>
    <row r="137" spans="1:4" x14ac:dyDescent="0.3">
      <c r="A137" s="269"/>
      <c r="B137" s="269" t="s">
        <v>3936</v>
      </c>
      <c r="C137" s="268">
        <f>SUMIF(BTS_매출관리!C:C,B137,BTS_매출관리!I:I)</f>
        <v>0</v>
      </c>
      <c r="D137" s="58">
        <f>RANK(C137,C:C,0)</f>
        <v>52</v>
      </c>
    </row>
    <row r="138" spans="1:4" x14ac:dyDescent="0.3">
      <c r="A138" s="269"/>
      <c r="B138" s="269" t="s">
        <v>4074</v>
      </c>
      <c r="C138" s="268">
        <f>SUMIF(BTS_매출관리!C:C,B138,BTS_매출관리!I:I)</f>
        <v>0</v>
      </c>
      <c r="D138" s="58">
        <f>RANK(C138,C:C,0)</f>
        <v>52</v>
      </c>
    </row>
    <row r="139" spans="1:4" x14ac:dyDescent="0.3">
      <c r="A139" s="269"/>
      <c r="B139" s="269" t="s">
        <v>2951</v>
      </c>
      <c r="C139" s="268">
        <f>SUMIF(BTS_매출관리!C:C,B139,BTS_매출관리!I:I)</f>
        <v>0</v>
      </c>
      <c r="D139" s="58">
        <f>RANK(C139,C:C,0)</f>
        <v>52</v>
      </c>
    </row>
    <row r="140" spans="1:4" x14ac:dyDescent="0.3">
      <c r="A140" s="269"/>
      <c r="B140" s="269" t="s">
        <v>1086</v>
      </c>
      <c r="C140" s="299">
        <f>SUMIF(BTS_매출관리!C:C,B140,BTS_매출관리!I:I)</f>
        <v>0</v>
      </c>
      <c r="D140" s="58">
        <f>RANK(C140,C:C,0)</f>
        <v>52</v>
      </c>
    </row>
    <row r="141" spans="1:4" x14ac:dyDescent="0.3">
      <c r="A141" s="269"/>
      <c r="B141" s="269" t="s">
        <v>4441</v>
      </c>
      <c r="C141" s="268">
        <f>SUMIF(BTS_매출관리!C:C,B141,BTS_매출관리!I:I)</f>
        <v>0</v>
      </c>
      <c r="D141" s="58">
        <f>RANK(C141,C:C,0)</f>
        <v>52</v>
      </c>
    </row>
    <row r="142" spans="1:4" x14ac:dyDescent="0.3">
      <c r="A142" s="269"/>
      <c r="B142" s="269" t="s">
        <v>4719</v>
      </c>
      <c r="C142" s="268">
        <f>SUMIF(BTS_매출관리!C:C,B142,BTS_매출관리!I:I)</f>
        <v>0</v>
      </c>
      <c r="D142" s="58">
        <f>RANK(C142,C:C,0)</f>
        <v>52</v>
      </c>
    </row>
    <row r="143" spans="1:4" x14ac:dyDescent="0.3">
      <c r="A143" s="269"/>
      <c r="B143" s="269" t="s">
        <v>4798</v>
      </c>
      <c r="C143" s="268">
        <f>SUMIF(BTS_매출관리!C:C,B143,BTS_매출관리!I:I)</f>
        <v>0</v>
      </c>
      <c r="D143" s="58">
        <f>RANK(C143,C:C,0)</f>
        <v>52</v>
      </c>
    </row>
    <row r="144" spans="1:4" x14ac:dyDescent="0.3">
      <c r="A144" s="269"/>
      <c r="B144" s="269" t="s">
        <v>1267</v>
      </c>
      <c r="C144" s="299">
        <f>SUMIF(BTS_매출관리!C:C,B144,BTS_매출관리!I:I)</f>
        <v>0</v>
      </c>
      <c r="D144" s="58">
        <f>RANK(C144,C:C,0)</f>
        <v>52</v>
      </c>
    </row>
    <row r="145" spans="1:4" x14ac:dyDescent="0.3">
      <c r="A145" s="269"/>
      <c r="B145" s="269" t="s">
        <v>1281</v>
      </c>
      <c r="C145" s="299">
        <f>SUMIF(BTS_매출관리!C:C,B145,BTS_매출관리!I:I)</f>
        <v>0</v>
      </c>
      <c r="D145" s="58">
        <f>RANK(C145,C:C,0)</f>
        <v>52</v>
      </c>
    </row>
    <row r="146" spans="1:4" x14ac:dyDescent="0.3">
      <c r="A146" s="269"/>
      <c r="B146" s="269" t="s">
        <v>1268</v>
      </c>
      <c r="C146" s="299">
        <f>SUMIF(BTS_매출관리!C:C,B146,BTS_매출관리!I:I)</f>
        <v>0</v>
      </c>
      <c r="D146" s="58">
        <f>RANK(C146,C:C,0)</f>
        <v>52</v>
      </c>
    </row>
    <row r="147" spans="1:4" x14ac:dyDescent="0.3">
      <c r="A147" s="269"/>
      <c r="B147" s="269" t="s">
        <v>1272</v>
      </c>
      <c r="C147" s="299">
        <f>SUMIF(BTS_매출관리!C:C,B147,BTS_매출관리!I:I)</f>
        <v>0</v>
      </c>
      <c r="D147" s="58">
        <f>RANK(C147,C:C,0)</f>
        <v>52</v>
      </c>
    </row>
    <row r="148" spans="1:4" x14ac:dyDescent="0.3">
      <c r="A148" s="269"/>
      <c r="B148" s="269" t="s">
        <v>1275</v>
      </c>
      <c r="C148" s="299">
        <f>SUMIF(BTS_매출관리!C:C,B148,BTS_매출관리!I:I)</f>
        <v>0</v>
      </c>
      <c r="D148" s="58">
        <f>RANK(C148,C:C,0)</f>
        <v>52</v>
      </c>
    </row>
    <row r="149" spans="1:4" x14ac:dyDescent="0.3">
      <c r="A149" s="269"/>
      <c r="B149" s="269" t="s">
        <v>1283</v>
      </c>
      <c r="C149" s="299">
        <f>SUMIF(BTS_매출관리!C:C,B149,BTS_매출관리!I:I)</f>
        <v>0</v>
      </c>
      <c r="D149" s="58">
        <f>RANK(C149,C:C,0)</f>
        <v>52</v>
      </c>
    </row>
    <row r="150" spans="1:4" x14ac:dyDescent="0.3">
      <c r="A150" s="269"/>
      <c r="B150" s="269" t="s">
        <v>1284</v>
      </c>
      <c r="C150" s="268">
        <f>SUMIF(BTS_매출관리!C:C,B150,BTS_매출관리!I:I)</f>
        <v>0</v>
      </c>
      <c r="D150" s="58">
        <f>RANK(C150,C:C,0)</f>
        <v>52</v>
      </c>
    </row>
    <row r="151" spans="1:4" x14ac:dyDescent="0.3">
      <c r="A151" s="269"/>
      <c r="B151" s="269" t="s">
        <v>1074</v>
      </c>
      <c r="C151" s="268">
        <f>SUMIF(BTS_매출관리!C:C,B151,BTS_매출관리!I:I)</f>
        <v>0</v>
      </c>
      <c r="D151" s="58">
        <f>RANK(C151,C:C,0)</f>
        <v>52</v>
      </c>
    </row>
    <row r="152" spans="1:4" x14ac:dyDescent="0.3">
      <c r="A152" s="269"/>
      <c r="B152" s="269" t="s">
        <v>1290</v>
      </c>
      <c r="C152" s="299">
        <f>SUMIF(BTS_매출관리!C:C,B152,BTS_매출관리!I:I)</f>
        <v>0</v>
      </c>
      <c r="D152" s="58">
        <f>RANK(C152,C:C,0)</f>
        <v>52</v>
      </c>
    </row>
    <row r="153" spans="1:4" x14ac:dyDescent="0.3">
      <c r="A153" s="269"/>
      <c r="B153" s="269" t="s">
        <v>1291</v>
      </c>
      <c r="C153" s="299">
        <f>SUMIF(BTS_매출관리!C:C,B153,BTS_매출관리!I:I)</f>
        <v>0</v>
      </c>
      <c r="D153" s="58">
        <f>RANK(C153,C:C,0)</f>
        <v>52</v>
      </c>
    </row>
    <row r="154" spans="1:4" x14ac:dyDescent="0.3">
      <c r="A154" s="269"/>
      <c r="B154" s="269" t="s">
        <v>1561</v>
      </c>
      <c r="C154" s="268">
        <f>SUMIF(BTS_매출관리!C:C,B154,BTS_매출관리!I:I)</f>
        <v>0</v>
      </c>
      <c r="D154" s="58">
        <f>RANK(C154,C:C,0)</f>
        <v>52</v>
      </c>
    </row>
    <row r="155" spans="1:4" x14ac:dyDescent="0.3">
      <c r="A155" s="269"/>
      <c r="B155" s="269" t="s">
        <v>1294</v>
      </c>
      <c r="C155" s="268">
        <f>SUMIF(BTS_매출관리!C:C,B155,BTS_매출관리!I:I)</f>
        <v>0</v>
      </c>
      <c r="D155" s="58">
        <f>RANK(C155,C:C,0)</f>
        <v>52</v>
      </c>
    </row>
    <row r="156" spans="1:4" x14ac:dyDescent="0.3">
      <c r="A156" s="269"/>
      <c r="B156" s="269" t="s">
        <v>1295</v>
      </c>
      <c r="C156" s="299">
        <f>SUMIF(BTS_매출관리!C:C,B156,BTS_매출관리!I:I)</f>
        <v>0</v>
      </c>
      <c r="D156" s="58">
        <f>RANK(C156,C:C,0)</f>
        <v>52</v>
      </c>
    </row>
    <row r="157" spans="1:4" x14ac:dyDescent="0.3">
      <c r="A157" s="269"/>
      <c r="B157" s="269" t="s">
        <v>1010</v>
      </c>
      <c r="C157" s="268">
        <f>SUMIF(BTS_매출관리!C:C,B157,BTS_매출관리!I:I)</f>
        <v>0</v>
      </c>
      <c r="D157" s="58">
        <f>RANK(C157,C:C,0)</f>
        <v>52</v>
      </c>
    </row>
    <row r="158" spans="1:4" x14ac:dyDescent="0.3">
      <c r="A158" s="269"/>
      <c r="B158" s="269" t="s">
        <v>1298</v>
      </c>
      <c r="C158" s="268">
        <f>SUMIF(BTS_매출관리!C:C,B158,BTS_매출관리!I:I)</f>
        <v>0</v>
      </c>
      <c r="D158" s="58">
        <f>RANK(C158,C:C,0)</f>
        <v>52</v>
      </c>
    </row>
    <row r="159" spans="1:4" x14ac:dyDescent="0.3">
      <c r="A159" s="269"/>
      <c r="B159" s="269" t="s">
        <v>1299</v>
      </c>
      <c r="C159" s="268">
        <f>SUMIF(BTS_매출관리!C:C,B159,BTS_매출관리!I:I)</f>
        <v>0</v>
      </c>
      <c r="D159" s="58">
        <f>RANK(C159,C:C,0)</f>
        <v>52</v>
      </c>
    </row>
    <row r="160" spans="1:4" x14ac:dyDescent="0.3">
      <c r="A160" s="269"/>
      <c r="B160" s="269" t="s">
        <v>1300</v>
      </c>
      <c r="C160" s="299">
        <f>SUMIF(BTS_매출관리!C:C,B160,BTS_매출관리!I:I)</f>
        <v>0</v>
      </c>
      <c r="D160" s="58">
        <f>RANK(C160,C:C,0)</f>
        <v>52</v>
      </c>
    </row>
    <row r="161" spans="1:4" x14ac:dyDescent="0.3">
      <c r="A161" s="269"/>
      <c r="B161" s="269" t="s">
        <v>1301</v>
      </c>
      <c r="C161" s="268">
        <f>SUMIF(BTS_매출관리!C:C,B161,BTS_매출관리!I:I)</f>
        <v>0</v>
      </c>
      <c r="D161" s="58">
        <f>RANK(C161,C:C,0)</f>
        <v>52</v>
      </c>
    </row>
    <row r="162" spans="1:4" x14ac:dyDescent="0.3">
      <c r="A162" s="269"/>
      <c r="B162" s="269" t="s">
        <v>1302</v>
      </c>
      <c r="C162" s="268">
        <f>SUMIF(BTS_매출관리!C:C,B162,BTS_매출관리!I:I)</f>
        <v>0</v>
      </c>
      <c r="D162" s="58">
        <f>RANK(C162,C:C,0)</f>
        <v>52</v>
      </c>
    </row>
    <row r="163" spans="1:4" x14ac:dyDescent="0.3">
      <c r="A163" s="269"/>
      <c r="B163" s="269" t="s">
        <v>1306</v>
      </c>
      <c r="C163" s="299">
        <f>SUMIF(BTS_매출관리!C:C,B163,BTS_매출관리!I:I)</f>
        <v>0</v>
      </c>
      <c r="D163" s="58">
        <f>RANK(C163,C:C,0)</f>
        <v>52</v>
      </c>
    </row>
    <row r="164" spans="1:4" x14ac:dyDescent="0.3">
      <c r="A164" s="269"/>
      <c r="B164" s="269" t="s">
        <v>1308</v>
      </c>
      <c r="C164" s="268">
        <f>SUMIF(BTS_매출관리!C:C,B164,BTS_매출관리!I:I)</f>
        <v>0</v>
      </c>
      <c r="D164" s="58">
        <f>RANK(C164,C:C,0)</f>
        <v>52</v>
      </c>
    </row>
    <row r="165" spans="1:4" x14ac:dyDescent="0.3">
      <c r="A165" s="269"/>
      <c r="B165" s="269" t="s">
        <v>995</v>
      </c>
      <c r="C165" s="299">
        <f>SUMIF(BTS_매출관리!C:C,B165,BTS_매출관리!I:I)</f>
        <v>0</v>
      </c>
      <c r="D165" s="58">
        <f>RANK(C165,C:C,0)</f>
        <v>52</v>
      </c>
    </row>
    <row r="166" spans="1:4" x14ac:dyDescent="0.3">
      <c r="A166" s="269"/>
      <c r="B166" s="269" t="s">
        <v>1311</v>
      </c>
      <c r="C166" s="268">
        <f>SUMIF(BTS_매출관리!C:C,B166,BTS_매출관리!I:I)</f>
        <v>0</v>
      </c>
      <c r="D166" s="58">
        <f>RANK(C166,C:C,0)</f>
        <v>52</v>
      </c>
    </row>
    <row r="167" spans="1:4" x14ac:dyDescent="0.3">
      <c r="A167" s="269"/>
      <c r="B167" s="269" t="s">
        <v>1312</v>
      </c>
      <c r="C167" s="268">
        <f>SUMIF(BTS_매출관리!C:C,B167,BTS_매출관리!I:I)</f>
        <v>0</v>
      </c>
      <c r="D167" s="58">
        <f>RANK(C167,C:C,0)</f>
        <v>52</v>
      </c>
    </row>
    <row r="168" spans="1:4" x14ac:dyDescent="0.3">
      <c r="A168" s="269"/>
      <c r="B168" s="269" t="s">
        <v>1313</v>
      </c>
      <c r="C168" s="268">
        <f>SUMIF(BTS_매출관리!C:C,B168,BTS_매출관리!I:I)</f>
        <v>0</v>
      </c>
      <c r="D168" s="58">
        <f>RANK(C168,C:C,0)</f>
        <v>52</v>
      </c>
    </row>
    <row r="169" spans="1:4" x14ac:dyDescent="0.3">
      <c r="A169" s="269"/>
      <c r="B169" s="269" t="s">
        <v>1182</v>
      </c>
      <c r="C169" s="268">
        <f>SUMIF(BTS_매출관리!C:C,B169,BTS_매출관리!I:I)</f>
        <v>0</v>
      </c>
      <c r="D169" s="58">
        <f>RANK(C169,C:C,0)</f>
        <v>52</v>
      </c>
    </row>
    <row r="170" spans="1:4" x14ac:dyDescent="0.3">
      <c r="A170" s="269"/>
      <c r="B170" s="269" t="s">
        <v>1315</v>
      </c>
      <c r="C170" s="268">
        <f>SUMIF(BTS_매출관리!C:C,B170,BTS_매출관리!I:I)</f>
        <v>0</v>
      </c>
      <c r="D170" s="58">
        <f>RANK(C170,C:C,0)</f>
        <v>52</v>
      </c>
    </row>
    <row r="171" spans="1:4" x14ac:dyDescent="0.3">
      <c r="A171" s="269"/>
      <c r="B171" s="269" t="s">
        <v>1321</v>
      </c>
      <c r="C171" s="299">
        <f>SUMIF(BTS_매출관리!C:C,B171,BTS_매출관리!I:I)</f>
        <v>0</v>
      </c>
      <c r="D171" s="58">
        <f>RANK(C171,C:C,0)</f>
        <v>52</v>
      </c>
    </row>
    <row r="172" spans="1:4" x14ac:dyDescent="0.3">
      <c r="A172" s="269"/>
      <c r="B172" s="269" t="s">
        <v>1327</v>
      </c>
      <c r="C172" s="268">
        <f>SUMIF(BTS_매출관리!C:C,B172,BTS_매출관리!I:I)</f>
        <v>0</v>
      </c>
      <c r="D172" s="58">
        <f>RANK(C172,C:C,0)</f>
        <v>52</v>
      </c>
    </row>
    <row r="173" spans="1:4" x14ac:dyDescent="0.3">
      <c r="A173" s="269"/>
      <c r="B173" s="269" t="s">
        <v>1328</v>
      </c>
      <c r="C173" s="268">
        <f>SUMIF(BTS_매출관리!C:C,B173,BTS_매출관리!I:I)</f>
        <v>0</v>
      </c>
      <c r="D173" s="58">
        <f>RANK(C173,C:C,0)</f>
        <v>52</v>
      </c>
    </row>
    <row r="174" spans="1:4" x14ac:dyDescent="0.3">
      <c r="A174" s="269"/>
      <c r="B174" s="269" t="s">
        <v>1329</v>
      </c>
      <c r="C174" s="299">
        <f>SUMIF(BTS_매출관리!C:C,B174,BTS_매출관리!I:I)</f>
        <v>0</v>
      </c>
      <c r="D174" s="58">
        <f>RANK(C174,C:C,0)</f>
        <v>52</v>
      </c>
    </row>
    <row r="175" spans="1:4" x14ac:dyDescent="0.3">
      <c r="A175" s="269"/>
      <c r="B175" s="269" t="s">
        <v>1333</v>
      </c>
      <c r="C175" s="268">
        <f>SUMIF(BTS_매출관리!C:C,B175,BTS_매출관리!I:I)</f>
        <v>0</v>
      </c>
      <c r="D175" s="58">
        <f>RANK(C175,C:C,0)</f>
        <v>52</v>
      </c>
    </row>
    <row r="176" spans="1:4" x14ac:dyDescent="0.3">
      <c r="A176" s="269"/>
      <c r="B176" s="269" t="s">
        <v>1334</v>
      </c>
      <c r="C176" s="299">
        <f>SUMIF(BTS_매출관리!C:C,B176,BTS_매출관리!I:I)</f>
        <v>0</v>
      </c>
      <c r="D176" s="58">
        <f>RANK(C176,C:C,0)</f>
        <v>52</v>
      </c>
    </row>
    <row r="177" spans="1:4" x14ac:dyDescent="0.3">
      <c r="A177" s="269"/>
      <c r="B177" s="269" t="s">
        <v>1337</v>
      </c>
      <c r="C177" s="268">
        <f>SUMIF(BTS_매출관리!C:C,B177,BTS_매출관리!I:I)</f>
        <v>0</v>
      </c>
      <c r="D177" s="58">
        <f>RANK(C177,C:C,0)</f>
        <v>52</v>
      </c>
    </row>
    <row r="178" spans="1:4" x14ac:dyDescent="0.3">
      <c r="A178" s="269"/>
      <c r="B178" s="269" t="s">
        <v>1340</v>
      </c>
      <c r="C178" s="268">
        <f>SUMIF(BTS_매출관리!C:C,B178,BTS_매출관리!I:I)</f>
        <v>0</v>
      </c>
      <c r="D178" s="58">
        <f>RANK(C178,C:C,0)</f>
        <v>52</v>
      </c>
    </row>
    <row r="179" spans="1:4" x14ac:dyDescent="0.3">
      <c r="A179" s="269"/>
      <c r="B179" s="269" t="s">
        <v>1344</v>
      </c>
      <c r="C179" s="268">
        <f>SUMIF(BTS_매출관리!C:C,B179,BTS_매출관리!I:I)</f>
        <v>0</v>
      </c>
      <c r="D179" s="58">
        <f>RANK(C179,C:C,0)</f>
        <v>52</v>
      </c>
    </row>
    <row r="180" spans="1:4" x14ac:dyDescent="0.3">
      <c r="A180" s="269"/>
      <c r="B180" s="269" t="s">
        <v>1052</v>
      </c>
      <c r="C180" s="268">
        <f>SUMIF(BTS_매출관리!C:C,B180,BTS_매출관리!I:I)</f>
        <v>0</v>
      </c>
      <c r="D180" s="58">
        <f>RANK(C180,C:C,0)</f>
        <v>52</v>
      </c>
    </row>
    <row r="181" spans="1:4" x14ac:dyDescent="0.3">
      <c r="A181" s="269"/>
      <c r="B181" s="269" t="s">
        <v>1348</v>
      </c>
      <c r="C181" s="268">
        <f>SUMIF(BTS_매출관리!C:C,B181,BTS_매출관리!I:I)</f>
        <v>0</v>
      </c>
      <c r="D181" s="58">
        <f>RANK(C181,C:C,0)</f>
        <v>52</v>
      </c>
    </row>
    <row r="182" spans="1:4" x14ac:dyDescent="0.3">
      <c r="A182" s="269"/>
      <c r="B182" s="269" t="s">
        <v>1607</v>
      </c>
      <c r="C182" s="268">
        <f>SUMIF(BTS_매출관리!C:C,B182,BTS_매출관리!I:I)</f>
        <v>0</v>
      </c>
      <c r="D182" s="58">
        <f>RANK(C182,C:C,0)</f>
        <v>52</v>
      </c>
    </row>
    <row r="183" spans="1:4" x14ac:dyDescent="0.3">
      <c r="A183" s="269"/>
      <c r="B183" s="269" t="s">
        <v>1350</v>
      </c>
      <c r="C183" s="268">
        <f>SUMIF(BTS_매출관리!C:C,B183,BTS_매출관리!I:I)</f>
        <v>0</v>
      </c>
      <c r="D183" s="58">
        <f>RANK(C183,C:C,0)</f>
        <v>52</v>
      </c>
    </row>
    <row r="184" spans="1:4" x14ac:dyDescent="0.3">
      <c r="A184" s="269"/>
      <c r="B184" s="269" t="s">
        <v>2478</v>
      </c>
      <c r="C184" s="268">
        <f>SUMIF(BTS_매출관리!C:C,B184,BTS_매출관리!I:I)</f>
        <v>0</v>
      </c>
      <c r="D184" s="58">
        <f>RANK(C184,C:C,0)</f>
        <v>52</v>
      </c>
    </row>
    <row r="185" spans="1:4" x14ac:dyDescent="0.3">
      <c r="A185" s="269"/>
      <c r="B185" s="269" t="s">
        <v>1555</v>
      </c>
      <c r="C185" s="268">
        <f>SUMIF(BTS_매출관리!C:C,B185,BTS_매출관리!I:I)</f>
        <v>0</v>
      </c>
      <c r="D185" s="58">
        <f>RANK(C185,C:C,0)</f>
        <v>52</v>
      </c>
    </row>
    <row r="186" spans="1:4" x14ac:dyDescent="0.3">
      <c r="A186" s="269"/>
      <c r="B186" s="269" t="s">
        <v>1828</v>
      </c>
      <c r="C186" s="268">
        <f>SUMIF(BTS_매출관리!C:C,B186,BTS_매출관리!I:I)</f>
        <v>0</v>
      </c>
      <c r="D186" s="58">
        <f>RANK(C186,C:C,0)</f>
        <v>52</v>
      </c>
    </row>
    <row r="187" spans="1:4" x14ac:dyDescent="0.3">
      <c r="A187" s="269"/>
      <c r="B187" s="269" t="s">
        <v>2024</v>
      </c>
      <c r="C187" s="268">
        <f>SUMIF(BTS_매출관리!C:C,B187,BTS_매출관리!I:I)</f>
        <v>0</v>
      </c>
      <c r="D187" s="58">
        <f>RANK(C187,C:C,0)</f>
        <v>52</v>
      </c>
    </row>
    <row r="188" spans="1:4" x14ac:dyDescent="0.3">
      <c r="A188" s="269"/>
      <c r="B188" s="269" t="s">
        <v>2029</v>
      </c>
      <c r="C188" s="268">
        <f>SUMIF(BTS_매출관리!C:C,B188,BTS_매출관리!I:I)</f>
        <v>0</v>
      </c>
      <c r="D188" s="58">
        <f>RANK(C188,C:C,0)</f>
        <v>52</v>
      </c>
    </row>
    <row r="189" spans="1:4" x14ac:dyDescent="0.3">
      <c r="A189" s="269"/>
      <c r="B189" s="269" t="s">
        <v>2084</v>
      </c>
      <c r="C189" s="268">
        <f>SUMIF(BTS_매출관리!C:C,B189,BTS_매출관리!I:I)</f>
        <v>0</v>
      </c>
      <c r="D189" s="58">
        <f>RANK(C189,C:C,0)</f>
        <v>52</v>
      </c>
    </row>
    <row r="190" spans="1:4" x14ac:dyDescent="0.3">
      <c r="A190" s="269"/>
      <c r="B190" s="269" t="s">
        <v>2122</v>
      </c>
      <c r="C190" s="268">
        <f>SUMIF(BTS_매출관리!C:C,B190,BTS_매출관리!I:I)</f>
        <v>0</v>
      </c>
      <c r="D190" s="58">
        <f>RANK(C190,C:C,0)</f>
        <v>52</v>
      </c>
    </row>
    <row r="191" spans="1:4" x14ac:dyDescent="0.3">
      <c r="A191" s="269"/>
      <c r="B191" s="269" t="s">
        <v>2362</v>
      </c>
      <c r="C191" s="268">
        <f>SUMIF(BTS_매출관리!C:C,B191,BTS_매출관리!I:I)</f>
        <v>0</v>
      </c>
      <c r="D191" s="58">
        <f>RANK(C191,C:C,0)</f>
        <v>52</v>
      </c>
    </row>
    <row r="192" spans="1:4" x14ac:dyDescent="0.3">
      <c r="A192" s="269"/>
      <c r="B192" s="269" t="s">
        <v>2358</v>
      </c>
      <c r="C192" s="268">
        <f>SUMIF(BTS_매출관리!C:C,B192,BTS_매출관리!I:I)</f>
        <v>0</v>
      </c>
      <c r="D192" s="58">
        <f>RANK(C192,C:C,0)</f>
        <v>52</v>
      </c>
    </row>
    <row r="193" spans="1:4" x14ac:dyDescent="0.3">
      <c r="A193" s="269"/>
      <c r="B193" s="269" t="s">
        <v>2368</v>
      </c>
      <c r="C193" s="268">
        <f>SUMIF(BTS_매출관리!C:C,B193,BTS_매출관리!I:I)</f>
        <v>0</v>
      </c>
      <c r="D193" s="58">
        <f>RANK(C193,C:C,0)</f>
        <v>52</v>
      </c>
    </row>
    <row r="194" spans="1:4" x14ac:dyDescent="0.3">
      <c r="A194" s="269"/>
      <c r="B194" s="269" t="s">
        <v>2664</v>
      </c>
      <c r="C194" s="268">
        <f>SUMIF(BTS_매출관리!C:C,B194,BTS_매출관리!I:I)</f>
        <v>0</v>
      </c>
      <c r="D194" s="58">
        <f>RANK(C194,C:C,0)</f>
        <v>52</v>
      </c>
    </row>
    <row r="195" spans="1:4" x14ac:dyDescent="0.3">
      <c r="A195" s="269"/>
      <c r="B195" s="269" t="s">
        <v>2620</v>
      </c>
      <c r="C195" s="268">
        <f>SUMIF(BTS_매출관리!C:C,B195,BTS_매출관리!I:I)</f>
        <v>0</v>
      </c>
      <c r="D195" s="58">
        <f>RANK(C195,C:C,0)</f>
        <v>52</v>
      </c>
    </row>
    <row r="196" spans="1:4" x14ac:dyDescent="0.3">
      <c r="A196" s="269"/>
      <c r="B196" s="269" t="s">
        <v>2719</v>
      </c>
      <c r="C196" s="268">
        <f>SUMIF(BTS_매출관리!C:C,B196,BTS_매출관리!I:I)</f>
        <v>0</v>
      </c>
      <c r="D196" s="58">
        <f>RANK(C196,C:C,0)</f>
        <v>52</v>
      </c>
    </row>
    <row r="197" spans="1:4" x14ac:dyDescent="0.3">
      <c r="A197" s="269"/>
      <c r="B197" s="269" t="s">
        <v>2749</v>
      </c>
      <c r="C197" s="268">
        <f>SUMIF(BTS_매출관리!C:C,B197,BTS_매출관리!I:I)</f>
        <v>0</v>
      </c>
      <c r="D197" s="58">
        <f>RANK(C197,C:C,0)</f>
        <v>52</v>
      </c>
    </row>
    <row r="198" spans="1:4" x14ac:dyDescent="0.3">
      <c r="A198" s="269"/>
      <c r="B198" s="269" t="s">
        <v>2796</v>
      </c>
      <c r="C198" s="268">
        <f>SUMIF(BTS_매출관리!C:C,B198,BTS_매출관리!I:I)</f>
        <v>0</v>
      </c>
      <c r="D198" s="58">
        <f>RANK(C198,C:C,0)</f>
        <v>52</v>
      </c>
    </row>
    <row r="199" spans="1:4" x14ac:dyDescent="0.3">
      <c r="A199" s="269"/>
      <c r="B199" s="269" t="s">
        <v>2860</v>
      </c>
      <c r="C199" s="268">
        <f>SUMIF(BTS_매출관리!C:C,B199,BTS_매출관리!I:I)</f>
        <v>0</v>
      </c>
      <c r="D199" s="58">
        <f>RANK(C199,C:C,0)</f>
        <v>52</v>
      </c>
    </row>
    <row r="200" spans="1:4" x14ac:dyDescent="0.3">
      <c r="A200" s="269"/>
      <c r="B200" s="269" t="s">
        <v>2877</v>
      </c>
      <c r="C200" s="268">
        <f>SUMIF(BTS_매출관리!C:C,B200,BTS_매출관리!I:I)</f>
        <v>0</v>
      </c>
      <c r="D200" s="58">
        <f>RANK(C200,C:C,0)</f>
        <v>52</v>
      </c>
    </row>
    <row r="201" spans="1:4" x14ac:dyDescent="0.3">
      <c r="A201" s="269"/>
      <c r="B201" s="269" t="s">
        <v>2883</v>
      </c>
      <c r="C201" s="268">
        <f>SUMIF(BTS_매출관리!C:C,B201,BTS_매출관리!I:I)</f>
        <v>0</v>
      </c>
      <c r="D201" s="58">
        <f>RANK(C201,C:C,0)</f>
        <v>52</v>
      </c>
    </row>
    <row r="202" spans="1:4" x14ac:dyDescent="0.3">
      <c r="A202" s="269"/>
      <c r="B202" s="269" t="s">
        <v>2917</v>
      </c>
      <c r="C202" s="268">
        <f>SUMIF(BTS_매출관리!C:C,B202,BTS_매출관리!I:I)</f>
        <v>0</v>
      </c>
      <c r="D202" s="58">
        <f>RANK(C202,C:C,0)</f>
        <v>52</v>
      </c>
    </row>
    <row r="203" spans="1:4" x14ac:dyDescent="0.3">
      <c r="A203" s="269"/>
      <c r="B203" s="269" t="s">
        <v>2922</v>
      </c>
      <c r="C203" s="268">
        <f>SUMIF(BTS_매출관리!C:C,B203,BTS_매출관리!I:I)</f>
        <v>0</v>
      </c>
      <c r="D203" s="58">
        <f>RANK(C203,C:C,0)</f>
        <v>52</v>
      </c>
    </row>
    <row r="204" spans="1:4" x14ac:dyDescent="0.3">
      <c r="A204" s="269"/>
      <c r="B204" s="269" t="s">
        <v>2929</v>
      </c>
      <c r="C204" s="268">
        <f>SUMIF(BTS_매출관리!C:C,B204,BTS_매출관리!I:I)</f>
        <v>0</v>
      </c>
      <c r="D204" s="58">
        <f>RANK(C204,C:C,0)</f>
        <v>52</v>
      </c>
    </row>
    <row r="205" spans="1:4" x14ac:dyDescent="0.3">
      <c r="A205" s="269"/>
      <c r="B205" s="269" t="s">
        <v>3008</v>
      </c>
      <c r="C205" s="268">
        <f>SUMIF(BTS_매출관리!C:C,B205,BTS_매출관리!I:I)</f>
        <v>0</v>
      </c>
      <c r="D205" s="58">
        <f>RANK(C205,C:C,0)</f>
        <v>52</v>
      </c>
    </row>
    <row r="206" spans="1:4" x14ac:dyDescent="0.3">
      <c r="A206" s="269"/>
      <c r="B206" s="269" t="s">
        <v>3016</v>
      </c>
      <c r="C206" s="268">
        <f>SUMIF(BTS_매출관리!C:C,B206,BTS_매출관리!I:I)</f>
        <v>0</v>
      </c>
      <c r="D206" s="58">
        <f>RANK(C206,C:C,0)</f>
        <v>52</v>
      </c>
    </row>
    <row r="207" spans="1:4" x14ac:dyDescent="0.3">
      <c r="A207" s="269"/>
      <c r="B207" s="269" t="s">
        <v>3107</v>
      </c>
      <c r="C207" s="268">
        <f>SUMIF(BTS_매출관리!C:C,B207,BTS_매출관리!I:I)</f>
        <v>0</v>
      </c>
      <c r="D207" s="58">
        <f>RANK(C207,C:C,0)</f>
        <v>52</v>
      </c>
    </row>
    <row r="208" spans="1:4" x14ac:dyDescent="0.3">
      <c r="A208" s="269"/>
      <c r="B208" s="269" t="s">
        <v>3170</v>
      </c>
      <c r="C208" s="268">
        <f>SUMIF(BTS_매출관리!C:C,B208,BTS_매출관리!I:I)</f>
        <v>0</v>
      </c>
      <c r="D208" s="58">
        <f>RANK(C208,C:C,0)</f>
        <v>52</v>
      </c>
    </row>
    <row r="209" spans="1:4" x14ac:dyDescent="0.3">
      <c r="A209" s="269"/>
      <c r="B209" s="269" t="s">
        <v>3196</v>
      </c>
      <c r="C209" s="268">
        <f>SUMIF(BTS_매출관리!C:C,B209,BTS_매출관리!I:I)</f>
        <v>0</v>
      </c>
      <c r="D209" s="58">
        <f>RANK(C209,C:C,0)</f>
        <v>52</v>
      </c>
    </row>
    <row r="210" spans="1:4" x14ac:dyDescent="0.3">
      <c r="A210" s="269"/>
      <c r="B210" s="269" t="s">
        <v>3249</v>
      </c>
      <c r="C210" s="268">
        <f>SUMIF(BTS_매출관리!C:C,B210,BTS_매출관리!I:I)</f>
        <v>0</v>
      </c>
      <c r="D210" s="58">
        <f>RANK(C210,C:C,0)</f>
        <v>52</v>
      </c>
    </row>
    <row r="211" spans="1:4" x14ac:dyDescent="0.3">
      <c r="A211" s="269"/>
      <c r="B211" s="269" t="s">
        <v>3334</v>
      </c>
      <c r="C211" s="268">
        <f>SUMIF(BTS_매출관리!C:C,B211,BTS_매출관리!I:I)</f>
        <v>0</v>
      </c>
      <c r="D211" s="58">
        <f>RANK(C211,C:C,0)</f>
        <v>52</v>
      </c>
    </row>
    <row r="212" spans="1:4" x14ac:dyDescent="0.3">
      <c r="A212" s="269"/>
      <c r="B212" s="269" t="s">
        <v>3435</v>
      </c>
      <c r="C212" s="268">
        <f>SUMIF(BTS_매출관리!C:C,B212,BTS_매출관리!I:I)</f>
        <v>0</v>
      </c>
      <c r="D212" s="58">
        <f>RANK(C212,C:C,0)</f>
        <v>52</v>
      </c>
    </row>
    <row r="213" spans="1:4" x14ac:dyDescent="0.3">
      <c r="A213" s="269"/>
      <c r="B213" s="269" t="s">
        <v>3442</v>
      </c>
      <c r="C213" s="268">
        <f>SUMIF(BTS_매출관리!C:C,B213,BTS_매출관리!I:I)</f>
        <v>0</v>
      </c>
      <c r="D213" s="58">
        <f>RANK(C213,C:C,0)</f>
        <v>52</v>
      </c>
    </row>
    <row r="214" spans="1:4" x14ac:dyDescent="0.3">
      <c r="A214" s="269"/>
      <c r="B214" s="269" t="s">
        <v>3446</v>
      </c>
      <c r="C214" s="268">
        <f>SUMIF(BTS_매출관리!C:C,B214,BTS_매출관리!I:I)</f>
        <v>0</v>
      </c>
      <c r="D214" s="58">
        <f>RANK(C214,C:C,0)</f>
        <v>52</v>
      </c>
    </row>
    <row r="215" spans="1:4" x14ac:dyDescent="0.3">
      <c r="A215" s="269"/>
      <c r="B215" s="269" t="s">
        <v>3741</v>
      </c>
      <c r="C215" s="268">
        <f>SUMIF(BTS_매출관리!C:C,B215,BTS_매출관리!I:I)</f>
        <v>0</v>
      </c>
      <c r="D215" s="58">
        <f>RANK(C215,C:C,0)</f>
        <v>52</v>
      </c>
    </row>
    <row r="216" spans="1:4" x14ac:dyDescent="0.3">
      <c r="A216" s="269"/>
      <c r="B216" s="269" t="s">
        <v>3485</v>
      </c>
      <c r="C216" s="268">
        <f>SUMIF(BTS_매출관리!C:C,B216,BTS_매출관리!I:I)</f>
        <v>0</v>
      </c>
      <c r="D216" s="58">
        <f>RANK(C216,C:C,0)</f>
        <v>52</v>
      </c>
    </row>
    <row r="217" spans="1:4" x14ac:dyDescent="0.3">
      <c r="A217" s="269"/>
      <c r="B217" s="269" t="s">
        <v>3554</v>
      </c>
      <c r="C217" s="268">
        <f>SUMIF(BTS_매출관리!C:C,B217,BTS_매출관리!I:I)</f>
        <v>0</v>
      </c>
      <c r="D217" s="58">
        <f>RANK(C217,C:C,0)</f>
        <v>52</v>
      </c>
    </row>
    <row r="218" spans="1:4" x14ac:dyDescent="0.3">
      <c r="A218" s="269"/>
      <c r="B218" s="269" t="s">
        <v>3704</v>
      </c>
      <c r="C218" s="268">
        <f>SUMIF(BTS_매출관리!C:C,B218,BTS_매출관리!I:I)</f>
        <v>0</v>
      </c>
      <c r="D218" s="58">
        <f>RANK(C218,C:C,0)</f>
        <v>52</v>
      </c>
    </row>
    <row r="219" spans="1:4" x14ac:dyDescent="0.3">
      <c r="A219" s="269"/>
      <c r="B219" s="269" t="s">
        <v>4412</v>
      </c>
      <c r="C219" s="268">
        <f>SUMIF(BTS_매출관리!C:C,B219,BTS_매출관리!I:I)</f>
        <v>0</v>
      </c>
      <c r="D219" s="58">
        <f>RANK(C219,C:C,0)</f>
        <v>52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>RANK(C220,C:C,0)</f>
        <v>52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>RANK(C221,C:C,0)</f>
        <v>52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>RANK(C222,C:C,0)</f>
        <v>52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>RANK(C223,C:C,0)</f>
        <v>52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>RANK(C224,C:C,0)</f>
        <v>52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1122</v>
      </c>
      <c r="C3" s="236">
        <f>SUMIF($B:$B,A3,I:I)</f>
        <v>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1123</v>
      </c>
      <c r="C4" s="236">
        <f>SUMIFS($I:$I,$B:$B,"&gt;="&amp;DATE(A5,A4,1),$B:$B,"&lt;="&amp;EOMONTH(DATE(A5,A4,1),0))</f>
        <v>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1124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1162</v>
      </c>
      <c r="D8" s="76" t="s">
        <v>2540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1615</v>
      </c>
      <c r="J8" s="119" t="s">
        <v>2541</v>
      </c>
      <c r="K8" s="77" t="s">
        <v>1615</v>
      </c>
      <c r="L8" s="77" t="s">
        <v>2541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1989</v>
      </c>
    </row>
    <row r="3" spans="1:2" x14ac:dyDescent="0.3">
      <c r="A3" t="s">
        <v>1991</v>
      </c>
    </row>
    <row r="4" spans="1:2" x14ac:dyDescent="0.3">
      <c r="A4" t="s">
        <v>1992</v>
      </c>
    </row>
    <row r="5" spans="1:2" x14ac:dyDescent="0.3">
      <c r="A5" t="s">
        <v>1993</v>
      </c>
    </row>
    <row r="6" spans="1:2" x14ac:dyDescent="0.3">
      <c r="A6" t="s">
        <v>1995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0"/>
      <c r="B1" s="311"/>
      <c r="C1" s="311"/>
      <c r="D1" s="311"/>
      <c r="E1" s="311"/>
      <c r="F1" s="311"/>
      <c r="G1" s="31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2" t="s">
        <v>1191</v>
      </c>
      <c r="R1" s="312"/>
      <c r="S1" s="313"/>
      <c r="T1" s="313"/>
      <c r="U1" s="314"/>
    </row>
    <row r="2" spans="1:21" x14ac:dyDescent="0.3">
      <c r="A2" s="315" t="s">
        <v>65</v>
      </c>
      <c r="B2" s="316"/>
      <c r="C2" s="317" t="s">
        <v>2212</v>
      </c>
      <c r="D2" s="318"/>
      <c r="E2" s="318"/>
      <c r="F2" s="318"/>
      <c r="G2" s="319"/>
      <c r="H2" s="317" t="s">
        <v>76</v>
      </c>
      <c r="I2" s="318"/>
      <c r="J2" s="318"/>
      <c r="K2" s="318"/>
      <c r="L2" s="318"/>
      <c r="M2" s="318"/>
      <c r="N2" s="318"/>
      <c r="O2" s="319"/>
      <c r="P2" s="320" t="s">
        <v>63</v>
      </c>
      <c r="Q2" s="321"/>
      <c r="R2" s="321"/>
      <c r="S2" s="316"/>
      <c r="T2" s="322">
        <v>45804</v>
      </c>
      <c r="U2" s="323"/>
    </row>
    <row r="3" spans="1:21" ht="24" customHeight="1" x14ac:dyDescent="0.3">
      <c r="A3" s="333" t="s">
        <v>1161</v>
      </c>
      <c r="B3" s="37" t="s">
        <v>59</v>
      </c>
      <c r="C3" s="493" t="s">
        <v>1531</v>
      </c>
      <c r="D3" s="494"/>
      <c r="E3" s="494"/>
      <c r="F3" s="494"/>
      <c r="G3" s="494"/>
      <c r="H3" s="494"/>
      <c r="I3" s="494"/>
      <c r="J3" s="495"/>
      <c r="K3" s="339" t="s">
        <v>1162</v>
      </c>
      <c r="L3" s="37" t="s">
        <v>59</v>
      </c>
      <c r="M3" s="490" t="s">
        <v>964</v>
      </c>
      <c r="N3" s="491"/>
      <c r="O3" s="491"/>
      <c r="P3" s="491"/>
      <c r="Q3" s="491"/>
      <c r="R3" s="491"/>
      <c r="S3" s="491"/>
      <c r="T3" s="491"/>
      <c r="U3" s="492"/>
    </row>
    <row r="4" spans="1:21" ht="24.95" customHeight="1" x14ac:dyDescent="0.3">
      <c r="A4" s="334"/>
      <c r="B4" s="37" t="s">
        <v>61</v>
      </c>
      <c r="C4" s="345"/>
      <c r="D4" s="346"/>
      <c r="E4" s="346"/>
      <c r="F4" s="346"/>
      <c r="G4" s="346"/>
      <c r="H4" s="346"/>
      <c r="I4" s="346"/>
      <c r="J4" s="347"/>
      <c r="K4" s="340"/>
      <c r="L4" s="37" t="s">
        <v>61</v>
      </c>
      <c r="M4" s="324" t="s">
        <v>962</v>
      </c>
      <c r="N4" s="325"/>
      <c r="O4" s="325"/>
      <c r="P4" s="325"/>
      <c r="Q4" s="325"/>
      <c r="R4" s="326"/>
      <c r="S4" s="38" t="s">
        <v>62</v>
      </c>
      <c r="T4" s="496" t="s">
        <v>73</v>
      </c>
      <c r="U4" s="497"/>
    </row>
    <row r="5" spans="1:21" ht="15.75" customHeight="1" x14ac:dyDescent="0.3">
      <c r="A5" s="334"/>
      <c r="B5" s="38" t="s">
        <v>60</v>
      </c>
      <c r="C5" s="324" t="s">
        <v>1090</v>
      </c>
      <c r="D5" s="325"/>
      <c r="E5" s="325"/>
      <c r="F5" s="325"/>
      <c r="G5" s="325"/>
      <c r="H5" s="325"/>
      <c r="I5" s="325"/>
      <c r="J5" s="326"/>
      <c r="K5" s="340"/>
      <c r="L5" s="38" t="s">
        <v>60</v>
      </c>
      <c r="M5" s="324" t="s">
        <v>74</v>
      </c>
      <c r="N5" s="325"/>
      <c r="O5" s="325"/>
      <c r="P5" s="325"/>
      <c r="Q5" s="325"/>
      <c r="R5" s="325"/>
      <c r="S5" s="325"/>
      <c r="T5" s="325"/>
      <c r="U5" s="327"/>
    </row>
    <row r="6" spans="1:21" ht="15.75" customHeight="1" x14ac:dyDescent="0.3">
      <c r="A6" s="335"/>
      <c r="B6" s="38" t="s">
        <v>75</v>
      </c>
      <c r="C6" s="324" t="s">
        <v>1089</v>
      </c>
      <c r="D6" s="325"/>
      <c r="E6" s="325"/>
      <c r="F6" s="325"/>
      <c r="G6" s="325"/>
      <c r="H6" s="325"/>
      <c r="I6" s="325"/>
      <c r="J6" s="326"/>
      <c r="K6" s="341"/>
      <c r="L6" s="38" t="s">
        <v>75</v>
      </c>
      <c r="M6" s="324" t="s">
        <v>66</v>
      </c>
      <c r="N6" s="325"/>
      <c r="O6" s="325"/>
      <c r="P6" s="325"/>
      <c r="Q6" s="325"/>
      <c r="R6" s="326"/>
      <c r="S6" s="38" t="s">
        <v>22</v>
      </c>
      <c r="T6" s="324" t="s">
        <v>973</v>
      </c>
      <c r="U6" s="327"/>
    </row>
    <row r="7" spans="1:21" ht="15.75" customHeight="1" x14ac:dyDescent="0.3">
      <c r="A7" s="328" t="s">
        <v>70</v>
      </c>
      <c r="B7" s="329"/>
      <c r="C7" s="329"/>
      <c r="D7" s="329"/>
      <c r="E7" s="330"/>
      <c r="F7" s="331" t="s">
        <v>78</v>
      </c>
      <c r="G7" s="329"/>
      <c r="H7" s="329"/>
      <c r="I7" s="330"/>
      <c r="J7" s="331" t="s">
        <v>67</v>
      </c>
      <c r="K7" s="330"/>
      <c r="L7" s="331" t="s">
        <v>42</v>
      </c>
      <c r="M7" s="329"/>
      <c r="N7" s="329"/>
      <c r="O7" s="329"/>
      <c r="P7" s="330"/>
      <c r="Q7" s="331" t="s">
        <v>68</v>
      </c>
      <c r="R7" s="329"/>
      <c r="S7" s="330"/>
      <c r="T7" s="331" t="s">
        <v>69</v>
      </c>
      <c r="U7" s="332"/>
    </row>
    <row r="8" spans="1:21" ht="15" customHeight="1" x14ac:dyDescent="0.3">
      <c r="A8" s="498" t="s">
        <v>1127</v>
      </c>
      <c r="B8" s="499"/>
      <c r="C8" s="499"/>
      <c r="D8" s="499"/>
      <c r="E8" s="500"/>
      <c r="F8" s="501"/>
      <c r="G8" s="499"/>
      <c r="H8" s="499"/>
      <c r="I8" s="500"/>
      <c r="J8" s="502">
        <v>1</v>
      </c>
      <c r="K8" s="359"/>
      <c r="L8" s="480">
        <v>1000000</v>
      </c>
      <c r="M8" s="481"/>
      <c r="N8" s="481"/>
      <c r="O8" s="481"/>
      <c r="P8" s="482"/>
      <c r="Q8" s="480">
        <v>1000000</v>
      </c>
      <c r="R8" s="481"/>
      <c r="S8" s="482"/>
      <c r="T8" s="366"/>
      <c r="U8" s="367"/>
    </row>
    <row r="9" spans="1:21" ht="15" customHeight="1" x14ac:dyDescent="0.3">
      <c r="A9" s="483"/>
      <c r="B9" s="484"/>
      <c r="C9" s="484"/>
      <c r="D9" s="484"/>
      <c r="E9" s="485"/>
      <c r="F9" s="486"/>
      <c r="G9" s="484"/>
      <c r="H9" s="484"/>
      <c r="I9" s="485"/>
      <c r="J9" s="351"/>
      <c r="K9" s="350"/>
      <c r="L9" s="487"/>
      <c r="M9" s="488"/>
      <c r="N9" s="488"/>
      <c r="O9" s="488"/>
      <c r="P9" s="489"/>
      <c r="Q9" s="487"/>
      <c r="R9" s="488"/>
      <c r="S9" s="489"/>
      <c r="T9" s="355"/>
      <c r="U9" s="356"/>
    </row>
    <row r="10" spans="1:21" ht="15" customHeight="1" x14ac:dyDescent="0.3">
      <c r="A10" s="483"/>
      <c r="B10" s="484"/>
      <c r="C10" s="484"/>
      <c r="D10" s="484"/>
      <c r="E10" s="485"/>
      <c r="F10" s="486"/>
      <c r="G10" s="484"/>
      <c r="H10" s="484"/>
      <c r="I10" s="485"/>
      <c r="J10" s="351"/>
      <c r="K10" s="350"/>
      <c r="L10" s="487"/>
      <c r="M10" s="488"/>
      <c r="N10" s="488"/>
      <c r="O10" s="488"/>
      <c r="P10" s="489"/>
      <c r="Q10" s="487"/>
      <c r="R10" s="488"/>
      <c r="S10" s="489"/>
      <c r="T10" s="355"/>
      <c r="U10" s="356"/>
    </row>
    <row r="11" spans="1:21" ht="15" customHeight="1" x14ac:dyDescent="0.3">
      <c r="A11" s="483"/>
      <c r="B11" s="484"/>
      <c r="C11" s="484"/>
      <c r="D11" s="484"/>
      <c r="E11" s="485"/>
      <c r="F11" s="486"/>
      <c r="G11" s="484"/>
      <c r="H11" s="484"/>
      <c r="I11" s="485"/>
      <c r="J11" s="351"/>
      <c r="K11" s="350"/>
      <c r="L11" s="487"/>
      <c r="M11" s="488"/>
      <c r="N11" s="488"/>
      <c r="O11" s="488"/>
      <c r="P11" s="489"/>
      <c r="Q11" s="487"/>
      <c r="R11" s="488"/>
      <c r="S11" s="489"/>
      <c r="T11" s="355"/>
      <c r="U11" s="356"/>
    </row>
    <row r="12" spans="1:21" ht="15" customHeight="1" x14ac:dyDescent="0.3">
      <c r="A12" s="483"/>
      <c r="B12" s="484"/>
      <c r="C12" s="484"/>
      <c r="D12" s="484"/>
      <c r="E12" s="485"/>
      <c r="F12" s="486"/>
      <c r="G12" s="484"/>
      <c r="H12" s="484"/>
      <c r="I12" s="485"/>
      <c r="J12" s="351"/>
      <c r="K12" s="350"/>
      <c r="L12" s="487"/>
      <c r="M12" s="488"/>
      <c r="N12" s="488"/>
      <c r="O12" s="488"/>
      <c r="P12" s="489"/>
      <c r="Q12" s="487"/>
      <c r="R12" s="488"/>
      <c r="S12" s="489"/>
      <c r="T12" s="355"/>
      <c r="U12" s="356"/>
    </row>
    <row r="13" spans="1:21" ht="15" customHeight="1" x14ac:dyDescent="0.3">
      <c r="A13" s="483"/>
      <c r="B13" s="484"/>
      <c r="C13" s="484"/>
      <c r="D13" s="484"/>
      <c r="E13" s="485"/>
      <c r="F13" s="503"/>
      <c r="G13" s="504"/>
      <c r="H13" s="504"/>
      <c r="I13" s="505"/>
      <c r="J13" s="351"/>
      <c r="K13" s="350"/>
      <c r="L13" s="487"/>
      <c r="M13" s="488"/>
      <c r="N13" s="488"/>
      <c r="O13" s="488"/>
      <c r="P13" s="489"/>
      <c r="Q13" s="487"/>
      <c r="R13" s="488"/>
      <c r="S13" s="489"/>
      <c r="T13" s="355"/>
      <c r="U13" s="356"/>
    </row>
    <row r="14" spans="1:21" ht="15" customHeight="1" x14ac:dyDescent="0.3">
      <c r="A14" s="483"/>
      <c r="B14" s="484"/>
      <c r="C14" s="484"/>
      <c r="D14" s="484"/>
      <c r="E14" s="485"/>
      <c r="F14" s="486"/>
      <c r="G14" s="484"/>
      <c r="H14" s="484"/>
      <c r="I14" s="485"/>
      <c r="J14" s="351"/>
      <c r="K14" s="350"/>
      <c r="L14" s="487"/>
      <c r="M14" s="488"/>
      <c r="N14" s="488"/>
      <c r="O14" s="488"/>
      <c r="P14" s="489"/>
      <c r="Q14" s="487"/>
      <c r="R14" s="488"/>
      <c r="S14" s="489"/>
      <c r="T14" s="355"/>
      <c r="U14" s="356"/>
    </row>
    <row r="15" spans="1:21" ht="15" customHeight="1" x14ac:dyDescent="0.3">
      <c r="A15" s="348"/>
      <c r="B15" s="349"/>
      <c r="C15" s="349"/>
      <c r="D15" s="349"/>
      <c r="E15" s="350"/>
      <c r="F15" s="351"/>
      <c r="G15" s="349"/>
      <c r="H15" s="349"/>
      <c r="I15" s="350"/>
      <c r="J15" s="351"/>
      <c r="K15" s="350"/>
      <c r="L15" s="506"/>
      <c r="M15" s="507"/>
      <c r="N15" s="507"/>
      <c r="O15" s="507"/>
      <c r="P15" s="508"/>
      <c r="Q15" s="506"/>
      <c r="R15" s="507"/>
      <c r="S15" s="508"/>
      <c r="T15" s="355"/>
      <c r="U15" s="356"/>
    </row>
    <row r="16" spans="1:21" ht="15" customHeight="1" x14ac:dyDescent="0.3">
      <c r="A16" s="348"/>
      <c r="B16" s="349"/>
      <c r="C16" s="349"/>
      <c r="D16" s="349"/>
      <c r="E16" s="350"/>
      <c r="F16" s="351"/>
      <c r="G16" s="349"/>
      <c r="H16" s="349"/>
      <c r="I16" s="350"/>
      <c r="J16" s="351"/>
      <c r="K16" s="350"/>
      <c r="L16" s="506"/>
      <c r="M16" s="507"/>
      <c r="N16" s="507"/>
      <c r="O16" s="507"/>
      <c r="P16" s="508"/>
      <c r="Q16" s="506"/>
      <c r="R16" s="507"/>
      <c r="S16" s="508"/>
      <c r="T16" s="355"/>
      <c r="U16" s="356"/>
    </row>
    <row r="17" spans="1:21" ht="15" customHeight="1" x14ac:dyDescent="0.3">
      <c r="A17" s="348"/>
      <c r="B17" s="349"/>
      <c r="C17" s="349"/>
      <c r="D17" s="349"/>
      <c r="E17" s="350"/>
      <c r="F17" s="351"/>
      <c r="G17" s="349"/>
      <c r="H17" s="349"/>
      <c r="I17" s="350"/>
      <c r="J17" s="351"/>
      <c r="K17" s="350"/>
      <c r="L17" s="506"/>
      <c r="M17" s="507"/>
      <c r="N17" s="507"/>
      <c r="O17" s="507"/>
      <c r="P17" s="508"/>
      <c r="Q17" s="506"/>
      <c r="R17" s="507"/>
      <c r="S17" s="508"/>
      <c r="T17" s="355"/>
      <c r="U17" s="356"/>
    </row>
    <row r="18" spans="1:21" ht="15" customHeight="1" x14ac:dyDescent="0.3">
      <c r="A18" s="348"/>
      <c r="B18" s="349"/>
      <c r="C18" s="349"/>
      <c r="D18" s="349"/>
      <c r="E18" s="350"/>
      <c r="F18" s="351"/>
      <c r="G18" s="349"/>
      <c r="H18" s="349"/>
      <c r="I18" s="350"/>
      <c r="J18" s="351"/>
      <c r="K18" s="350"/>
      <c r="L18" s="506"/>
      <c r="M18" s="507"/>
      <c r="N18" s="507"/>
      <c r="O18" s="507"/>
      <c r="P18" s="508"/>
      <c r="Q18" s="506"/>
      <c r="R18" s="507"/>
      <c r="S18" s="508"/>
      <c r="T18" s="355"/>
      <c r="U18" s="356"/>
    </row>
    <row r="19" spans="1:21" ht="15" customHeight="1" x14ac:dyDescent="0.3">
      <c r="A19" s="529"/>
      <c r="B19" s="530"/>
      <c r="C19" s="530"/>
      <c r="D19" s="530"/>
      <c r="E19" s="526"/>
      <c r="F19" s="525"/>
      <c r="G19" s="530"/>
      <c r="H19" s="530"/>
      <c r="I19" s="526"/>
      <c r="J19" s="525"/>
      <c r="K19" s="526"/>
      <c r="L19" s="476"/>
      <c r="M19" s="477"/>
      <c r="N19" s="477"/>
      <c r="O19" s="477"/>
      <c r="P19" s="478"/>
      <c r="Q19" s="476"/>
      <c r="R19" s="477"/>
      <c r="S19" s="478"/>
      <c r="T19" s="527"/>
      <c r="U19" s="528"/>
    </row>
    <row r="20" spans="1:21" x14ac:dyDescent="0.3">
      <c r="A20" s="328" t="s">
        <v>80</v>
      </c>
      <c r="B20" s="329"/>
      <c r="C20" s="329"/>
      <c r="D20" s="329"/>
      <c r="E20" s="329"/>
      <c r="F20" s="407">
        <v>2450000</v>
      </c>
      <c r="G20" s="407"/>
      <c r="H20" s="407"/>
      <c r="I20" s="408"/>
      <c r="J20" s="479">
        <f>SUM(J8:K19)</f>
        <v>1</v>
      </c>
      <c r="K20" s="479"/>
      <c r="L20" s="462" t="s">
        <v>959</v>
      </c>
      <c r="M20" s="463"/>
      <c r="N20" s="463"/>
      <c r="O20" s="463"/>
      <c r="P20" s="464"/>
      <c r="Q20" s="406">
        <f>SUM(Q8:S19)</f>
        <v>1000000</v>
      </c>
      <c r="R20" s="407"/>
      <c r="S20" s="407"/>
      <c r="T20" s="407"/>
      <c r="U20" s="409"/>
    </row>
    <row r="21" spans="1:21" ht="17.25" thickBot="1" x14ac:dyDescent="0.35">
      <c r="A21" s="431" t="s">
        <v>90</v>
      </c>
      <c r="B21" s="432"/>
      <c r="C21" s="432"/>
      <c r="D21" s="432"/>
      <c r="E21" s="432"/>
      <c r="F21" s="433">
        <f>F20+Q20</f>
        <v>3450000</v>
      </c>
      <c r="G21" s="433"/>
      <c r="H21" s="433"/>
      <c r="I21" s="434"/>
      <c r="J21" s="435" t="s">
        <v>965</v>
      </c>
      <c r="K21" s="432"/>
      <c r="L21" s="401" t="str">
        <f>T4</f>
        <v>장효주</v>
      </c>
      <c r="M21" s="401"/>
      <c r="N21" s="401"/>
      <c r="O21" s="435" t="s">
        <v>64</v>
      </c>
      <c r="P21" s="437"/>
      <c r="Q21" s="468" t="str">
        <f>C3</f>
        <v>제이오토(대구)</v>
      </c>
      <c r="R21" s="469"/>
      <c r="S21" s="469"/>
      <c r="T21" s="469"/>
      <c r="U21" s="470"/>
    </row>
    <row r="22" spans="1:21" ht="9" customHeight="1" x14ac:dyDescent="0.3">
      <c r="A22" s="451"/>
      <c r="B22" s="451"/>
      <c r="C22" s="451"/>
      <c r="D22" s="451"/>
      <c r="E22" s="451"/>
      <c r="F22" s="451"/>
      <c r="G22" s="451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1"/>
      <c r="S22" s="451"/>
      <c r="T22" s="451"/>
      <c r="U22" s="451"/>
    </row>
    <row r="23" spans="1:21" ht="11.25" customHeight="1" thickBot="1" x14ac:dyDescent="0.35">
      <c r="A23" s="443"/>
      <c r="B23" s="443"/>
      <c r="C23" s="443"/>
      <c r="D23" s="443"/>
      <c r="E23" s="443"/>
      <c r="F23" s="443"/>
      <c r="G23" s="443"/>
      <c r="H23" s="443"/>
      <c r="I23" s="443"/>
      <c r="J23" s="443"/>
      <c r="K23" s="443"/>
      <c r="L23" s="443"/>
      <c r="M23" s="443"/>
      <c r="N23" s="443"/>
      <c r="O23" s="443"/>
      <c r="P23" s="443"/>
      <c r="Q23" s="443"/>
      <c r="R23" s="443"/>
      <c r="S23" s="443"/>
      <c r="T23" s="443"/>
      <c r="U23" s="443"/>
    </row>
    <row r="24" spans="1:21" ht="24" customHeight="1" thickBot="1" x14ac:dyDescent="0.35">
      <c r="A24" s="522" t="s">
        <v>71</v>
      </c>
      <c r="B24" s="523"/>
      <c r="C24" s="523"/>
      <c r="D24" s="523"/>
      <c r="E24" s="523"/>
      <c r="F24" s="523"/>
      <c r="G24" s="523"/>
      <c r="H24" s="523"/>
      <c r="I24" s="523"/>
      <c r="J24" s="523"/>
      <c r="K24" s="523"/>
      <c r="L24" s="523"/>
      <c r="M24" s="523"/>
      <c r="N24" s="523"/>
      <c r="O24" s="523"/>
      <c r="P24" s="523"/>
      <c r="Q24" s="523"/>
      <c r="R24" s="523"/>
      <c r="S24" s="523"/>
      <c r="T24" s="523"/>
      <c r="U24" s="524"/>
    </row>
    <row r="25" spans="1:21" x14ac:dyDescent="0.3">
      <c r="A25" s="315" t="s">
        <v>65</v>
      </c>
      <c r="B25" s="316"/>
      <c r="C25" s="317" t="str">
        <f>C2</f>
        <v>카카오뱅크 3333181865047</v>
      </c>
      <c r="D25" s="318"/>
      <c r="E25" s="318"/>
      <c r="F25" s="318"/>
      <c r="G25" s="319"/>
      <c r="H25" s="317" t="s">
        <v>77</v>
      </c>
      <c r="I25" s="318"/>
      <c r="J25" s="318"/>
      <c r="K25" s="318"/>
      <c r="L25" s="318"/>
      <c r="M25" s="318"/>
      <c r="N25" s="318"/>
      <c r="O25" s="319"/>
      <c r="P25" s="320" t="s">
        <v>63</v>
      </c>
      <c r="Q25" s="321"/>
      <c r="R25" s="321"/>
      <c r="S25" s="316"/>
      <c r="T25" s="322">
        <f>T2</f>
        <v>45804</v>
      </c>
      <c r="U25" s="323"/>
    </row>
    <row r="26" spans="1:21" ht="27" customHeight="1" x14ac:dyDescent="0.3">
      <c r="A26" s="333" t="s">
        <v>1161</v>
      </c>
      <c r="B26" s="37" t="s">
        <v>59</v>
      </c>
      <c r="C26" s="512" t="str">
        <f>C3</f>
        <v>제이오토(대구)</v>
      </c>
      <c r="D26" s="513"/>
      <c r="E26" s="513"/>
      <c r="F26" s="513"/>
      <c r="G26" s="513"/>
      <c r="H26" s="513"/>
      <c r="I26" s="513"/>
      <c r="J26" s="514"/>
      <c r="K26" s="339" t="s">
        <v>1162</v>
      </c>
      <c r="L26" s="37" t="s">
        <v>59</v>
      </c>
      <c r="M26" s="490" t="str">
        <f>M3</f>
        <v>BTS&amp;P</v>
      </c>
      <c r="N26" s="491"/>
      <c r="O26" s="491"/>
      <c r="P26" s="491"/>
      <c r="Q26" s="491"/>
      <c r="R26" s="491"/>
      <c r="S26" s="491"/>
      <c r="T26" s="491"/>
      <c r="U26" s="492"/>
    </row>
    <row r="27" spans="1:21" ht="24.95" customHeight="1" x14ac:dyDescent="0.3">
      <c r="A27" s="334"/>
      <c r="B27" s="37" t="s">
        <v>61</v>
      </c>
      <c r="C27" s="473">
        <f>C4</f>
        <v>0</v>
      </c>
      <c r="D27" s="474"/>
      <c r="E27" s="474"/>
      <c r="F27" s="474"/>
      <c r="G27" s="474"/>
      <c r="H27" s="474"/>
      <c r="I27" s="474"/>
      <c r="J27" s="475"/>
      <c r="K27" s="340"/>
      <c r="L27" s="37" t="s">
        <v>61</v>
      </c>
      <c r="M27" s="324" t="str">
        <f>M4</f>
        <v>259-12-01768</v>
      </c>
      <c r="N27" s="325"/>
      <c r="O27" s="325"/>
      <c r="P27" s="325"/>
      <c r="Q27" s="325"/>
      <c r="R27" s="326"/>
      <c r="S27" s="38" t="s">
        <v>62</v>
      </c>
      <c r="T27" s="496" t="str">
        <f>T4</f>
        <v>장효주</v>
      </c>
      <c r="U27" s="497"/>
    </row>
    <row r="28" spans="1:21" ht="15.75" customHeight="1" x14ac:dyDescent="0.3">
      <c r="A28" s="334"/>
      <c r="B28" s="38" t="s">
        <v>10</v>
      </c>
      <c r="C28" s="324" t="str">
        <f>C5</f>
        <v>대구광역시 서구 가르뱅이로 53</v>
      </c>
      <c r="D28" s="325"/>
      <c r="E28" s="325"/>
      <c r="F28" s="325"/>
      <c r="G28" s="325"/>
      <c r="H28" s="325"/>
      <c r="I28" s="325"/>
      <c r="J28" s="326"/>
      <c r="K28" s="340"/>
      <c r="L28" s="38" t="s">
        <v>10</v>
      </c>
      <c r="M28" s="324" t="str">
        <f>M5</f>
        <v>대구 달서구 용산로 28(본리동)</v>
      </c>
      <c r="N28" s="325"/>
      <c r="O28" s="325"/>
      <c r="P28" s="325"/>
      <c r="Q28" s="325"/>
      <c r="R28" s="325"/>
      <c r="S28" s="325"/>
      <c r="T28" s="325"/>
      <c r="U28" s="327"/>
    </row>
    <row r="29" spans="1:21" ht="15.75" customHeight="1" x14ac:dyDescent="0.3">
      <c r="A29" s="335"/>
      <c r="B29" s="38" t="s">
        <v>75</v>
      </c>
      <c r="C29" s="324" t="str">
        <f>C6</f>
        <v>010-5102-8176</v>
      </c>
      <c r="D29" s="325"/>
      <c r="E29" s="325"/>
      <c r="F29" s="325"/>
      <c r="G29" s="325"/>
      <c r="H29" s="325"/>
      <c r="I29" s="325"/>
      <c r="J29" s="326"/>
      <c r="K29" s="341"/>
      <c r="L29" s="38" t="s">
        <v>75</v>
      </c>
      <c r="M29" s="324" t="str">
        <f>M6</f>
        <v>010-5168-3542</v>
      </c>
      <c r="N29" s="325"/>
      <c r="O29" s="325"/>
      <c r="P29" s="325"/>
      <c r="Q29" s="325"/>
      <c r="R29" s="326"/>
      <c r="S29" s="38" t="s">
        <v>22</v>
      </c>
      <c r="T29" s="324"/>
      <c r="U29" s="327"/>
    </row>
    <row r="30" spans="1:21" ht="15.75" customHeight="1" x14ac:dyDescent="0.3">
      <c r="A30" s="328" t="s">
        <v>70</v>
      </c>
      <c r="B30" s="329"/>
      <c r="C30" s="329"/>
      <c r="D30" s="329"/>
      <c r="E30" s="330"/>
      <c r="F30" s="331" t="s">
        <v>44</v>
      </c>
      <c r="G30" s="329"/>
      <c r="H30" s="329"/>
      <c r="I30" s="330"/>
      <c r="J30" s="331" t="s">
        <v>67</v>
      </c>
      <c r="K30" s="330"/>
      <c r="L30" s="331" t="s">
        <v>42</v>
      </c>
      <c r="M30" s="329"/>
      <c r="N30" s="329"/>
      <c r="O30" s="329"/>
      <c r="P30" s="330"/>
      <c r="Q30" s="331" t="s">
        <v>68</v>
      </c>
      <c r="R30" s="329"/>
      <c r="S30" s="330"/>
      <c r="T30" s="331" t="s">
        <v>69</v>
      </c>
      <c r="U30" s="332"/>
    </row>
    <row r="31" spans="1:21" ht="15" customHeight="1" x14ac:dyDescent="0.3">
      <c r="A31" s="517" t="str">
        <f>A8</f>
        <v>8HP70 VALBEBODY</v>
      </c>
      <c r="B31" s="515"/>
      <c r="C31" s="515"/>
      <c r="D31" s="515"/>
      <c r="E31" s="515"/>
      <c r="F31" s="515">
        <f>F8</f>
        <v>0</v>
      </c>
      <c r="G31" s="515"/>
      <c r="H31" s="515"/>
      <c r="I31" s="515"/>
      <c r="J31" s="515">
        <f>J8</f>
        <v>1</v>
      </c>
      <c r="K31" s="515"/>
      <c r="L31" s="471">
        <f>L8</f>
        <v>1000000</v>
      </c>
      <c r="M31" s="471"/>
      <c r="N31" s="471"/>
      <c r="O31" s="471"/>
      <c r="P31" s="471"/>
      <c r="Q31" s="471">
        <f>Q8</f>
        <v>1000000</v>
      </c>
      <c r="R31" s="471"/>
      <c r="S31" s="471"/>
      <c r="T31" s="515">
        <f>T8</f>
        <v>0</v>
      </c>
      <c r="U31" s="516"/>
    </row>
    <row r="32" spans="1:21" ht="15" customHeight="1" x14ac:dyDescent="0.3">
      <c r="A32" s="511">
        <f t="shared" ref="A32:A42" si="0">A9</f>
        <v>0</v>
      </c>
      <c r="B32" s="509"/>
      <c r="C32" s="509"/>
      <c r="D32" s="509"/>
      <c r="E32" s="509"/>
      <c r="F32" s="509">
        <f t="shared" ref="F32:F42" si="1">F9</f>
        <v>0</v>
      </c>
      <c r="G32" s="509"/>
      <c r="H32" s="509"/>
      <c r="I32" s="509"/>
      <c r="J32" s="509">
        <f t="shared" ref="J32:J42" si="2">J9</f>
        <v>0</v>
      </c>
      <c r="K32" s="509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509">
        <f t="shared" ref="T32:T42" si="5">T9</f>
        <v>0</v>
      </c>
      <c r="U32" s="510"/>
    </row>
    <row r="33" spans="1:21" ht="15" customHeight="1" x14ac:dyDescent="0.3">
      <c r="A33" s="511">
        <f t="shared" si="0"/>
        <v>0</v>
      </c>
      <c r="B33" s="509"/>
      <c r="C33" s="509"/>
      <c r="D33" s="509"/>
      <c r="E33" s="509"/>
      <c r="F33" s="509">
        <f t="shared" si="1"/>
        <v>0</v>
      </c>
      <c r="G33" s="509"/>
      <c r="H33" s="509"/>
      <c r="I33" s="509"/>
      <c r="J33" s="509">
        <f t="shared" si="2"/>
        <v>0</v>
      </c>
      <c r="K33" s="509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509">
        <f t="shared" si="5"/>
        <v>0</v>
      </c>
      <c r="U33" s="510"/>
    </row>
    <row r="34" spans="1:21" ht="15" customHeight="1" x14ac:dyDescent="0.3">
      <c r="A34" s="511">
        <f t="shared" si="0"/>
        <v>0</v>
      </c>
      <c r="B34" s="509"/>
      <c r="C34" s="509"/>
      <c r="D34" s="509"/>
      <c r="E34" s="509"/>
      <c r="F34" s="509">
        <f t="shared" si="1"/>
        <v>0</v>
      </c>
      <c r="G34" s="509"/>
      <c r="H34" s="509"/>
      <c r="I34" s="509"/>
      <c r="J34" s="509">
        <v>1</v>
      </c>
      <c r="K34" s="509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509">
        <f t="shared" si="5"/>
        <v>0</v>
      </c>
      <c r="U34" s="510"/>
    </row>
    <row r="35" spans="1:21" ht="15" customHeight="1" x14ac:dyDescent="0.3">
      <c r="A35" s="511">
        <f t="shared" si="0"/>
        <v>0</v>
      </c>
      <c r="B35" s="509"/>
      <c r="C35" s="509"/>
      <c r="D35" s="509"/>
      <c r="E35" s="509"/>
      <c r="F35" s="509">
        <f t="shared" si="1"/>
        <v>0</v>
      </c>
      <c r="G35" s="509"/>
      <c r="H35" s="509"/>
      <c r="I35" s="509"/>
      <c r="J35" s="509">
        <f t="shared" si="2"/>
        <v>0</v>
      </c>
      <c r="K35" s="509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509">
        <f t="shared" si="5"/>
        <v>0</v>
      </c>
      <c r="U35" s="510"/>
    </row>
    <row r="36" spans="1:21" ht="15" customHeight="1" x14ac:dyDescent="0.3">
      <c r="A36" s="511">
        <f t="shared" si="0"/>
        <v>0</v>
      </c>
      <c r="B36" s="509"/>
      <c r="C36" s="509"/>
      <c r="D36" s="509"/>
      <c r="E36" s="509"/>
      <c r="F36" s="509">
        <f t="shared" si="1"/>
        <v>0</v>
      </c>
      <c r="G36" s="509"/>
      <c r="H36" s="509"/>
      <c r="I36" s="509"/>
      <c r="J36" s="509">
        <f t="shared" si="2"/>
        <v>0</v>
      </c>
      <c r="K36" s="509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509">
        <f t="shared" si="5"/>
        <v>0</v>
      </c>
      <c r="U36" s="510"/>
    </row>
    <row r="37" spans="1:21" ht="15" customHeight="1" x14ac:dyDescent="0.3">
      <c r="A37" s="511">
        <f t="shared" si="0"/>
        <v>0</v>
      </c>
      <c r="B37" s="509"/>
      <c r="C37" s="509"/>
      <c r="D37" s="509"/>
      <c r="E37" s="509"/>
      <c r="F37" s="509">
        <f t="shared" si="1"/>
        <v>0</v>
      </c>
      <c r="G37" s="509"/>
      <c r="H37" s="509"/>
      <c r="I37" s="509"/>
      <c r="J37" s="509">
        <f t="shared" si="2"/>
        <v>0</v>
      </c>
      <c r="K37" s="509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509">
        <f t="shared" si="5"/>
        <v>0</v>
      </c>
      <c r="U37" s="510"/>
    </row>
    <row r="38" spans="1:21" ht="15" customHeight="1" x14ac:dyDescent="0.3">
      <c r="A38" s="511">
        <f t="shared" si="0"/>
        <v>0</v>
      </c>
      <c r="B38" s="509"/>
      <c r="C38" s="509"/>
      <c r="D38" s="509"/>
      <c r="E38" s="509"/>
      <c r="F38" s="509">
        <f t="shared" si="1"/>
        <v>0</v>
      </c>
      <c r="G38" s="509"/>
      <c r="H38" s="509"/>
      <c r="I38" s="509"/>
      <c r="J38" s="509">
        <f t="shared" si="2"/>
        <v>0</v>
      </c>
      <c r="K38" s="509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509">
        <f t="shared" si="5"/>
        <v>0</v>
      </c>
      <c r="U38" s="510"/>
    </row>
    <row r="39" spans="1:21" ht="15" customHeight="1" x14ac:dyDescent="0.3">
      <c r="A39" s="511">
        <f t="shared" si="0"/>
        <v>0</v>
      </c>
      <c r="B39" s="509"/>
      <c r="C39" s="509"/>
      <c r="D39" s="509"/>
      <c r="E39" s="509"/>
      <c r="F39" s="509">
        <f t="shared" si="1"/>
        <v>0</v>
      </c>
      <c r="G39" s="509"/>
      <c r="H39" s="509"/>
      <c r="I39" s="509"/>
      <c r="J39" s="509">
        <f t="shared" si="2"/>
        <v>0</v>
      </c>
      <c r="K39" s="509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509">
        <f t="shared" si="5"/>
        <v>0</v>
      </c>
      <c r="U39" s="510"/>
    </row>
    <row r="40" spans="1:21" ht="15" customHeight="1" x14ac:dyDescent="0.3">
      <c r="A40" s="511">
        <f t="shared" si="0"/>
        <v>0</v>
      </c>
      <c r="B40" s="509"/>
      <c r="C40" s="509"/>
      <c r="D40" s="509"/>
      <c r="E40" s="509"/>
      <c r="F40" s="509">
        <f t="shared" si="1"/>
        <v>0</v>
      </c>
      <c r="G40" s="509"/>
      <c r="H40" s="509"/>
      <c r="I40" s="509"/>
      <c r="J40" s="509">
        <f t="shared" si="2"/>
        <v>0</v>
      </c>
      <c r="K40" s="509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509">
        <f t="shared" si="5"/>
        <v>0</v>
      </c>
      <c r="U40" s="510"/>
    </row>
    <row r="41" spans="1:21" ht="15" customHeight="1" x14ac:dyDescent="0.3">
      <c r="A41" s="511">
        <f t="shared" si="0"/>
        <v>0</v>
      </c>
      <c r="B41" s="509"/>
      <c r="C41" s="509"/>
      <c r="D41" s="509"/>
      <c r="E41" s="509"/>
      <c r="F41" s="509">
        <f t="shared" si="1"/>
        <v>0</v>
      </c>
      <c r="G41" s="509"/>
      <c r="H41" s="509"/>
      <c r="I41" s="509"/>
      <c r="J41" s="509">
        <f t="shared" si="2"/>
        <v>0</v>
      </c>
      <c r="K41" s="509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509">
        <f t="shared" si="5"/>
        <v>0</v>
      </c>
      <c r="U41" s="510"/>
    </row>
    <row r="42" spans="1:21" ht="15" customHeight="1" x14ac:dyDescent="0.3">
      <c r="A42" s="518">
        <f t="shared" si="0"/>
        <v>0</v>
      </c>
      <c r="B42" s="519"/>
      <c r="C42" s="519"/>
      <c r="D42" s="519"/>
      <c r="E42" s="519"/>
      <c r="F42" s="519">
        <f t="shared" si="1"/>
        <v>0</v>
      </c>
      <c r="G42" s="519"/>
      <c r="H42" s="519"/>
      <c r="I42" s="519"/>
      <c r="J42" s="519">
        <f t="shared" si="2"/>
        <v>0</v>
      </c>
      <c r="K42" s="519"/>
      <c r="L42" s="520">
        <f t="shared" si="3"/>
        <v>0</v>
      </c>
      <c r="M42" s="520"/>
      <c r="N42" s="520"/>
      <c r="O42" s="520"/>
      <c r="P42" s="520"/>
      <c r="Q42" s="520">
        <f t="shared" si="4"/>
        <v>0</v>
      </c>
      <c r="R42" s="520"/>
      <c r="S42" s="520"/>
      <c r="T42" s="519">
        <f t="shared" si="5"/>
        <v>0</v>
      </c>
      <c r="U42" s="521"/>
    </row>
    <row r="43" spans="1:21" x14ac:dyDescent="0.3">
      <c r="A43" s="328" t="s">
        <v>80</v>
      </c>
      <c r="B43" s="329"/>
      <c r="C43" s="329"/>
      <c r="D43" s="329"/>
      <c r="E43" s="329"/>
      <c r="F43" s="407">
        <f>F20</f>
        <v>2450000</v>
      </c>
      <c r="G43" s="407"/>
      <c r="H43" s="407"/>
      <c r="I43" s="408"/>
      <c r="J43" s="479">
        <f>J20</f>
        <v>1</v>
      </c>
      <c r="K43" s="479"/>
      <c r="L43" s="462" t="s">
        <v>959</v>
      </c>
      <c r="M43" s="463"/>
      <c r="N43" s="463"/>
      <c r="O43" s="463"/>
      <c r="P43" s="464"/>
      <c r="Q43" s="465">
        <f>Q20</f>
        <v>1000000</v>
      </c>
      <c r="R43" s="466"/>
      <c r="S43" s="466"/>
      <c r="T43" s="466"/>
      <c r="U43" s="467"/>
    </row>
    <row r="44" spans="1:21" ht="17.25" thickBot="1" x14ac:dyDescent="0.35">
      <c r="A44" s="431" t="s">
        <v>90</v>
      </c>
      <c r="B44" s="432"/>
      <c r="C44" s="432"/>
      <c r="D44" s="432"/>
      <c r="E44" s="432"/>
      <c r="F44" s="433">
        <f>F21</f>
        <v>3450000</v>
      </c>
      <c r="G44" s="433"/>
      <c r="H44" s="433"/>
      <c r="I44" s="434"/>
      <c r="J44" s="435" t="s">
        <v>965</v>
      </c>
      <c r="K44" s="432"/>
      <c r="L44" s="401" t="str">
        <f>L21</f>
        <v>장효주</v>
      </c>
      <c r="M44" s="401"/>
      <c r="N44" s="401"/>
      <c r="O44" s="435" t="s">
        <v>64</v>
      </c>
      <c r="P44" s="437"/>
      <c r="Q44" s="468" t="str">
        <f>Q21</f>
        <v>제이오토(대구)</v>
      </c>
      <c r="R44" s="469"/>
      <c r="S44" s="469"/>
      <c r="T44" s="469"/>
      <c r="U44" s="47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85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1165</v>
      </c>
      <c r="E1" s="31" t="s">
        <v>1164</v>
      </c>
      <c r="F1" s="31" t="s">
        <v>1163</v>
      </c>
      <c r="G1" s="96">
        <v>1710</v>
      </c>
    </row>
    <row r="2" spans="1:7" x14ac:dyDescent="0.3">
      <c r="A2">
        <v>1</v>
      </c>
      <c r="B2" s="13">
        <v>45735</v>
      </c>
      <c r="C2" t="s">
        <v>1142</v>
      </c>
      <c r="D2" t="s">
        <v>1211</v>
      </c>
    </row>
    <row r="3" spans="1:7" x14ac:dyDescent="0.3">
      <c r="A3">
        <v>2</v>
      </c>
      <c r="B3" s="13">
        <v>45736</v>
      </c>
      <c r="C3" t="s">
        <v>1036</v>
      </c>
      <c r="D3" t="s">
        <v>1213</v>
      </c>
    </row>
    <row r="4" spans="1:7" x14ac:dyDescent="0.3">
      <c r="A4">
        <v>3</v>
      </c>
      <c r="B4" s="13">
        <v>45736</v>
      </c>
      <c r="C4" t="s">
        <v>975</v>
      </c>
      <c r="D4" t="s">
        <v>1215</v>
      </c>
    </row>
    <row r="5" spans="1:7" x14ac:dyDescent="0.3">
      <c r="A5">
        <v>4</v>
      </c>
      <c r="B5" s="13">
        <v>45736</v>
      </c>
      <c r="C5" t="s">
        <v>1228</v>
      </c>
      <c r="D5" t="s">
        <v>1231</v>
      </c>
    </row>
    <row r="6" spans="1:7" x14ac:dyDescent="0.3">
      <c r="A6">
        <v>5</v>
      </c>
      <c r="B6" s="13">
        <v>45737</v>
      </c>
      <c r="C6" t="s">
        <v>998</v>
      </c>
      <c r="D6" t="s">
        <v>1254</v>
      </c>
    </row>
    <row r="7" spans="1:7" x14ac:dyDescent="0.3">
      <c r="A7">
        <v>6</v>
      </c>
      <c r="B7" s="13">
        <v>45740</v>
      </c>
      <c r="C7" t="s">
        <v>1228</v>
      </c>
      <c r="D7" t="s">
        <v>1353</v>
      </c>
      <c r="E7" t="s">
        <v>1352</v>
      </c>
    </row>
    <row r="8" spans="1:7" x14ac:dyDescent="0.3">
      <c r="A8">
        <v>6</v>
      </c>
      <c r="B8" s="13">
        <v>45740</v>
      </c>
      <c r="C8" t="s">
        <v>1296</v>
      </c>
      <c r="D8" t="s">
        <v>1359</v>
      </c>
      <c r="E8" t="s">
        <v>1358</v>
      </c>
    </row>
    <row r="9" spans="1:7" x14ac:dyDescent="0.3">
      <c r="A9">
        <v>7</v>
      </c>
      <c r="B9" s="13">
        <v>45740</v>
      </c>
      <c r="C9" t="s">
        <v>1363</v>
      </c>
      <c r="D9" t="s">
        <v>1367</v>
      </c>
    </row>
    <row r="10" spans="1:7" x14ac:dyDescent="0.3">
      <c r="A10">
        <v>8</v>
      </c>
      <c r="B10" s="13">
        <v>45740</v>
      </c>
      <c r="C10" t="s">
        <v>1368</v>
      </c>
      <c r="D10" t="s">
        <v>1369</v>
      </c>
    </row>
    <row r="11" spans="1:7" x14ac:dyDescent="0.3">
      <c r="A11">
        <v>9</v>
      </c>
      <c r="B11" s="13">
        <v>45740</v>
      </c>
      <c r="C11" t="s">
        <v>1005</v>
      </c>
      <c r="D11" t="s">
        <v>1373</v>
      </c>
    </row>
    <row r="12" spans="1:7" x14ac:dyDescent="0.3">
      <c r="A12">
        <v>10</v>
      </c>
      <c r="B12" s="13">
        <v>45723</v>
      </c>
      <c r="C12" t="s">
        <v>1389</v>
      </c>
      <c r="D12" t="s">
        <v>1426</v>
      </c>
    </row>
    <row r="13" spans="1:7" x14ac:dyDescent="0.3">
      <c r="A13">
        <v>11</v>
      </c>
      <c r="B13" s="13">
        <v>45723</v>
      </c>
      <c r="C13" t="s">
        <v>1427</v>
      </c>
      <c r="D13" t="s">
        <v>1428</v>
      </c>
    </row>
    <row r="14" spans="1:7" x14ac:dyDescent="0.3">
      <c r="A14">
        <v>12</v>
      </c>
      <c r="B14" s="13">
        <v>45723</v>
      </c>
      <c r="C14" t="s">
        <v>1381</v>
      </c>
      <c r="D14" t="s">
        <v>1429</v>
      </c>
    </row>
    <row r="15" spans="1:7" x14ac:dyDescent="0.3">
      <c r="A15">
        <v>13</v>
      </c>
      <c r="B15" s="13">
        <v>45722</v>
      </c>
      <c r="C15" t="s">
        <v>1389</v>
      </c>
      <c r="D15" t="s">
        <v>1430</v>
      </c>
    </row>
    <row r="16" spans="1:7" x14ac:dyDescent="0.3">
      <c r="A16">
        <v>14</v>
      </c>
      <c r="B16" s="13">
        <v>45722</v>
      </c>
      <c r="C16" t="s">
        <v>1143</v>
      </c>
      <c r="D16" t="s">
        <v>1431</v>
      </c>
    </row>
    <row r="17" spans="1:4" x14ac:dyDescent="0.3">
      <c r="A17">
        <v>15</v>
      </c>
      <c r="B17" s="13">
        <v>45722</v>
      </c>
      <c r="C17" t="s">
        <v>1432</v>
      </c>
      <c r="D17" t="s">
        <v>1433</v>
      </c>
    </row>
    <row r="18" spans="1:4" x14ac:dyDescent="0.3">
      <c r="A18">
        <v>16</v>
      </c>
      <c r="B18" s="13">
        <v>45721</v>
      </c>
      <c r="C18" t="s">
        <v>1434</v>
      </c>
      <c r="D18" t="s">
        <v>1435</v>
      </c>
    </row>
    <row r="19" spans="1:4" x14ac:dyDescent="0.3">
      <c r="A19">
        <v>17</v>
      </c>
      <c r="B19" s="13">
        <v>45720</v>
      </c>
      <c r="C19" t="s">
        <v>1389</v>
      </c>
      <c r="D19" t="s">
        <v>1436</v>
      </c>
    </row>
    <row r="20" spans="1:4" x14ac:dyDescent="0.3">
      <c r="A20">
        <v>17</v>
      </c>
      <c r="B20" s="13">
        <v>45720</v>
      </c>
      <c r="C20" t="s">
        <v>1434</v>
      </c>
      <c r="D20" t="s">
        <v>1437</v>
      </c>
    </row>
    <row r="21" spans="1:4" x14ac:dyDescent="0.3">
      <c r="A21">
        <v>18</v>
      </c>
      <c r="B21" s="13">
        <v>45720</v>
      </c>
      <c r="C21" t="s">
        <v>1143</v>
      </c>
      <c r="D21" t="s">
        <v>1438</v>
      </c>
    </row>
    <row r="22" spans="1:4" x14ac:dyDescent="0.3">
      <c r="A22">
        <v>19</v>
      </c>
      <c r="B22" s="13">
        <v>45720</v>
      </c>
      <c r="C22" t="s">
        <v>1439</v>
      </c>
      <c r="D22" t="s">
        <v>1440</v>
      </c>
    </row>
    <row r="23" spans="1:4" x14ac:dyDescent="0.3">
      <c r="A23">
        <v>20</v>
      </c>
      <c r="B23" s="13">
        <v>45717</v>
      </c>
      <c r="C23" t="s">
        <v>1389</v>
      </c>
      <c r="D23" t="s">
        <v>1441</v>
      </c>
    </row>
    <row r="24" spans="1:4" x14ac:dyDescent="0.3">
      <c r="A24">
        <v>21</v>
      </c>
      <c r="B24" s="13">
        <v>45717</v>
      </c>
      <c r="C24" t="s">
        <v>1442</v>
      </c>
      <c r="D24" t="s">
        <v>1443</v>
      </c>
    </row>
    <row r="25" spans="1:4" x14ac:dyDescent="0.3">
      <c r="A25">
        <v>22</v>
      </c>
      <c r="B25" s="13">
        <v>45723</v>
      </c>
      <c r="C25" t="s">
        <v>1444</v>
      </c>
      <c r="D25" t="s">
        <v>1445</v>
      </c>
    </row>
    <row r="26" spans="1:4" x14ac:dyDescent="0.3">
      <c r="A26">
        <v>23</v>
      </c>
      <c r="B26" s="13">
        <v>45723</v>
      </c>
      <c r="C26" t="s">
        <v>1446</v>
      </c>
      <c r="D26" t="s">
        <v>1447</v>
      </c>
    </row>
    <row r="27" spans="1:4" x14ac:dyDescent="0.3">
      <c r="A27">
        <v>24</v>
      </c>
      <c r="B27" s="13">
        <v>45723</v>
      </c>
      <c r="C27" t="s">
        <v>1448</v>
      </c>
      <c r="D27" t="s">
        <v>1449</v>
      </c>
    </row>
    <row r="28" spans="1:4" x14ac:dyDescent="0.3">
      <c r="A28">
        <v>25</v>
      </c>
      <c r="B28" s="13">
        <v>45724</v>
      </c>
      <c r="C28" t="s">
        <v>1389</v>
      </c>
      <c r="D28" t="s">
        <v>1450</v>
      </c>
    </row>
    <row r="29" spans="1:4" x14ac:dyDescent="0.3">
      <c r="A29">
        <v>26</v>
      </c>
      <c r="B29" s="13">
        <v>45726</v>
      </c>
      <c r="C29" t="s">
        <v>1434</v>
      </c>
      <c r="D29" t="s">
        <v>1451</v>
      </c>
    </row>
    <row r="30" spans="1:4" x14ac:dyDescent="0.3">
      <c r="A30">
        <v>27</v>
      </c>
      <c r="B30" s="13">
        <v>45726</v>
      </c>
      <c r="C30" t="s">
        <v>1051</v>
      </c>
      <c r="D30" t="s">
        <v>1452</v>
      </c>
    </row>
    <row r="31" spans="1:4" x14ac:dyDescent="0.3">
      <c r="A31">
        <v>28</v>
      </c>
      <c r="B31" s="13">
        <v>45727</v>
      </c>
      <c r="C31" t="s">
        <v>1079</v>
      </c>
      <c r="D31" t="s">
        <v>1453</v>
      </c>
    </row>
    <row r="32" spans="1:4" x14ac:dyDescent="0.3">
      <c r="A32">
        <v>29</v>
      </c>
      <c r="B32" s="13">
        <v>45727</v>
      </c>
      <c r="C32" t="s">
        <v>1389</v>
      </c>
      <c r="D32" t="s">
        <v>1455</v>
      </c>
    </row>
    <row r="33" spans="1:4" x14ac:dyDescent="0.3">
      <c r="A33">
        <v>30</v>
      </c>
      <c r="B33" s="13">
        <v>45727</v>
      </c>
      <c r="C33" t="s">
        <v>1151</v>
      </c>
      <c r="D33" t="s">
        <v>1456</v>
      </c>
    </row>
    <row r="34" spans="1:4" x14ac:dyDescent="0.3">
      <c r="A34">
        <v>31</v>
      </c>
      <c r="B34" s="13">
        <v>45727</v>
      </c>
      <c r="C34" t="s">
        <v>1457</v>
      </c>
      <c r="D34" t="s">
        <v>1458</v>
      </c>
    </row>
    <row r="35" spans="1:4" x14ac:dyDescent="0.3">
      <c r="A35">
        <v>32</v>
      </c>
      <c r="B35" s="13">
        <v>45729</v>
      </c>
      <c r="C35" t="s">
        <v>1459</v>
      </c>
      <c r="D35" t="s">
        <v>1461</v>
      </c>
    </row>
    <row r="36" spans="1:4" x14ac:dyDescent="0.3">
      <c r="A36">
        <v>33</v>
      </c>
      <c r="B36" s="13">
        <v>45729</v>
      </c>
      <c r="C36" t="s">
        <v>1005</v>
      </c>
      <c r="D36" t="s">
        <v>1462</v>
      </c>
    </row>
    <row r="37" spans="1:4" x14ac:dyDescent="0.3">
      <c r="A37">
        <v>34</v>
      </c>
      <c r="B37" s="13">
        <v>45730</v>
      </c>
      <c r="C37" t="s">
        <v>1463</v>
      </c>
      <c r="D37" t="s">
        <v>1464</v>
      </c>
    </row>
    <row r="38" spans="1:4" x14ac:dyDescent="0.3">
      <c r="A38">
        <v>35</v>
      </c>
      <c r="B38" s="13">
        <v>45730</v>
      </c>
      <c r="C38" t="s">
        <v>1389</v>
      </c>
      <c r="D38" t="s">
        <v>1467</v>
      </c>
    </row>
    <row r="39" spans="1:4" x14ac:dyDescent="0.3">
      <c r="A39">
        <v>36</v>
      </c>
      <c r="B39" s="13">
        <v>45731</v>
      </c>
      <c r="C39" t="s">
        <v>1167</v>
      </c>
      <c r="D39" t="s">
        <v>1468</v>
      </c>
    </row>
    <row r="40" spans="1:4" x14ac:dyDescent="0.3">
      <c r="A40">
        <v>37</v>
      </c>
      <c r="B40" s="13">
        <v>45731</v>
      </c>
      <c r="C40" t="s">
        <v>1469</v>
      </c>
      <c r="D40" t="s">
        <v>1471</v>
      </c>
    </row>
    <row r="41" spans="1:4" x14ac:dyDescent="0.3">
      <c r="A41">
        <v>38</v>
      </c>
      <c r="B41" s="13">
        <v>45731</v>
      </c>
      <c r="C41" t="s">
        <v>1024</v>
      </c>
      <c r="D41" t="s">
        <v>1473</v>
      </c>
    </row>
    <row r="42" spans="1:4" x14ac:dyDescent="0.3">
      <c r="A42">
        <v>39</v>
      </c>
      <c r="B42" s="13">
        <v>45733</v>
      </c>
      <c r="C42" t="s">
        <v>1143</v>
      </c>
      <c r="D42" t="s">
        <v>1474</v>
      </c>
    </row>
    <row r="43" spans="1:4" x14ac:dyDescent="0.3">
      <c r="A43">
        <v>40</v>
      </c>
      <c r="B43" s="13">
        <v>45733</v>
      </c>
      <c r="C43" t="s">
        <v>1475</v>
      </c>
      <c r="D43" t="s">
        <v>1477</v>
      </c>
    </row>
    <row r="44" spans="1:4" x14ac:dyDescent="0.3">
      <c r="A44">
        <v>41</v>
      </c>
      <c r="B44" s="13">
        <v>45733</v>
      </c>
      <c r="C44" t="s">
        <v>1044</v>
      </c>
      <c r="D44" t="s">
        <v>1481</v>
      </c>
    </row>
    <row r="45" spans="1:4" x14ac:dyDescent="0.3">
      <c r="A45">
        <v>42</v>
      </c>
      <c r="B45" s="13">
        <v>45733</v>
      </c>
      <c r="C45" t="s">
        <v>1459</v>
      </c>
      <c r="D45" t="s">
        <v>1483</v>
      </c>
    </row>
    <row r="46" spans="1:4" x14ac:dyDescent="0.3">
      <c r="A46">
        <v>43</v>
      </c>
      <c r="B46" s="13">
        <v>45733</v>
      </c>
      <c r="C46" t="s">
        <v>1484</v>
      </c>
      <c r="D46" t="s">
        <v>1487</v>
      </c>
    </row>
    <row r="47" spans="1:4" x14ac:dyDescent="0.3">
      <c r="A47">
        <v>44</v>
      </c>
      <c r="B47" s="13">
        <v>45734</v>
      </c>
      <c r="C47" t="s">
        <v>1488</v>
      </c>
      <c r="D47" t="s">
        <v>1489</v>
      </c>
    </row>
    <row r="48" spans="1:4" x14ac:dyDescent="0.3">
      <c r="A48">
        <v>45</v>
      </c>
      <c r="B48" s="13">
        <v>45735</v>
      </c>
      <c r="C48" t="s">
        <v>1389</v>
      </c>
      <c r="D48" t="s">
        <v>1490</v>
      </c>
    </row>
    <row r="49" spans="1:5" x14ac:dyDescent="0.3">
      <c r="A49">
        <v>46</v>
      </c>
      <c r="B49" s="13">
        <v>45735</v>
      </c>
      <c r="C49" t="s">
        <v>1389</v>
      </c>
      <c r="D49" t="s">
        <v>1492</v>
      </c>
    </row>
    <row r="50" spans="1:5" x14ac:dyDescent="0.3">
      <c r="A50">
        <v>47</v>
      </c>
      <c r="B50" s="13">
        <v>45735</v>
      </c>
      <c r="C50" t="s">
        <v>1051</v>
      </c>
      <c r="D50" t="s">
        <v>1494</v>
      </c>
    </row>
    <row r="51" spans="1:5" x14ac:dyDescent="0.3">
      <c r="A51">
        <v>48</v>
      </c>
      <c r="B51" s="13">
        <v>45735</v>
      </c>
      <c r="C51" t="s">
        <v>1368</v>
      </c>
      <c r="D51" t="s">
        <v>1497</v>
      </c>
    </row>
    <row r="52" spans="1:5" x14ac:dyDescent="0.3">
      <c r="A52">
        <v>49</v>
      </c>
      <c r="B52" s="13">
        <v>45736</v>
      </c>
      <c r="C52" t="s">
        <v>1434</v>
      </c>
      <c r="D52" t="s">
        <v>1501</v>
      </c>
    </row>
    <row r="53" spans="1:5" x14ac:dyDescent="0.3">
      <c r="A53">
        <v>50</v>
      </c>
      <c r="B53" s="13">
        <v>45736</v>
      </c>
      <c r="C53" t="s">
        <v>1228</v>
      </c>
      <c r="D53" t="s">
        <v>1502</v>
      </c>
    </row>
    <row r="54" spans="1:5" x14ac:dyDescent="0.3">
      <c r="A54">
        <v>51</v>
      </c>
      <c r="B54" s="13">
        <v>45736</v>
      </c>
      <c r="C54" t="s">
        <v>1459</v>
      </c>
      <c r="D54" t="s">
        <v>1503</v>
      </c>
    </row>
    <row r="55" spans="1:5" x14ac:dyDescent="0.3">
      <c r="A55">
        <v>52</v>
      </c>
      <c r="B55" s="13">
        <v>45736</v>
      </c>
      <c r="C55" t="s">
        <v>1221</v>
      </c>
      <c r="D55" t="s">
        <v>1504</v>
      </c>
    </row>
    <row r="56" spans="1:5" x14ac:dyDescent="0.3">
      <c r="A56">
        <v>53</v>
      </c>
      <c r="B56" s="13">
        <v>45736</v>
      </c>
      <c r="C56" t="s">
        <v>1505</v>
      </c>
      <c r="D56" t="s">
        <v>1506</v>
      </c>
    </row>
    <row r="57" spans="1:5" x14ac:dyDescent="0.3">
      <c r="A57">
        <v>54</v>
      </c>
      <c r="B57" s="13">
        <v>45741</v>
      </c>
      <c r="C57" t="s">
        <v>1507</v>
      </c>
      <c r="D57" t="s">
        <v>1510</v>
      </c>
    </row>
    <row r="58" spans="1:5" x14ac:dyDescent="0.3">
      <c r="A58">
        <v>55</v>
      </c>
      <c r="B58" s="13">
        <v>45737</v>
      </c>
      <c r="C58" t="s">
        <v>1511</v>
      </c>
      <c r="D58" t="s">
        <v>1515</v>
      </c>
    </row>
    <row r="59" spans="1:5" x14ac:dyDescent="0.3">
      <c r="A59">
        <v>56</v>
      </c>
      <c r="B59" s="13">
        <v>45737</v>
      </c>
      <c r="C59" t="s">
        <v>1434</v>
      </c>
      <c r="D59" t="s">
        <v>1516</v>
      </c>
    </row>
    <row r="60" spans="1:5" x14ac:dyDescent="0.3">
      <c r="A60">
        <v>57</v>
      </c>
      <c r="B60" s="13">
        <v>45740</v>
      </c>
      <c r="C60" t="s">
        <v>1296</v>
      </c>
      <c r="D60" t="s">
        <v>1517</v>
      </c>
      <c r="E60" t="s">
        <v>1358</v>
      </c>
    </row>
    <row r="61" spans="1:5" x14ac:dyDescent="0.3">
      <c r="A61">
        <v>58</v>
      </c>
      <c r="B61" s="13">
        <v>45740</v>
      </c>
      <c r="C61" t="s">
        <v>1228</v>
      </c>
      <c r="D61" t="s">
        <v>1518</v>
      </c>
    </row>
    <row r="62" spans="1:5" x14ac:dyDescent="0.3">
      <c r="A62">
        <v>59</v>
      </c>
      <c r="B62" s="13">
        <v>45740</v>
      </c>
      <c r="C62" t="s">
        <v>1363</v>
      </c>
      <c r="D62" t="s">
        <v>1519</v>
      </c>
    </row>
    <row r="63" spans="1:5" x14ac:dyDescent="0.3">
      <c r="A63">
        <v>60</v>
      </c>
      <c r="B63" s="13">
        <v>45740</v>
      </c>
      <c r="C63" t="s">
        <v>1167</v>
      </c>
      <c r="D63" t="s">
        <v>1520</v>
      </c>
    </row>
    <row r="64" spans="1:5" x14ac:dyDescent="0.3">
      <c r="A64">
        <v>61</v>
      </c>
      <c r="B64" s="13">
        <v>45740</v>
      </c>
      <c r="C64" t="s">
        <v>1005</v>
      </c>
      <c r="D64" t="s">
        <v>1521</v>
      </c>
    </row>
    <row r="65" spans="1:6" x14ac:dyDescent="0.3">
      <c r="A65">
        <v>62</v>
      </c>
      <c r="B65" s="13">
        <v>45740</v>
      </c>
      <c r="C65" t="s">
        <v>1522</v>
      </c>
      <c r="D65" t="s">
        <v>1524</v>
      </c>
      <c r="E65" t="s">
        <v>1523</v>
      </c>
    </row>
    <row r="66" spans="1:6" x14ac:dyDescent="0.3">
      <c r="A66">
        <v>63</v>
      </c>
      <c r="B66" s="13">
        <v>45741</v>
      </c>
      <c r="C66" t="s">
        <v>1439</v>
      </c>
      <c r="D66" t="s">
        <v>1526</v>
      </c>
    </row>
    <row r="67" spans="1:6" x14ac:dyDescent="0.3">
      <c r="A67">
        <v>64</v>
      </c>
      <c r="B67" s="13">
        <v>45741</v>
      </c>
      <c r="C67" t="s">
        <v>1143</v>
      </c>
      <c r="D67" t="s">
        <v>1527</v>
      </c>
    </row>
    <row r="68" spans="1:6" x14ac:dyDescent="0.3">
      <c r="A68">
        <v>65</v>
      </c>
      <c r="B68" s="13">
        <v>45741</v>
      </c>
      <c r="C68" t="s">
        <v>1016</v>
      </c>
      <c r="D68" t="s">
        <v>1529</v>
      </c>
    </row>
    <row r="69" spans="1:6" x14ac:dyDescent="0.3">
      <c r="A69">
        <v>66</v>
      </c>
      <c r="B69" s="13">
        <v>45741</v>
      </c>
      <c r="C69" t="s">
        <v>1434</v>
      </c>
      <c r="D69" t="s">
        <v>1530</v>
      </c>
    </row>
    <row r="70" spans="1:6" x14ac:dyDescent="0.3">
      <c r="A70">
        <v>67</v>
      </c>
      <c r="B70" s="13">
        <v>45741</v>
      </c>
      <c r="C70" t="s">
        <v>1531</v>
      </c>
      <c r="D70" t="s">
        <v>1533</v>
      </c>
    </row>
    <row r="71" spans="1:6" x14ac:dyDescent="0.3">
      <c r="A71">
        <v>68</v>
      </c>
      <c r="B71" s="13">
        <v>45741</v>
      </c>
      <c r="C71" t="s">
        <v>1534</v>
      </c>
      <c r="D71" t="s">
        <v>1535</v>
      </c>
    </row>
    <row r="72" spans="1:6" x14ac:dyDescent="0.3">
      <c r="A72">
        <v>69</v>
      </c>
      <c r="B72" s="13">
        <v>45742</v>
      </c>
      <c r="C72" t="s">
        <v>1016</v>
      </c>
      <c r="D72" t="s">
        <v>1536</v>
      </c>
    </row>
    <row r="73" spans="1:6" x14ac:dyDescent="0.3">
      <c r="A73">
        <v>70</v>
      </c>
      <c r="B73" s="13">
        <v>45742</v>
      </c>
      <c r="C73" t="s">
        <v>1381</v>
      </c>
      <c r="D73" t="s">
        <v>1537</v>
      </c>
    </row>
    <row r="74" spans="1:6" x14ac:dyDescent="0.3">
      <c r="A74">
        <v>71</v>
      </c>
      <c r="B74" s="13">
        <v>45742</v>
      </c>
      <c r="C74" t="s">
        <v>1385</v>
      </c>
      <c r="D74" t="s">
        <v>1538</v>
      </c>
    </row>
    <row r="75" spans="1:6" x14ac:dyDescent="0.3">
      <c r="A75">
        <v>72</v>
      </c>
      <c r="B75" s="13">
        <v>45742</v>
      </c>
      <c r="C75" t="s">
        <v>1005</v>
      </c>
      <c r="D75" t="s">
        <v>1540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1558</v>
      </c>
      <c r="D76" t="s">
        <v>1559</v>
      </c>
      <c r="F76" t="s">
        <v>1560</v>
      </c>
    </row>
    <row r="77" spans="1:6" x14ac:dyDescent="0.3">
      <c r="A77">
        <v>74</v>
      </c>
      <c r="B77" s="13">
        <v>45743</v>
      </c>
      <c r="C77" t="s">
        <v>1544</v>
      </c>
      <c r="D77" t="s">
        <v>1547</v>
      </c>
      <c r="E77" t="s">
        <v>1546</v>
      </c>
    </row>
    <row r="78" spans="1:6" x14ac:dyDescent="0.3">
      <c r="A78">
        <v>75</v>
      </c>
      <c r="B78" s="13">
        <v>45744</v>
      </c>
      <c r="C78" t="s">
        <v>1544</v>
      </c>
      <c r="D78" t="s">
        <v>1550</v>
      </c>
    </row>
    <row r="79" spans="1:6" x14ac:dyDescent="0.3">
      <c r="A79">
        <v>76</v>
      </c>
      <c r="B79" s="13">
        <v>45745</v>
      </c>
      <c r="C79" t="s">
        <v>976</v>
      </c>
      <c r="D79" t="s">
        <v>1552</v>
      </c>
    </row>
    <row r="80" spans="1:6" x14ac:dyDescent="0.3">
      <c r="A80">
        <v>77</v>
      </c>
      <c r="B80" s="13">
        <v>45747</v>
      </c>
      <c r="C80" t="s">
        <v>1531</v>
      </c>
      <c r="D80" t="s">
        <v>1563</v>
      </c>
      <c r="E80" t="s">
        <v>1562</v>
      </c>
    </row>
    <row r="81" spans="1:4" x14ac:dyDescent="0.3">
      <c r="A81">
        <v>78</v>
      </c>
      <c r="B81" s="13">
        <v>45747</v>
      </c>
      <c r="C81" t="s">
        <v>1079</v>
      </c>
      <c r="D81" t="s">
        <v>1564</v>
      </c>
    </row>
    <row r="82" spans="1:4" x14ac:dyDescent="0.3">
      <c r="A82">
        <v>79</v>
      </c>
      <c r="B82" s="13">
        <v>45747</v>
      </c>
      <c r="C82" t="s">
        <v>977</v>
      </c>
      <c r="D82" t="s">
        <v>1566</v>
      </c>
    </row>
    <row r="83" spans="1:4" x14ac:dyDescent="0.3">
      <c r="A83">
        <v>80</v>
      </c>
      <c r="B83" s="13">
        <v>45734</v>
      </c>
      <c r="C83" t="s">
        <v>1567</v>
      </c>
      <c r="D83" t="s">
        <v>1569</v>
      </c>
    </row>
    <row r="84" spans="1:4" x14ac:dyDescent="0.3">
      <c r="A84">
        <v>81</v>
      </c>
      <c r="B84" s="13">
        <v>45723</v>
      </c>
      <c r="C84" t="s">
        <v>1570</v>
      </c>
      <c r="D84" t="s">
        <v>1572</v>
      </c>
    </row>
    <row r="85" spans="1:4" x14ac:dyDescent="0.3">
      <c r="A85">
        <v>82</v>
      </c>
      <c r="B85" s="13">
        <v>45723</v>
      </c>
      <c r="C85" t="s">
        <v>1570</v>
      </c>
      <c r="D85" t="s">
        <v>1573</v>
      </c>
    </row>
    <row r="86" spans="1:4" x14ac:dyDescent="0.3">
      <c r="A86">
        <v>83</v>
      </c>
      <c r="B86" s="13">
        <v>45723</v>
      </c>
      <c r="C86" t="s">
        <v>1570</v>
      </c>
      <c r="D86" t="s">
        <v>1574</v>
      </c>
    </row>
    <row r="87" spans="1:4" x14ac:dyDescent="0.3">
      <c r="A87">
        <v>84</v>
      </c>
      <c r="B87" s="13">
        <v>45718</v>
      </c>
      <c r="C87" t="s">
        <v>1013</v>
      </c>
      <c r="D87" t="s">
        <v>1575</v>
      </c>
    </row>
    <row r="88" spans="1:4" x14ac:dyDescent="0.3">
      <c r="A88">
        <v>85</v>
      </c>
      <c r="B88" s="13">
        <v>45729</v>
      </c>
      <c r="C88" t="s">
        <v>1576</v>
      </c>
      <c r="D88" t="s">
        <v>1580</v>
      </c>
    </row>
    <row r="89" spans="1:4" x14ac:dyDescent="0.3">
      <c r="A89">
        <v>86</v>
      </c>
      <c r="B89" s="13">
        <v>45716</v>
      </c>
      <c r="C89" t="s">
        <v>1576</v>
      </c>
      <c r="D89" t="s">
        <v>1581</v>
      </c>
    </row>
    <row r="90" spans="1:4" x14ac:dyDescent="0.3">
      <c r="A90">
        <v>87</v>
      </c>
      <c r="B90" s="13">
        <v>45722</v>
      </c>
      <c r="C90" t="s">
        <v>1457</v>
      </c>
      <c r="D90" t="s">
        <v>1583</v>
      </c>
    </row>
    <row r="91" spans="1:4" x14ac:dyDescent="0.3">
      <c r="A91">
        <v>88</v>
      </c>
      <c r="B91" s="13">
        <v>45722</v>
      </c>
      <c r="C91" t="s">
        <v>985</v>
      </c>
      <c r="D91" t="s">
        <v>1584</v>
      </c>
    </row>
    <row r="92" spans="1:4" x14ac:dyDescent="0.3">
      <c r="A92">
        <v>89</v>
      </c>
      <c r="B92" s="13">
        <v>45726</v>
      </c>
      <c r="C92" t="s">
        <v>985</v>
      </c>
      <c r="D92" t="s">
        <v>1585</v>
      </c>
    </row>
    <row r="93" spans="1:4" x14ac:dyDescent="0.3">
      <c r="A93">
        <v>90</v>
      </c>
      <c r="B93" s="13">
        <v>45735</v>
      </c>
      <c r="C93" t="s">
        <v>1586</v>
      </c>
      <c r="D93" t="s">
        <v>1587</v>
      </c>
    </row>
    <row r="94" spans="1:4" x14ac:dyDescent="0.3">
      <c r="A94">
        <v>91</v>
      </c>
      <c r="B94" s="13">
        <v>45736</v>
      </c>
      <c r="C94" t="s">
        <v>1588</v>
      </c>
      <c r="D94" t="s">
        <v>1589</v>
      </c>
    </row>
    <row r="95" spans="1:4" x14ac:dyDescent="0.3">
      <c r="A95">
        <v>92</v>
      </c>
      <c r="B95" s="13">
        <v>45721</v>
      </c>
      <c r="C95" t="s">
        <v>1442</v>
      </c>
      <c r="D95" t="s">
        <v>1591</v>
      </c>
    </row>
    <row r="96" spans="1:4" x14ac:dyDescent="0.3">
      <c r="A96">
        <v>93</v>
      </c>
      <c r="B96" s="13">
        <v>45736</v>
      </c>
      <c r="C96" t="s">
        <v>1592</v>
      </c>
      <c r="D96" t="s">
        <v>1594</v>
      </c>
    </row>
    <row r="97" spans="1:4" x14ac:dyDescent="0.3">
      <c r="A97">
        <v>94</v>
      </c>
      <c r="B97" s="13">
        <v>45735</v>
      </c>
      <c r="D97" t="s">
        <v>1595</v>
      </c>
    </row>
    <row r="98" spans="1:4" x14ac:dyDescent="0.3">
      <c r="A98">
        <v>95</v>
      </c>
      <c r="B98" s="13">
        <v>45744</v>
      </c>
      <c r="D98" t="s">
        <v>1597</v>
      </c>
    </row>
    <row r="99" spans="1:4" x14ac:dyDescent="0.3">
      <c r="A99">
        <v>96</v>
      </c>
      <c r="B99" s="13">
        <v>45748</v>
      </c>
      <c r="C99" t="s">
        <v>1511</v>
      </c>
      <c r="D99" t="s">
        <v>1600</v>
      </c>
    </row>
    <row r="100" spans="1:4" x14ac:dyDescent="0.3">
      <c r="A100">
        <v>97</v>
      </c>
      <c r="B100" s="13">
        <v>45748</v>
      </c>
      <c r="C100" t="s">
        <v>1507</v>
      </c>
      <c r="D100" t="s">
        <v>1611</v>
      </c>
    </row>
    <row r="101" spans="1:4" x14ac:dyDescent="0.3">
      <c r="A101">
        <v>98</v>
      </c>
      <c r="B101" s="13">
        <v>45748</v>
      </c>
      <c r="C101" t="s">
        <v>1567</v>
      </c>
      <c r="D101" t="s">
        <v>1618</v>
      </c>
    </row>
    <row r="102" spans="1:4" x14ac:dyDescent="0.3">
      <c r="A102">
        <v>99</v>
      </c>
      <c r="B102" s="13">
        <v>45748</v>
      </c>
      <c r="C102" t="s">
        <v>1567</v>
      </c>
      <c r="D102" t="s">
        <v>1620</v>
      </c>
    </row>
    <row r="103" spans="1:4" x14ac:dyDescent="0.3">
      <c r="A103">
        <v>100</v>
      </c>
      <c r="B103" s="13">
        <v>45749</v>
      </c>
      <c r="C103" t="s">
        <v>1439</v>
      </c>
      <c r="D103" t="s">
        <v>1627</v>
      </c>
    </row>
    <row r="104" spans="1:4" x14ac:dyDescent="0.3">
      <c r="A104">
        <v>101</v>
      </c>
      <c r="B104" s="13">
        <v>45749</v>
      </c>
      <c r="C104" t="s">
        <v>1531</v>
      </c>
      <c r="D104" t="s">
        <v>1645</v>
      </c>
    </row>
    <row r="105" spans="1:4" x14ac:dyDescent="0.3">
      <c r="A105">
        <v>102</v>
      </c>
      <c r="B105" s="13">
        <v>45749</v>
      </c>
      <c r="C105" t="s">
        <v>1389</v>
      </c>
      <c r="D105" t="s">
        <v>1646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1647</v>
      </c>
    </row>
    <row r="107" spans="1:4" x14ac:dyDescent="0.3">
      <c r="A107">
        <v>104</v>
      </c>
      <c r="B107" s="13">
        <v>45749</v>
      </c>
      <c r="C107" t="s">
        <v>1648</v>
      </c>
      <c r="D107" t="s">
        <v>1652</v>
      </c>
    </row>
    <row r="108" spans="1:4" x14ac:dyDescent="0.3">
      <c r="A108">
        <v>105</v>
      </c>
      <c r="B108" s="13">
        <v>45749</v>
      </c>
      <c r="C108" t="s">
        <v>1653</v>
      </c>
      <c r="D108" t="s">
        <v>1655</v>
      </c>
    </row>
    <row r="109" spans="1:4" x14ac:dyDescent="0.3">
      <c r="A109">
        <v>106</v>
      </c>
      <c r="B109" s="13">
        <v>45749</v>
      </c>
      <c r="C109" t="s">
        <v>1531</v>
      </c>
      <c r="D109" t="s">
        <v>1657</v>
      </c>
    </row>
    <row r="110" spans="1:4" x14ac:dyDescent="0.3">
      <c r="A110">
        <v>107</v>
      </c>
      <c r="B110" s="13">
        <v>45750</v>
      </c>
      <c r="C110" t="s">
        <v>1439</v>
      </c>
      <c r="D110" t="s">
        <v>1659</v>
      </c>
    </row>
    <row r="111" spans="1:4" x14ac:dyDescent="0.3">
      <c r="A111">
        <v>108</v>
      </c>
      <c r="B111" s="13">
        <v>45750</v>
      </c>
      <c r="C111" t="s">
        <v>1661</v>
      </c>
      <c r="D111" t="s">
        <v>1665</v>
      </c>
    </row>
    <row r="112" spans="1:4" x14ac:dyDescent="0.3">
      <c r="A112">
        <v>109</v>
      </c>
      <c r="B112" s="13">
        <v>45750</v>
      </c>
      <c r="C112" t="s">
        <v>1666</v>
      </c>
      <c r="D112" t="s">
        <v>1667</v>
      </c>
    </row>
    <row r="113" spans="1:4" x14ac:dyDescent="0.3">
      <c r="A113">
        <v>110</v>
      </c>
      <c r="B113" s="13">
        <v>45750</v>
      </c>
      <c r="C113" t="s">
        <v>1434</v>
      </c>
      <c r="D113" t="s">
        <v>1676</v>
      </c>
    </row>
    <row r="114" spans="1:4" x14ac:dyDescent="0.3">
      <c r="A114">
        <v>111</v>
      </c>
      <c r="B114" s="13">
        <v>45751</v>
      </c>
      <c r="C114" t="s">
        <v>1368</v>
      </c>
      <c r="D114" t="s">
        <v>1682</v>
      </c>
    </row>
    <row r="115" spans="1:4" x14ac:dyDescent="0.3">
      <c r="A115">
        <v>112</v>
      </c>
      <c r="B115" s="13">
        <v>45751</v>
      </c>
      <c r="C115" t="s">
        <v>1459</v>
      </c>
      <c r="D115" t="s">
        <v>1686</v>
      </c>
    </row>
    <row r="116" spans="1:4" x14ac:dyDescent="0.3">
      <c r="A116">
        <v>113</v>
      </c>
      <c r="B116" s="13">
        <v>45751</v>
      </c>
      <c r="C116" t="s">
        <v>1712</v>
      </c>
      <c r="D116" t="s">
        <v>1715</v>
      </c>
    </row>
    <row r="117" spans="1:4" x14ac:dyDescent="0.3">
      <c r="A117">
        <v>114</v>
      </c>
      <c r="B117" s="13">
        <v>45751</v>
      </c>
      <c r="C117" t="s">
        <v>1712</v>
      </c>
      <c r="D117" t="s">
        <v>1716</v>
      </c>
    </row>
    <row r="118" spans="1:4" x14ac:dyDescent="0.3">
      <c r="A118">
        <v>115</v>
      </c>
      <c r="B118" s="13">
        <v>45751</v>
      </c>
      <c r="C118" t="s">
        <v>1712</v>
      </c>
      <c r="D118" t="s">
        <v>1719</v>
      </c>
    </row>
    <row r="119" spans="1:4" x14ac:dyDescent="0.3">
      <c r="A119">
        <v>116</v>
      </c>
      <c r="B119" s="13">
        <v>45752</v>
      </c>
      <c r="C119" t="s">
        <v>1531</v>
      </c>
      <c r="D119" t="s">
        <v>1735</v>
      </c>
    </row>
    <row r="120" spans="1:4" x14ac:dyDescent="0.3">
      <c r="A120">
        <v>117</v>
      </c>
      <c r="B120" s="13">
        <v>45752</v>
      </c>
      <c r="C120" t="s">
        <v>1389</v>
      </c>
      <c r="D120" t="s">
        <v>1739</v>
      </c>
    </row>
    <row r="121" spans="1:4" x14ac:dyDescent="0.3">
      <c r="A121">
        <v>118</v>
      </c>
      <c r="B121" s="13">
        <v>45754</v>
      </c>
      <c r="C121" t="s">
        <v>1737</v>
      </c>
      <c r="D121" t="s">
        <v>1740</v>
      </c>
    </row>
    <row r="122" spans="1:4" x14ac:dyDescent="0.3">
      <c r="A122">
        <v>118</v>
      </c>
      <c r="B122" s="13">
        <v>45754</v>
      </c>
      <c r="C122" t="s">
        <v>1143</v>
      </c>
      <c r="D122" t="s">
        <v>1751</v>
      </c>
    </row>
    <row r="123" spans="1:4" x14ac:dyDescent="0.3">
      <c r="A123">
        <v>119</v>
      </c>
      <c r="B123" s="13">
        <v>45754</v>
      </c>
      <c r="C123" t="s">
        <v>1712</v>
      </c>
      <c r="D123" t="s">
        <v>1762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1783</v>
      </c>
    </row>
    <row r="125" spans="1:4" x14ac:dyDescent="0.3">
      <c r="A125">
        <v>121</v>
      </c>
      <c r="B125" s="13">
        <v>45754</v>
      </c>
      <c r="C125" t="s">
        <v>1780</v>
      </c>
      <c r="D125" t="s">
        <v>1787</v>
      </c>
    </row>
    <row r="126" spans="1:4" x14ac:dyDescent="0.3">
      <c r="A126">
        <v>122</v>
      </c>
      <c r="B126" s="13">
        <v>45754</v>
      </c>
      <c r="C126" t="s">
        <v>1712</v>
      </c>
      <c r="D126" t="s">
        <v>1788</v>
      </c>
    </row>
    <row r="127" spans="1:4" x14ac:dyDescent="0.3">
      <c r="A127">
        <v>123</v>
      </c>
      <c r="B127" s="13">
        <v>45754</v>
      </c>
      <c r="C127" t="s">
        <v>1389</v>
      </c>
      <c r="D127" t="s">
        <v>1789</v>
      </c>
    </row>
    <row r="128" spans="1:4" x14ac:dyDescent="0.3">
      <c r="A128">
        <v>124</v>
      </c>
      <c r="B128" s="13">
        <v>45755</v>
      </c>
      <c r="C128" t="s">
        <v>1439</v>
      </c>
      <c r="D128" t="s">
        <v>1794</v>
      </c>
    </row>
    <row r="129" spans="1:5" x14ac:dyDescent="0.3">
      <c r="A129">
        <v>125</v>
      </c>
      <c r="B129" s="13">
        <v>45755</v>
      </c>
      <c r="C129" t="s">
        <v>1795</v>
      </c>
      <c r="D129" t="s">
        <v>1797</v>
      </c>
      <c r="E129" t="s">
        <v>1796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1798</v>
      </c>
    </row>
    <row r="131" spans="1:5" x14ac:dyDescent="0.3">
      <c r="A131">
        <v>127</v>
      </c>
      <c r="B131" s="13">
        <v>45755</v>
      </c>
      <c r="C131" t="s">
        <v>1799</v>
      </c>
      <c r="D131" t="s">
        <v>1800</v>
      </c>
    </row>
    <row r="132" spans="1:5" x14ac:dyDescent="0.3">
      <c r="A132">
        <v>128</v>
      </c>
      <c r="B132" s="13">
        <v>45755</v>
      </c>
      <c r="C132" t="s">
        <v>1570</v>
      </c>
      <c r="D132" t="s">
        <v>1801</v>
      </c>
    </row>
    <row r="133" spans="1:5" x14ac:dyDescent="0.3">
      <c r="A133">
        <v>129</v>
      </c>
      <c r="B133" s="13">
        <v>45755</v>
      </c>
      <c r="C133" t="s">
        <v>1802</v>
      </c>
      <c r="D133" t="s">
        <v>1804</v>
      </c>
    </row>
    <row r="134" spans="1:5" x14ac:dyDescent="0.3">
      <c r="A134">
        <v>130</v>
      </c>
      <c r="B134" s="13">
        <v>45756</v>
      </c>
      <c r="C134" t="s">
        <v>1712</v>
      </c>
      <c r="D134" t="s">
        <v>1814</v>
      </c>
    </row>
    <row r="135" spans="1:5" x14ac:dyDescent="0.3">
      <c r="A135">
        <v>131</v>
      </c>
      <c r="B135" s="13">
        <v>45757</v>
      </c>
      <c r="C135" t="s">
        <v>1448</v>
      </c>
      <c r="D135" t="s">
        <v>1816</v>
      </c>
    </row>
    <row r="136" spans="1:5" x14ac:dyDescent="0.3">
      <c r="A136">
        <v>132</v>
      </c>
      <c r="B136" s="13">
        <v>45757</v>
      </c>
      <c r="C136" t="s">
        <v>1531</v>
      </c>
      <c r="D136" t="s">
        <v>1818</v>
      </c>
    </row>
    <row r="137" spans="1:5" x14ac:dyDescent="0.3">
      <c r="A137">
        <v>133</v>
      </c>
      <c r="B137" s="13">
        <v>45757</v>
      </c>
      <c r="C137" t="s">
        <v>1531</v>
      </c>
      <c r="D137" t="s">
        <v>1821</v>
      </c>
    </row>
    <row r="138" spans="1:5" x14ac:dyDescent="0.3">
      <c r="A138">
        <v>134</v>
      </c>
      <c r="B138" s="13">
        <v>45757</v>
      </c>
      <c r="C138" t="s">
        <v>1448</v>
      </c>
      <c r="D138" t="s">
        <v>1822</v>
      </c>
    </row>
    <row r="139" spans="1:5" x14ac:dyDescent="0.3">
      <c r="A139">
        <v>135</v>
      </c>
      <c r="B139" s="13">
        <v>45757</v>
      </c>
      <c r="C139" t="s">
        <v>1795</v>
      </c>
      <c r="D139" t="s">
        <v>1823</v>
      </c>
    </row>
    <row r="140" spans="1:5" x14ac:dyDescent="0.3">
      <c r="A140">
        <v>136</v>
      </c>
      <c r="B140" s="13">
        <v>45758</v>
      </c>
      <c r="C140" t="s">
        <v>1459</v>
      </c>
      <c r="D140" t="s">
        <v>1830</v>
      </c>
    </row>
    <row r="141" spans="1:5" x14ac:dyDescent="0.3">
      <c r="A141">
        <v>137</v>
      </c>
      <c r="B141" s="13">
        <v>45758</v>
      </c>
      <c r="C141" t="s">
        <v>1828</v>
      </c>
      <c r="D141" t="s">
        <v>1832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1833</v>
      </c>
    </row>
    <row r="143" spans="1:5" x14ac:dyDescent="0.3">
      <c r="A143">
        <v>139</v>
      </c>
      <c r="B143" s="13">
        <v>45759</v>
      </c>
      <c r="C143" t="s">
        <v>1567</v>
      </c>
      <c r="D143" t="s">
        <v>1835</v>
      </c>
      <c r="E143" t="s">
        <v>1834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1836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1838</v>
      </c>
    </row>
    <row r="146" spans="1:4" x14ac:dyDescent="0.3">
      <c r="A146">
        <v>142</v>
      </c>
      <c r="B146" s="13">
        <v>45759</v>
      </c>
      <c r="C146" t="s">
        <v>1837</v>
      </c>
      <c r="D146" t="s">
        <v>1843</v>
      </c>
    </row>
    <row r="147" spans="1:4" x14ac:dyDescent="0.3">
      <c r="A147">
        <v>143</v>
      </c>
      <c r="B147" s="13">
        <v>45761</v>
      </c>
      <c r="C147" t="s">
        <v>1143</v>
      </c>
      <c r="D147" t="s">
        <v>1846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1847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1848</v>
      </c>
    </row>
    <row r="150" spans="1:4" x14ac:dyDescent="0.3">
      <c r="A150">
        <v>146</v>
      </c>
      <c r="B150" s="13">
        <v>45761</v>
      </c>
      <c r="C150" t="s">
        <v>1799</v>
      </c>
      <c r="D150" t="s">
        <v>1850</v>
      </c>
    </row>
    <row r="151" spans="1:4" x14ac:dyDescent="0.3">
      <c r="A151">
        <v>147</v>
      </c>
      <c r="B151" s="13">
        <v>45761</v>
      </c>
      <c r="C151" t="s">
        <v>1851</v>
      </c>
      <c r="D151" t="s">
        <v>1853</v>
      </c>
    </row>
    <row r="152" spans="1:4" x14ac:dyDescent="0.3">
      <c r="A152">
        <v>148</v>
      </c>
      <c r="B152" s="13">
        <v>45691</v>
      </c>
      <c r="C152" t="s">
        <v>1712</v>
      </c>
      <c r="D152" t="s">
        <v>1855</v>
      </c>
    </row>
    <row r="153" spans="1:4" x14ac:dyDescent="0.3">
      <c r="A153">
        <v>149</v>
      </c>
      <c r="B153" s="13">
        <v>45761</v>
      </c>
      <c r="C153" t="s">
        <v>1712</v>
      </c>
      <c r="D153" t="s">
        <v>1856</v>
      </c>
    </row>
    <row r="154" spans="1:4" x14ac:dyDescent="0.3">
      <c r="A154">
        <v>150</v>
      </c>
      <c r="B154" s="13">
        <v>45761</v>
      </c>
      <c r="C154" t="s">
        <v>1857</v>
      </c>
      <c r="D154" t="s">
        <v>1858</v>
      </c>
    </row>
    <row r="155" spans="1:4" x14ac:dyDescent="0.3">
      <c r="A155">
        <v>151</v>
      </c>
      <c r="B155" s="13">
        <v>45761</v>
      </c>
      <c r="C155" t="s">
        <v>1860</v>
      </c>
      <c r="D155" t="s">
        <v>1861</v>
      </c>
    </row>
    <row r="156" spans="1:4" x14ac:dyDescent="0.3">
      <c r="A156">
        <v>152</v>
      </c>
      <c r="B156" s="13">
        <v>45762</v>
      </c>
      <c r="C156" t="s">
        <v>1866</v>
      </c>
      <c r="D156" t="s">
        <v>1867</v>
      </c>
    </row>
    <row r="157" spans="1:4" x14ac:dyDescent="0.3">
      <c r="A157">
        <v>153</v>
      </c>
      <c r="B157" s="13">
        <v>45762</v>
      </c>
      <c r="C157" t="s">
        <v>1712</v>
      </c>
      <c r="D157" t="s">
        <v>1868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1869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1870</v>
      </c>
    </row>
    <row r="160" spans="1:4" x14ac:dyDescent="0.3">
      <c r="A160">
        <v>156</v>
      </c>
      <c r="B160" s="13">
        <v>45762</v>
      </c>
      <c r="C160" t="s">
        <v>1432</v>
      </c>
      <c r="D160" t="s">
        <v>1876</v>
      </c>
    </row>
    <row r="161" spans="1:5" x14ac:dyDescent="0.3">
      <c r="A161">
        <v>157</v>
      </c>
      <c r="B161" s="13">
        <v>45762</v>
      </c>
      <c r="C161" t="s">
        <v>1661</v>
      </c>
      <c r="D161" t="s">
        <v>1877</v>
      </c>
    </row>
    <row r="162" spans="1:5" x14ac:dyDescent="0.3">
      <c r="A162">
        <v>158</v>
      </c>
      <c r="B162" s="13">
        <v>45762</v>
      </c>
      <c r="C162" t="s">
        <v>1799</v>
      </c>
      <c r="D162" t="s">
        <v>1878</v>
      </c>
    </row>
    <row r="163" spans="1:5" x14ac:dyDescent="0.3">
      <c r="A163">
        <v>159</v>
      </c>
      <c r="B163" s="13">
        <v>45763</v>
      </c>
      <c r="C163" t="s">
        <v>1880</v>
      </c>
      <c r="D163" t="s">
        <v>2106</v>
      </c>
    </row>
    <row r="164" spans="1:5" x14ac:dyDescent="0.3">
      <c r="A164">
        <v>160</v>
      </c>
      <c r="B164" s="13">
        <v>45763</v>
      </c>
      <c r="C164" t="s">
        <v>1884</v>
      </c>
      <c r="D164" t="s">
        <v>1885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1886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1888</v>
      </c>
      <c r="E166" t="s">
        <v>1887</v>
      </c>
    </row>
    <row r="167" spans="1:5" x14ac:dyDescent="0.3">
      <c r="A167">
        <v>163</v>
      </c>
      <c r="B167" s="13">
        <v>45763</v>
      </c>
      <c r="C167" t="s">
        <v>1588</v>
      </c>
      <c r="D167" t="s">
        <v>1890</v>
      </c>
      <c r="E167" t="s">
        <v>1887</v>
      </c>
    </row>
    <row r="168" spans="1:5" x14ac:dyDescent="0.3">
      <c r="A168">
        <v>164</v>
      </c>
      <c r="B168" s="13">
        <v>45763</v>
      </c>
      <c r="C168" t="s">
        <v>1570</v>
      </c>
      <c r="D168" t="s">
        <v>1893</v>
      </c>
    </row>
    <row r="169" spans="1:5" x14ac:dyDescent="0.3">
      <c r="A169">
        <v>165</v>
      </c>
      <c r="B169" s="13">
        <v>45764</v>
      </c>
      <c r="C169" t="s">
        <v>1389</v>
      </c>
      <c r="D169" t="s">
        <v>1907</v>
      </c>
    </row>
    <row r="170" spans="1:5" x14ac:dyDescent="0.3">
      <c r="A170">
        <v>166</v>
      </c>
      <c r="B170" s="13">
        <v>45764</v>
      </c>
      <c r="C170" t="s">
        <v>1531</v>
      </c>
      <c r="D170" t="s">
        <v>1910</v>
      </c>
    </row>
    <row r="171" spans="1:5" x14ac:dyDescent="0.3">
      <c r="A171">
        <v>167</v>
      </c>
      <c r="B171" s="13">
        <v>45764</v>
      </c>
      <c r="C171" t="s">
        <v>1432</v>
      </c>
      <c r="D171" t="s">
        <v>1912</v>
      </c>
      <c r="E171" t="s">
        <v>1911</v>
      </c>
    </row>
    <row r="172" spans="1:5" x14ac:dyDescent="0.3">
      <c r="A172">
        <v>168</v>
      </c>
      <c r="B172" s="13">
        <v>45765</v>
      </c>
      <c r="C172" t="s">
        <v>1661</v>
      </c>
      <c r="D172" t="s">
        <v>1915</v>
      </c>
    </row>
    <row r="173" spans="1:5" x14ac:dyDescent="0.3">
      <c r="A173">
        <v>169</v>
      </c>
      <c r="B173" s="13">
        <v>45765</v>
      </c>
      <c r="C173" t="s">
        <v>1712</v>
      </c>
      <c r="D173" t="s">
        <v>1917</v>
      </c>
    </row>
    <row r="174" spans="1:5" x14ac:dyDescent="0.3">
      <c r="A174">
        <v>170</v>
      </c>
      <c r="B174" s="13">
        <v>45765</v>
      </c>
      <c r="C174" t="s">
        <v>1588</v>
      </c>
      <c r="D174" t="s">
        <v>1918</v>
      </c>
    </row>
    <row r="175" spans="1:5" x14ac:dyDescent="0.3">
      <c r="A175">
        <v>171</v>
      </c>
      <c r="B175" s="13">
        <v>45765</v>
      </c>
      <c r="C175" t="s">
        <v>1457</v>
      </c>
      <c r="D175" t="s">
        <v>1919</v>
      </c>
    </row>
    <row r="176" spans="1:5" x14ac:dyDescent="0.3">
      <c r="A176">
        <v>172</v>
      </c>
      <c r="B176" s="13">
        <v>45765</v>
      </c>
      <c r="C176" t="s">
        <v>1457</v>
      </c>
      <c r="D176" t="s">
        <v>1920</v>
      </c>
    </row>
    <row r="177" spans="1:5" x14ac:dyDescent="0.3">
      <c r="A177">
        <v>173</v>
      </c>
      <c r="B177" s="13">
        <v>45768</v>
      </c>
      <c r="C177" t="s">
        <v>1921</v>
      </c>
      <c r="D177" t="s">
        <v>1922</v>
      </c>
    </row>
    <row r="178" spans="1:5" x14ac:dyDescent="0.3">
      <c r="A178">
        <v>174</v>
      </c>
      <c r="B178" s="13">
        <v>45768</v>
      </c>
      <c r="C178" t="s">
        <v>1932</v>
      </c>
      <c r="D178" t="s">
        <v>1933</v>
      </c>
    </row>
    <row r="179" spans="1:5" x14ac:dyDescent="0.3">
      <c r="A179">
        <v>175</v>
      </c>
      <c r="B179" s="13">
        <v>45768</v>
      </c>
      <c r="C179" t="s">
        <v>1932</v>
      </c>
      <c r="D179" t="s">
        <v>1934</v>
      </c>
    </row>
    <row r="180" spans="1:5" x14ac:dyDescent="0.3">
      <c r="A180">
        <v>176</v>
      </c>
      <c r="B180" s="13">
        <v>45768</v>
      </c>
      <c r="C180" t="s">
        <v>1389</v>
      </c>
      <c r="D180" t="s">
        <v>1936</v>
      </c>
      <c r="E180" t="s">
        <v>1935</v>
      </c>
    </row>
    <row r="181" spans="1:5" x14ac:dyDescent="0.3">
      <c r="A181">
        <v>177</v>
      </c>
      <c r="B181" s="13">
        <v>45768</v>
      </c>
      <c r="C181" t="s">
        <v>1570</v>
      </c>
      <c r="D181" t="s">
        <v>1937</v>
      </c>
      <c r="E181" t="s">
        <v>1935</v>
      </c>
    </row>
    <row r="182" spans="1:5" x14ac:dyDescent="0.3">
      <c r="A182">
        <v>178</v>
      </c>
      <c r="B182" s="13">
        <v>45768</v>
      </c>
      <c r="C182" t="s">
        <v>1567</v>
      </c>
      <c r="D182" t="s">
        <v>1938</v>
      </c>
    </row>
    <row r="183" spans="1:5" x14ac:dyDescent="0.3">
      <c r="A183">
        <v>179</v>
      </c>
      <c r="B183" s="13">
        <v>45768</v>
      </c>
      <c r="C183" t="s">
        <v>1712</v>
      </c>
      <c r="D183" t="s">
        <v>1944</v>
      </c>
    </row>
    <row r="184" spans="1:5" x14ac:dyDescent="0.3">
      <c r="A184">
        <v>180</v>
      </c>
      <c r="B184" s="13">
        <v>45769</v>
      </c>
      <c r="C184" t="s">
        <v>1439</v>
      </c>
      <c r="D184" t="s">
        <v>1948</v>
      </c>
    </row>
    <row r="185" spans="1:5" x14ac:dyDescent="0.3">
      <c r="A185">
        <v>181</v>
      </c>
      <c r="B185" s="13">
        <v>45770</v>
      </c>
      <c r="C185" t="s">
        <v>1588</v>
      </c>
      <c r="D185" t="s">
        <v>1950</v>
      </c>
    </row>
    <row r="186" spans="1:5" x14ac:dyDescent="0.3">
      <c r="A186">
        <v>182</v>
      </c>
      <c r="B186" s="13">
        <v>45770</v>
      </c>
      <c r="C186" t="s">
        <v>1951</v>
      </c>
      <c r="D186" t="s">
        <v>1954</v>
      </c>
    </row>
    <row r="187" spans="1:5" x14ac:dyDescent="0.3">
      <c r="A187">
        <v>183</v>
      </c>
      <c r="B187" s="13">
        <v>45770</v>
      </c>
      <c r="C187" t="s">
        <v>1951</v>
      </c>
      <c r="D187" t="s">
        <v>1957</v>
      </c>
    </row>
    <row r="188" spans="1:5" x14ac:dyDescent="0.3">
      <c r="A188">
        <v>184</v>
      </c>
      <c r="B188" s="13">
        <v>45771</v>
      </c>
      <c r="C188" t="s">
        <v>1544</v>
      </c>
      <c r="D188" t="s">
        <v>1959</v>
      </c>
    </row>
    <row r="189" spans="1:5" x14ac:dyDescent="0.3">
      <c r="A189">
        <v>185</v>
      </c>
      <c r="B189" s="13">
        <v>45771</v>
      </c>
      <c r="C189" t="s">
        <v>1434</v>
      </c>
      <c r="D189" t="s">
        <v>1962</v>
      </c>
    </row>
    <row r="190" spans="1:5" x14ac:dyDescent="0.3">
      <c r="A190">
        <v>186</v>
      </c>
      <c r="B190" s="13">
        <v>45772</v>
      </c>
      <c r="C190" t="s">
        <v>1381</v>
      </c>
      <c r="D190" t="s">
        <v>1966</v>
      </c>
    </row>
    <row r="191" spans="1:5" x14ac:dyDescent="0.3">
      <c r="A191">
        <v>187</v>
      </c>
      <c r="B191" s="13">
        <v>45772</v>
      </c>
      <c r="C191" t="s">
        <v>1967</v>
      </c>
      <c r="D191" t="s">
        <v>1969</v>
      </c>
    </row>
    <row r="192" spans="1:5" x14ac:dyDescent="0.3">
      <c r="A192">
        <v>188</v>
      </c>
      <c r="B192" s="13">
        <v>45772</v>
      </c>
      <c r="C192" t="s">
        <v>1970</v>
      </c>
      <c r="D192" t="s">
        <v>1971</v>
      </c>
    </row>
    <row r="193" spans="1:4" x14ac:dyDescent="0.3">
      <c r="A193">
        <v>189</v>
      </c>
      <c r="B193" s="13">
        <v>45772</v>
      </c>
      <c r="C193" t="s">
        <v>1780</v>
      </c>
      <c r="D193" t="s">
        <v>1972</v>
      </c>
    </row>
    <row r="194" spans="1:4" x14ac:dyDescent="0.3">
      <c r="A194">
        <v>190</v>
      </c>
      <c r="B194" s="13">
        <v>45772</v>
      </c>
      <c r="C194" t="s">
        <v>1780</v>
      </c>
      <c r="D194" t="s">
        <v>1974</v>
      </c>
    </row>
    <row r="195" spans="1:4" x14ac:dyDescent="0.3">
      <c r="A195">
        <v>191</v>
      </c>
      <c r="B195" s="13">
        <v>45772</v>
      </c>
      <c r="C195" t="s">
        <v>1434</v>
      </c>
      <c r="D195" t="s">
        <v>1976</v>
      </c>
    </row>
    <row r="196" spans="1:4" x14ac:dyDescent="0.3">
      <c r="A196">
        <v>192</v>
      </c>
      <c r="B196" s="13">
        <v>45772</v>
      </c>
      <c r="C196" t="s">
        <v>1799</v>
      </c>
      <c r="D196" t="s">
        <v>1977</v>
      </c>
    </row>
    <row r="197" spans="1:4" x14ac:dyDescent="0.3">
      <c r="A197">
        <v>193</v>
      </c>
      <c r="B197" s="13">
        <v>45775</v>
      </c>
      <c r="C197" t="s">
        <v>1511</v>
      </c>
      <c r="D197" t="s">
        <v>1979</v>
      </c>
    </row>
    <row r="198" spans="1:4" x14ac:dyDescent="0.3">
      <c r="A198">
        <v>194</v>
      </c>
      <c r="B198" s="13">
        <v>45775</v>
      </c>
      <c r="C198" t="s">
        <v>1434</v>
      </c>
      <c r="D198" t="s">
        <v>1980</v>
      </c>
    </row>
    <row r="199" spans="1:4" x14ac:dyDescent="0.3">
      <c r="A199">
        <v>195</v>
      </c>
      <c r="B199" s="13">
        <v>45775</v>
      </c>
      <c r="C199" t="s">
        <v>1143</v>
      </c>
      <c r="D199" t="s">
        <v>1981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1983</v>
      </c>
    </row>
    <row r="201" spans="1:4" x14ac:dyDescent="0.3">
      <c r="A201">
        <v>197</v>
      </c>
      <c r="B201" s="13">
        <v>45775</v>
      </c>
      <c r="C201" t="s">
        <v>1522</v>
      </c>
      <c r="D201" t="s">
        <v>1985</v>
      </c>
    </row>
    <row r="202" spans="1:4" x14ac:dyDescent="0.3">
      <c r="A202">
        <v>198</v>
      </c>
      <c r="B202" s="13">
        <v>45775</v>
      </c>
      <c r="C202" t="s">
        <v>1970</v>
      </c>
      <c r="D202" t="s">
        <v>1987</v>
      </c>
    </row>
    <row r="203" spans="1:4" x14ac:dyDescent="0.3">
      <c r="A203">
        <v>199</v>
      </c>
      <c r="B203" s="13">
        <v>45776</v>
      </c>
      <c r="C203" t="s">
        <v>1531</v>
      </c>
      <c r="D203" t="s">
        <v>2001</v>
      </c>
    </row>
    <row r="204" spans="1:4" x14ac:dyDescent="0.3">
      <c r="A204">
        <v>200</v>
      </c>
      <c r="B204" s="13">
        <v>45776</v>
      </c>
      <c r="C204" t="s">
        <v>2005</v>
      </c>
      <c r="D204" t="s">
        <v>2006</v>
      </c>
    </row>
    <row r="205" spans="1:4" x14ac:dyDescent="0.3">
      <c r="A205">
        <v>201</v>
      </c>
      <c r="B205" s="13">
        <v>45776</v>
      </c>
      <c r="C205" t="s">
        <v>1712</v>
      </c>
      <c r="D205" t="s">
        <v>2011</v>
      </c>
    </row>
    <row r="206" spans="1:4" x14ac:dyDescent="0.3">
      <c r="A206">
        <v>202</v>
      </c>
      <c r="B206" s="13">
        <v>45776</v>
      </c>
      <c r="C206" t="s">
        <v>2014</v>
      </c>
      <c r="D206" t="s">
        <v>2015</v>
      </c>
    </row>
    <row r="207" spans="1:4" x14ac:dyDescent="0.3">
      <c r="A207">
        <v>203</v>
      </c>
      <c r="B207" s="13">
        <v>45776</v>
      </c>
      <c r="C207" t="s">
        <v>1970</v>
      </c>
      <c r="D207" t="s">
        <v>2016</v>
      </c>
    </row>
    <row r="208" spans="1:4" x14ac:dyDescent="0.3">
      <c r="A208">
        <v>204</v>
      </c>
      <c r="B208" s="13">
        <v>45776</v>
      </c>
      <c r="C208" t="s">
        <v>1737</v>
      </c>
      <c r="D208" t="s">
        <v>2018</v>
      </c>
    </row>
    <row r="209" spans="1:4" x14ac:dyDescent="0.3">
      <c r="A209">
        <v>205</v>
      </c>
      <c r="B209" s="13">
        <v>45776</v>
      </c>
      <c r="C209" t="s">
        <v>1970</v>
      </c>
      <c r="D209" t="s">
        <v>2020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2021</v>
      </c>
    </row>
    <row r="211" spans="1:4" x14ac:dyDescent="0.3">
      <c r="A211">
        <v>207</v>
      </c>
      <c r="B211" s="13">
        <v>45777</v>
      </c>
      <c r="C211" t="s">
        <v>1434</v>
      </c>
      <c r="D211" t="s">
        <v>2023</v>
      </c>
    </row>
    <row r="212" spans="1:4" x14ac:dyDescent="0.3">
      <c r="A212">
        <v>208</v>
      </c>
      <c r="B212" s="13">
        <v>45777</v>
      </c>
      <c r="C212" t="s">
        <v>2024</v>
      </c>
      <c r="D212" t="s">
        <v>2028</v>
      </c>
    </row>
    <row r="213" spans="1:4" x14ac:dyDescent="0.3">
      <c r="A213">
        <v>209</v>
      </c>
      <c r="B213" s="13">
        <v>45777</v>
      </c>
      <c r="C213" t="s">
        <v>2029</v>
      </c>
      <c r="D213" t="s">
        <v>2032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2034</v>
      </c>
    </row>
    <row r="215" spans="1:4" x14ac:dyDescent="0.3">
      <c r="A215">
        <v>211</v>
      </c>
      <c r="B215" s="13">
        <v>45777</v>
      </c>
      <c r="C215" t="s">
        <v>1567</v>
      </c>
      <c r="D215" t="s">
        <v>2035</v>
      </c>
    </row>
    <row r="216" spans="1:4" x14ac:dyDescent="0.3">
      <c r="A216">
        <v>212</v>
      </c>
      <c r="B216" s="13">
        <v>45777</v>
      </c>
      <c r="C216" t="s">
        <v>2036</v>
      </c>
      <c r="D216" t="s">
        <v>2040</v>
      </c>
    </row>
    <row r="217" spans="1:4" x14ac:dyDescent="0.3">
      <c r="A217">
        <v>213</v>
      </c>
      <c r="B217" s="13">
        <v>45777</v>
      </c>
      <c r="C217" t="s">
        <v>1544</v>
      </c>
      <c r="D217" t="s">
        <v>2041</v>
      </c>
    </row>
    <row r="218" spans="1:4" x14ac:dyDescent="0.3">
      <c r="A218">
        <v>214</v>
      </c>
      <c r="B218" s="13">
        <v>45775</v>
      </c>
      <c r="C218" t="s">
        <v>1970</v>
      </c>
      <c r="D218" t="s">
        <v>2042</v>
      </c>
    </row>
    <row r="219" spans="1:4" x14ac:dyDescent="0.3">
      <c r="A219">
        <v>215</v>
      </c>
      <c r="B219" s="13">
        <v>45778</v>
      </c>
      <c r="C219" t="s">
        <v>1570</v>
      </c>
      <c r="D219" t="s">
        <v>2051</v>
      </c>
    </row>
    <row r="220" spans="1:4" x14ac:dyDescent="0.3">
      <c r="A220">
        <v>216</v>
      </c>
      <c r="B220" s="13">
        <v>45777</v>
      </c>
      <c r="C220" t="s">
        <v>1712</v>
      </c>
      <c r="D220" t="s">
        <v>2053</v>
      </c>
    </row>
    <row r="221" spans="1:4" x14ac:dyDescent="0.3">
      <c r="A221">
        <v>217</v>
      </c>
      <c r="B221" s="13">
        <v>45779</v>
      </c>
      <c r="C221" t="s">
        <v>1570</v>
      </c>
      <c r="D221" t="s">
        <v>2054</v>
      </c>
    </row>
    <row r="222" spans="1:4" x14ac:dyDescent="0.3">
      <c r="A222">
        <v>218</v>
      </c>
      <c r="B222" s="13">
        <v>45779</v>
      </c>
      <c r="C222" t="s">
        <v>1967</v>
      </c>
      <c r="D222" t="s">
        <v>2055</v>
      </c>
    </row>
    <row r="223" spans="1:4" x14ac:dyDescent="0.3">
      <c r="A223">
        <v>219</v>
      </c>
      <c r="B223" s="13">
        <v>45779</v>
      </c>
      <c r="C223" t="s">
        <v>1389</v>
      </c>
      <c r="D223" t="s">
        <v>2056</v>
      </c>
    </row>
    <row r="224" spans="1:4" x14ac:dyDescent="0.3">
      <c r="A224">
        <v>220</v>
      </c>
      <c r="B224" s="13">
        <v>45779</v>
      </c>
      <c r="C224" t="s">
        <v>1389</v>
      </c>
      <c r="D224" t="s">
        <v>2057</v>
      </c>
    </row>
    <row r="225" spans="1:4" x14ac:dyDescent="0.3">
      <c r="A225">
        <v>221</v>
      </c>
      <c r="B225" s="13">
        <v>45780</v>
      </c>
      <c r="C225" t="s">
        <v>1951</v>
      </c>
      <c r="D225" t="s">
        <v>2065</v>
      </c>
    </row>
    <row r="226" spans="1:4" x14ac:dyDescent="0.3">
      <c r="A226">
        <v>222</v>
      </c>
      <c r="B226" s="13">
        <v>45782</v>
      </c>
      <c r="C226" t="s">
        <v>2067</v>
      </c>
      <c r="D226" t="s">
        <v>2068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2069</v>
      </c>
    </row>
    <row r="228" spans="1:4" x14ac:dyDescent="0.3">
      <c r="A228">
        <v>224</v>
      </c>
      <c r="B228" s="13">
        <v>45783</v>
      </c>
      <c r="C228" t="s">
        <v>1531</v>
      </c>
      <c r="D228" t="s">
        <v>2070</v>
      </c>
    </row>
    <row r="229" spans="1:4" x14ac:dyDescent="0.3">
      <c r="A229">
        <v>225</v>
      </c>
      <c r="B229" s="13">
        <v>45783</v>
      </c>
      <c r="C229" t="s">
        <v>1389</v>
      </c>
      <c r="D229" t="s">
        <v>2071</v>
      </c>
    </row>
    <row r="230" spans="1:4" x14ac:dyDescent="0.3">
      <c r="A230">
        <v>226</v>
      </c>
      <c r="B230" s="13">
        <v>45783</v>
      </c>
      <c r="C230" t="s">
        <v>1459</v>
      </c>
      <c r="D230" t="s">
        <v>2072</v>
      </c>
    </row>
    <row r="231" spans="1:4" x14ac:dyDescent="0.3">
      <c r="A231">
        <v>227</v>
      </c>
      <c r="B231" s="13">
        <v>45783</v>
      </c>
      <c r="C231" t="s">
        <v>1389</v>
      </c>
      <c r="D231" t="s">
        <v>2074</v>
      </c>
    </row>
    <row r="232" spans="1:4" x14ac:dyDescent="0.3">
      <c r="A232">
        <v>228</v>
      </c>
      <c r="B232" s="13">
        <v>45784</v>
      </c>
      <c r="C232" t="s">
        <v>1296</v>
      </c>
      <c r="D232" t="s">
        <v>2075</v>
      </c>
    </row>
    <row r="233" spans="1:4" x14ac:dyDescent="0.3">
      <c r="A233">
        <v>229</v>
      </c>
      <c r="B233" s="13">
        <v>45784</v>
      </c>
      <c r="C233" t="s">
        <v>2078</v>
      </c>
      <c r="D233" t="s">
        <v>2079</v>
      </c>
    </row>
    <row r="234" spans="1:4" x14ac:dyDescent="0.3">
      <c r="A234">
        <v>230</v>
      </c>
      <c r="B234" s="13">
        <v>45784</v>
      </c>
      <c r="C234" t="s">
        <v>2078</v>
      </c>
      <c r="D234" t="s">
        <v>2081</v>
      </c>
    </row>
    <row r="235" spans="1:4" x14ac:dyDescent="0.3">
      <c r="A235">
        <v>231</v>
      </c>
      <c r="B235" s="13">
        <v>45784</v>
      </c>
      <c r="C235" t="s">
        <v>2078</v>
      </c>
      <c r="D235" t="s">
        <v>2082</v>
      </c>
    </row>
    <row r="236" spans="1:4" x14ac:dyDescent="0.3">
      <c r="A236">
        <v>232</v>
      </c>
      <c r="B236" s="13">
        <v>45784</v>
      </c>
      <c r="C236" t="s">
        <v>1389</v>
      </c>
      <c r="D236" t="s">
        <v>2083</v>
      </c>
    </row>
    <row r="237" spans="1:4" x14ac:dyDescent="0.3">
      <c r="A237">
        <v>233</v>
      </c>
      <c r="B237" s="13">
        <v>45784</v>
      </c>
      <c r="C237" t="s">
        <v>2078</v>
      </c>
      <c r="D237" t="s">
        <v>2088</v>
      </c>
    </row>
    <row r="238" spans="1:4" x14ac:dyDescent="0.3">
      <c r="A238">
        <v>234</v>
      </c>
      <c r="B238" s="13">
        <v>45784</v>
      </c>
      <c r="C238" t="s">
        <v>2084</v>
      </c>
      <c r="D238" t="s">
        <v>2089</v>
      </c>
    </row>
    <row r="239" spans="1:4" x14ac:dyDescent="0.3">
      <c r="A239">
        <v>235</v>
      </c>
      <c r="B239" s="13">
        <v>45785</v>
      </c>
      <c r="C239" t="s">
        <v>2090</v>
      </c>
      <c r="D239" t="s">
        <v>2094</v>
      </c>
    </row>
    <row r="240" spans="1:4" x14ac:dyDescent="0.3">
      <c r="A240">
        <v>236</v>
      </c>
      <c r="B240" s="13">
        <v>45785</v>
      </c>
      <c r="C240" t="s">
        <v>1712</v>
      </c>
      <c r="D240" t="s">
        <v>2095</v>
      </c>
    </row>
    <row r="241" spans="1:4" x14ac:dyDescent="0.3">
      <c r="A241">
        <v>237</v>
      </c>
      <c r="B241" s="13">
        <v>45786</v>
      </c>
      <c r="C241" t="s">
        <v>1296</v>
      </c>
      <c r="D241" t="s">
        <v>2099</v>
      </c>
    </row>
    <row r="242" spans="1:4" x14ac:dyDescent="0.3">
      <c r="A242">
        <v>238</v>
      </c>
      <c r="B242" s="13">
        <v>45786</v>
      </c>
      <c r="C242" t="s">
        <v>2005</v>
      </c>
      <c r="D242" t="s">
        <v>2100</v>
      </c>
    </row>
    <row r="243" spans="1:4" x14ac:dyDescent="0.3">
      <c r="A243">
        <v>239</v>
      </c>
      <c r="B243" s="13">
        <v>45786</v>
      </c>
      <c r="C243" t="s">
        <v>2102</v>
      </c>
      <c r="D243" t="s">
        <v>2103</v>
      </c>
    </row>
    <row r="244" spans="1:4" x14ac:dyDescent="0.3">
      <c r="A244">
        <v>240</v>
      </c>
      <c r="B244" s="13">
        <v>45786</v>
      </c>
      <c r="C244" t="s">
        <v>2102</v>
      </c>
      <c r="D244" t="s">
        <v>2104</v>
      </c>
    </row>
    <row r="245" spans="1:4" x14ac:dyDescent="0.3">
      <c r="A245">
        <v>241</v>
      </c>
      <c r="B245" s="13">
        <v>45789</v>
      </c>
      <c r="C245" t="s">
        <v>2108</v>
      </c>
      <c r="D245" t="s">
        <v>2111</v>
      </c>
    </row>
    <row r="246" spans="1:4" x14ac:dyDescent="0.3">
      <c r="A246">
        <v>242</v>
      </c>
      <c r="B246" s="13">
        <v>45789</v>
      </c>
      <c r="C246" t="s">
        <v>1434</v>
      </c>
      <c r="D246" t="s">
        <v>2112</v>
      </c>
    </row>
    <row r="247" spans="1:4" x14ac:dyDescent="0.3">
      <c r="A247">
        <v>243</v>
      </c>
      <c r="B247" s="13">
        <v>45789</v>
      </c>
      <c r="C247" t="s">
        <v>1967</v>
      </c>
      <c r="D247" t="s">
        <v>2113</v>
      </c>
    </row>
    <row r="248" spans="1:4" x14ac:dyDescent="0.3">
      <c r="A248">
        <v>244</v>
      </c>
      <c r="B248" s="13">
        <v>45789</v>
      </c>
      <c r="C248" t="s">
        <v>1588</v>
      </c>
      <c r="D248" t="s">
        <v>2114</v>
      </c>
    </row>
    <row r="249" spans="1:4" x14ac:dyDescent="0.3">
      <c r="A249">
        <v>245</v>
      </c>
      <c r="B249" s="13">
        <v>45789</v>
      </c>
      <c r="C249" t="s">
        <v>1444</v>
      </c>
      <c r="D249" t="s">
        <v>2117</v>
      </c>
    </row>
    <row r="250" spans="1:4" x14ac:dyDescent="0.3">
      <c r="A250">
        <v>246</v>
      </c>
      <c r="B250" s="13">
        <v>45789</v>
      </c>
      <c r="C250" t="s">
        <v>1143</v>
      </c>
      <c r="D250" t="s">
        <v>2119</v>
      </c>
    </row>
    <row r="251" spans="1:4" x14ac:dyDescent="0.3">
      <c r="A251">
        <v>247</v>
      </c>
      <c r="B251" s="13">
        <v>45789</v>
      </c>
      <c r="C251" t="s">
        <v>2122</v>
      </c>
      <c r="D251" t="s">
        <v>2125</v>
      </c>
    </row>
    <row r="252" spans="1:4" x14ac:dyDescent="0.3">
      <c r="A252">
        <v>248</v>
      </c>
      <c r="B252" s="13">
        <v>45789</v>
      </c>
      <c r="C252" t="s">
        <v>1389</v>
      </c>
      <c r="D252" t="s">
        <v>2127</v>
      </c>
    </row>
    <row r="253" spans="1:4" x14ac:dyDescent="0.3">
      <c r="A253">
        <v>249</v>
      </c>
      <c r="B253" s="13">
        <v>45789</v>
      </c>
      <c r="C253" t="s">
        <v>1459</v>
      </c>
      <c r="D253" t="s">
        <v>2128</v>
      </c>
    </row>
    <row r="254" spans="1:4" x14ac:dyDescent="0.3">
      <c r="A254">
        <v>250</v>
      </c>
      <c r="B254" s="13">
        <v>45790</v>
      </c>
      <c r="C254" t="s">
        <v>1439</v>
      </c>
      <c r="D254" t="s">
        <v>2130</v>
      </c>
    </row>
    <row r="255" spans="1:4" x14ac:dyDescent="0.3">
      <c r="A255">
        <v>251</v>
      </c>
      <c r="B255" s="13">
        <v>45790</v>
      </c>
      <c r="C255" t="s">
        <v>1921</v>
      </c>
      <c r="D255" t="s">
        <v>2131</v>
      </c>
    </row>
    <row r="256" spans="1:4" x14ac:dyDescent="0.3">
      <c r="A256">
        <v>252</v>
      </c>
      <c r="B256" s="13">
        <v>45790</v>
      </c>
      <c r="C256" t="s">
        <v>1459</v>
      </c>
      <c r="D256" t="s">
        <v>2132</v>
      </c>
    </row>
    <row r="257" spans="1:4" x14ac:dyDescent="0.3">
      <c r="A257">
        <v>253</v>
      </c>
      <c r="B257" s="13">
        <v>45790</v>
      </c>
      <c r="C257" t="s">
        <v>1780</v>
      </c>
      <c r="D257" t="s">
        <v>2133</v>
      </c>
    </row>
    <row r="258" spans="1:4" x14ac:dyDescent="0.3">
      <c r="A258">
        <v>254</v>
      </c>
      <c r="B258" s="13">
        <v>45790</v>
      </c>
      <c r="C258" t="s">
        <v>2134</v>
      </c>
      <c r="D258" t="s">
        <v>2135</v>
      </c>
    </row>
    <row r="259" spans="1:4" x14ac:dyDescent="0.3">
      <c r="A259">
        <v>255</v>
      </c>
      <c r="B259" s="13">
        <v>45790</v>
      </c>
      <c r="C259" t="s">
        <v>1866</v>
      </c>
      <c r="D259" t="s">
        <v>2136</v>
      </c>
    </row>
    <row r="260" spans="1:4" x14ac:dyDescent="0.3">
      <c r="A260">
        <v>256</v>
      </c>
      <c r="B260" s="13">
        <v>45790</v>
      </c>
      <c r="C260" t="s">
        <v>1389</v>
      </c>
      <c r="D260" t="s">
        <v>2143</v>
      </c>
    </row>
    <row r="261" spans="1:4" x14ac:dyDescent="0.3">
      <c r="A261">
        <v>257</v>
      </c>
      <c r="B261" s="13">
        <v>45790</v>
      </c>
      <c r="C261" t="s">
        <v>1296</v>
      </c>
      <c r="D261" t="s">
        <v>2146</v>
      </c>
    </row>
    <row r="262" spans="1:4" x14ac:dyDescent="0.3">
      <c r="A262">
        <v>258</v>
      </c>
      <c r="B262" s="13">
        <v>45790</v>
      </c>
      <c r="C262" t="s">
        <v>1661</v>
      </c>
      <c r="D262" t="s">
        <v>2148</v>
      </c>
    </row>
    <row r="263" spans="1:4" x14ac:dyDescent="0.3">
      <c r="A263">
        <v>259</v>
      </c>
      <c r="B263" s="13">
        <v>45790</v>
      </c>
      <c r="C263" t="s">
        <v>1368</v>
      </c>
      <c r="D263" t="s">
        <v>2150</v>
      </c>
    </row>
    <row r="264" spans="1:4" x14ac:dyDescent="0.3">
      <c r="A264">
        <v>260</v>
      </c>
      <c r="B264" s="13">
        <v>45791</v>
      </c>
      <c r="C264" t="s">
        <v>1712</v>
      </c>
      <c r="D264" t="s">
        <v>2154</v>
      </c>
    </row>
    <row r="265" spans="1:4" x14ac:dyDescent="0.3">
      <c r="A265">
        <v>261</v>
      </c>
      <c r="B265" s="13">
        <v>45791</v>
      </c>
      <c r="C265" t="s">
        <v>2160</v>
      </c>
      <c r="D265" t="s">
        <v>2162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2163</v>
      </c>
    </row>
    <row r="267" spans="1:4" x14ac:dyDescent="0.3">
      <c r="A267">
        <v>263</v>
      </c>
      <c r="B267" s="13">
        <v>45791</v>
      </c>
      <c r="C267" t="s">
        <v>1780</v>
      </c>
      <c r="D267" t="s">
        <v>2165</v>
      </c>
    </row>
    <row r="268" spans="1:4" x14ac:dyDescent="0.3">
      <c r="A268">
        <v>264</v>
      </c>
      <c r="B268" s="13">
        <v>45791</v>
      </c>
      <c r="C268" t="s">
        <v>1588</v>
      </c>
      <c r="D268" t="s">
        <v>2166</v>
      </c>
    </row>
    <row r="269" spans="1:4" x14ac:dyDescent="0.3">
      <c r="A269">
        <v>265</v>
      </c>
      <c r="B269" s="13">
        <v>45792</v>
      </c>
      <c r="C269" t="s">
        <v>1570</v>
      </c>
      <c r="D269" t="s">
        <v>2197</v>
      </c>
    </row>
    <row r="270" spans="1:4" x14ac:dyDescent="0.3">
      <c r="A270">
        <v>266</v>
      </c>
      <c r="B270" s="13">
        <v>45792</v>
      </c>
      <c r="C270" t="s">
        <v>2078</v>
      </c>
      <c r="D270" t="s">
        <v>2198</v>
      </c>
    </row>
    <row r="271" spans="1:4" x14ac:dyDescent="0.3">
      <c r="A271">
        <v>267</v>
      </c>
      <c r="B271" s="13">
        <v>45792</v>
      </c>
      <c r="C271" t="s">
        <v>1531</v>
      </c>
      <c r="D271" t="s">
        <v>2199</v>
      </c>
    </row>
    <row r="272" spans="1:4" x14ac:dyDescent="0.3">
      <c r="A272">
        <v>268</v>
      </c>
      <c r="B272" s="13">
        <v>45792</v>
      </c>
      <c r="C272" t="s">
        <v>1737</v>
      </c>
      <c r="D272" t="s">
        <v>2201</v>
      </c>
    </row>
    <row r="273" spans="1:5" x14ac:dyDescent="0.3">
      <c r="A273">
        <v>269</v>
      </c>
      <c r="B273" s="13">
        <v>45792</v>
      </c>
      <c r="C273" t="s">
        <v>1737</v>
      </c>
      <c r="D273" t="s">
        <v>2203</v>
      </c>
    </row>
    <row r="274" spans="1:5" x14ac:dyDescent="0.3">
      <c r="A274">
        <v>270</v>
      </c>
      <c r="B274" s="13">
        <v>45792</v>
      </c>
      <c r="C274" t="s">
        <v>1860</v>
      </c>
      <c r="D274" t="s">
        <v>2207</v>
      </c>
    </row>
    <row r="275" spans="1:5" x14ac:dyDescent="0.3">
      <c r="A275">
        <v>271</v>
      </c>
      <c r="B275" s="13">
        <v>45793</v>
      </c>
      <c r="C275" t="s">
        <v>2084</v>
      </c>
      <c r="D275" t="s">
        <v>2215</v>
      </c>
    </row>
    <row r="276" spans="1:5" x14ac:dyDescent="0.3">
      <c r="A276">
        <v>272</v>
      </c>
      <c r="B276" s="13">
        <v>45793</v>
      </c>
      <c r="C276" t="s">
        <v>1737</v>
      </c>
      <c r="D276" t="s">
        <v>2216</v>
      </c>
    </row>
    <row r="277" spans="1:5" x14ac:dyDescent="0.3">
      <c r="A277">
        <v>273</v>
      </c>
      <c r="B277" s="13">
        <v>45793</v>
      </c>
      <c r="C277" t="s">
        <v>1860</v>
      </c>
      <c r="D277" t="s">
        <v>2218</v>
      </c>
    </row>
    <row r="278" spans="1:5" x14ac:dyDescent="0.3">
      <c r="A278">
        <v>274</v>
      </c>
      <c r="B278" s="13">
        <v>45794</v>
      </c>
      <c r="C278" t="s">
        <v>1837</v>
      </c>
      <c r="D278" t="s">
        <v>2220</v>
      </c>
    </row>
    <row r="279" spans="1:5" x14ac:dyDescent="0.3">
      <c r="A279">
        <v>275</v>
      </c>
      <c r="B279" s="13">
        <v>45794</v>
      </c>
      <c r="C279" t="s">
        <v>1737</v>
      </c>
      <c r="D279" t="s">
        <v>2221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2222</v>
      </c>
    </row>
    <row r="281" spans="1:5" x14ac:dyDescent="0.3">
      <c r="A281">
        <v>277</v>
      </c>
      <c r="B281" s="13">
        <v>45794</v>
      </c>
      <c r="C281" t="s">
        <v>1434</v>
      </c>
      <c r="D281" t="s">
        <v>2226</v>
      </c>
    </row>
    <row r="282" spans="1:5" x14ac:dyDescent="0.3">
      <c r="A282">
        <v>278</v>
      </c>
      <c r="B282" s="13">
        <v>45794</v>
      </c>
      <c r="C282" t="s">
        <v>2228</v>
      </c>
      <c r="D282" t="s">
        <v>2229</v>
      </c>
    </row>
    <row r="283" spans="1:5" x14ac:dyDescent="0.3">
      <c r="A283">
        <v>279</v>
      </c>
      <c r="B283" s="13">
        <v>45794</v>
      </c>
      <c r="C283" t="s">
        <v>1712</v>
      </c>
      <c r="D283" t="s">
        <v>2231</v>
      </c>
    </row>
    <row r="284" spans="1:5" x14ac:dyDescent="0.3">
      <c r="A284">
        <v>280</v>
      </c>
      <c r="B284" s="13">
        <v>45794</v>
      </c>
      <c r="C284" t="s">
        <v>1381</v>
      </c>
      <c r="D284" t="s">
        <v>2232</v>
      </c>
    </row>
    <row r="285" spans="1:5" x14ac:dyDescent="0.3">
      <c r="A285">
        <v>281</v>
      </c>
      <c r="B285" s="13">
        <v>45796</v>
      </c>
      <c r="C285" t="s">
        <v>1143</v>
      </c>
      <c r="D285" t="s">
        <v>2236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2239</v>
      </c>
      <c r="E286" t="s">
        <v>2238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2240</v>
      </c>
    </row>
    <row r="288" spans="1:5" x14ac:dyDescent="0.3">
      <c r="A288">
        <v>284</v>
      </c>
      <c r="B288" s="13">
        <v>45797</v>
      </c>
      <c r="C288" t="s">
        <v>1570</v>
      </c>
      <c r="D288" t="s">
        <v>2241</v>
      </c>
    </row>
    <row r="289" spans="1:4" x14ac:dyDescent="0.3">
      <c r="A289">
        <v>285</v>
      </c>
      <c r="B289" s="13">
        <v>45797</v>
      </c>
      <c r="C289" t="s">
        <v>1851</v>
      </c>
      <c r="D289" t="s">
        <v>2242</v>
      </c>
    </row>
    <row r="290" spans="1:4" x14ac:dyDescent="0.3">
      <c r="A290">
        <v>286</v>
      </c>
      <c r="B290" s="13">
        <v>45798</v>
      </c>
      <c r="C290" t="s">
        <v>1544</v>
      </c>
      <c r="D290" t="s">
        <v>2246</v>
      </c>
    </row>
    <row r="291" spans="1:4" x14ac:dyDescent="0.3">
      <c r="A291">
        <v>287</v>
      </c>
      <c r="B291" s="13">
        <v>45798</v>
      </c>
      <c r="C291" t="s">
        <v>2247</v>
      </c>
      <c r="D291" t="s">
        <v>2248</v>
      </c>
    </row>
    <row r="292" spans="1:4" x14ac:dyDescent="0.3">
      <c r="A292">
        <v>288</v>
      </c>
      <c r="B292" s="13">
        <v>45798</v>
      </c>
      <c r="C292" t="s">
        <v>1661</v>
      </c>
      <c r="D292" t="s">
        <v>2249</v>
      </c>
    </row>
    <row r="293" spans="1:4" x14ac:dyDescent="0.3">
      <c r="A293">
        <v>289</v>
      </c>
      <c r="B293" s="13">
        <v>45798</v>
      </c>
      <c r="C293" t="s">
        <v>2250</v>
      </c>
      <c r="D293" t="s">
        <v>2251</v>
      </c>
    </row>
    <row r="294" spans="1:4" x14ac:dyDescent="0.3">
      <c r="A294">
        <v>290</v>
      </c>
      <c r="B294" s="13">
        <v>45798</v>
      </c>
      <c r="C294" t="s">
        <v>1851</v>
      </c>
      <c r="D294" t="s">
        <v>2252</v>
      </c>
    </row>
    <row r="295" spans="1:4" x14ac:dyDescent="0.3">
      <c r="A295">
        <v>291</v>
      </c>
      <c r="B295" s="13">
        <v>45799</v>
      </c>
      <c r="C295" t="s">
        <v>1389</v>
      </c>
      <c r="D295" t="s">
        <v>2253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2254</v>
      </c>
    </row>
    <row r="297" spans="1:4" x14ac:dyDescent="0.3">
      <c r="A297">
        <v>293</v>
      </c>
      <c r="B297" s="13">
        <v>45799</v>
      </c>
      <c r="C297" t="s">
        <v>1544</v>
      </c>
      <c r="D297" t="s">
        <v>2255</v>
      </c>
    </row>
    <row r="298" spans="1:4" x14ac:dyDescent="0.3">
      <c r="A298">
        <v>294</v>
      </c>
      <c r="B298" s="13">
        <v>45799</v>
      </c>
      <c r="C298" t="s">
        <v>1439</v>
      </c>
      <c r="D298" t="s">
        <v>2257</v>
      </c>
    </row>
    <row r="299" spans="1:4" x14ac:dyDescent="0.3">
      <c r="A299">
        <v>295</v>
      </c>
      <c r="B299" s="13">
        <v>45799</v>
      </c>
      <c r="C299" t="s">
        <v>1469</v>
      </c>
      <c r="D299" t="s">
        <v>2258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2264</v>
      </c>
    </row>
    <row r="301" spans="1:4" x14ac:dyDescent="0.3">
      <c r="A301">
        <v>297</v>
      </c>
      <c r="B301" s="13">
        <v>45800</v>
      </c>
      <c r="C301" t="s">
        <v>2265</v>
      </c>
      <c r="D301" t="s">
        <v>2269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2270</v>
      </c>
    </row>
    <row r="303" spans="1:4" x14ac:dyDescent="0.3">
      <c r="A303">
        <v>299</v>
      </c>
      <c r="B303" s="13">
        <v>45800</v>
      </c>
      <c r="C303" t="s">
        <v>1712</v>
      </c>
      <c r="D303" t="s">
        <v>2271</v>
      </c>
    </row>
    <row r="304" spans="1:4" x14ac:dyDescent="0.3">
      <c r="A304">
        <v>300</v>
      </c>
      <c r="B304" s="13">
        <v>45801</v>
      </c>
      <c r="C304" t="s">
        <v>1442</v>
      </c>
      <c r="D304" t="s">
        <v>2277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2278</v>
      </c>
    </row>
    <row r="306" spans="1:4" x14ac:dyDescent="0.3">
      <c r="A306">
        <v>302</v>
      </c>
      <c r="B306" s="13">
        <v>45801</v>
      </c>
      <c r="C306" t="s">
        <v>1534</v>
      </c>
      <c r="D306" t="s">
        <v>2280</v>
      </c>
    </row>
    <row r="307" spans="1:4" x14ac:dyDescent="0.3">
      <c r="A307">
        <v>303</v>
      </c>
      <c r="B307" s="13">
        <v>45803</v>
      </c>
      <c r="C307" t="s">
        <v>2281</v>
      </c>
      <c r="D307" t="s">
        <v>2285</v>
      </c>
    </row>
    <row r="308" spans="1:4" x14ac:dyDescent="0.3">
      <c r="A308">
        <v>304</v>
      </c>
      <c r="B308" s="13">
        <v>45803</v>
      </c>
      <c r="C308" t="s">
        <v>1389</v>
      </c>
      <c r="D308" t="s">
        <v>2286</v>
      </c>
    </row>
    <row r="309" spans="1:4" x14ac:dyDescent="0.3">
      <c r="A309">
        <v>305</v>
      </c>
      <c r="B309" s="13">
        <v>45803</v>
      </c>
      <c r="C309" t="s">
        <v>1567</v>
      </c>
      <c r="D309" t="s">
        <v>2287</v>
      </c>
    </row>
    <row r="310" spans="1:4" x14ac:dyDescent="0.3">
      <c r="A310">
        <v>306</v>
      </c>
      <c r="B310" s="13">
        <v>45803</v>
      </c>
      <c r="C310" t="s">
        <v>2108</v>
      </c>
      <c r="D310" t="s">
        <v>2289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2290</v>
      </c>
    </row>
    <row r="312" spans="1:4" x14ac:dyDescent="0.3">
      <c r="A312">
        <v>308</v>
      </c>
      <c r="B312" s="13">
        <v>45803</v>
      </c>
      <c r="C312" t="s">
        <v>1661</v>
      </c>
      <c r="D312" t="s">
        <v>2291</v>
      </c>
    </row>
    <row r="313" spans="1:4" x14ac:dyDescent="0.3">
      <c r="A313">
        <v>309</v>
      </c>
      <c r="B313" s="13">
        <v>45803</v>
      </c>
      <c r="C313" t="s">
        <v>1576</v>
      </c>
      <c r="D313" t="s">
        <v>2294</v>
      </c>
    </row>
    <row r="314" spans="1:4" x14ac:dyDescent="0.3">
      <c r="A314">
        <v>310</v>
      </c>
      <c r="B314" s="13">
        <v>45804</v>
      </c>
      <c r="C314" t="s">
        <v>1469</v>
      </c>
      <c r="D314" t="s">
        <v>2297</v>
      </c>
    </row>
    <row r="315" spans="1:4" x14ac:dyDescent="0.3">
      <c r="A315">
        <v>311</v>
      </c>
      <c r="B315" s="13">
        <v>45804</v>
      </c>
      <c r="C315" t="s">
        <v>1712</v>
      </c>
      <c r="D315" t="s">
        <v>2298</v>
      </c>
    </row>
    <row r="316" spans="1:4" x14ac:dyDescent="0.3">
      <c r="A316">
        <v>312</v>
      </c>
      <c r="B316" s="13">
        <v>45804</v>
      </c>
      <c r="C316" t="s">
        <v>1567</v>
      </c>
      <c r="D316" t="s">
        <v>2299</v>
      </c>
    </row>
    <row r="317" spans="1:4" x14ac:dyDescent="0.3">
      <c r="A317">
        <v>313</v>
      </c>
      <c r="B317" s="13">
        <v>45804</v>
      </c>
      <c r="C317" t="s">
        <v>1363</v>
      </c>
      <c r="D317" t="s">
        <v>2300</v>
      </c>
    </row>
    <row r="318" spans="1:4" x14ac:dyDescent="0.3">
      <c r="A318">
        <v>314</v>
      </c>
      <c r="B318" s="13">
        <v>45804</v>
      </c>
      <c r="C318" t="s">
        <v>1531</v>
      </c>
      <c r="D318" t="s">
        <v>2303</v>
      </c>
    </row>
    <row r="319" spans="1:4" x14ac:dyDescent="0.3">
      <c r="A319">
        <v>343</v>
      </c>
      <c r="B319" s="13">
        <v>45806</v>
      </c>
      <c r="C319" t="s">
        <v>2250</v>
      </c>
      <c r="D319" t="s">
        <v>2312</v>
      </c>
    </row>
    <row r="320" spans="1:4" x14ac:dyDescent="0.3">
      <c r="A320">
        <v>344</v>
      </c>
      <c r="B320" s="13">
        <v>45806</v>
      </c>
      <c r="C320" t="s">
        <v>1381</v>
      </c>
      <c r="D320" t="s">
        <v>2313</v>
      </c>
    </row>
    <row r="321" spans="1:4" x14ac:dyDescent="0.3">
      <c r="A321">
        <v>345</v>
      </c>
      <c r="B321" s="13">
        <v>45806</v>
      </c>
      <c r="C321" t="s">
        <v>1389</v>
      </c>
      <c r="D321" t="s">
        <v>2314</v>
      </c>
    </row>
    <row r="322" spans="1:4" x14ac:dyDescent="0.3">
      <c r="A322">
        <v>346</v>
      </c>
      <c r="B322" s="13">
        <v>45807</v>
      </c>
      <c r="C322" t="s">
        <v>1511</v>
      </c>
      <c r="D322" t="s">
        <v>2315</v>
      </c>
    </row>
    <row r="323" spans="1:4" x14ac:dyDescent="0.3">
      <c r="A323">
        <v>347</v>
      </c>
      <c r="B323" s="13">
        <v>45807</v>
      </c>
      <c r="C323" t="s">
        <v>1469</v>
      </c>
      <c r="D323" t="s">
        <v>2321</v>
      </c>
    </row>
    <row r="324" spans="1:4" x14ac:dyDescent="0.3">
      <c r="A324">
        <v>348</v>
      </c>
      <c r="B324" s="13">
        <v>45807</v>
      </c>
      <c r="C324" t="s">
        <v>2322</v>
      </c>
      <c r="D324" t="s">
        <v>2323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2324</v>
      </c>
    </row>
    <row r="326" spans="1:4" x14ac:dyDescent="0.3">
      <c r="A326">
        <v>350</v>
      </c>
      <c r="B326" s="13">
        <v>45807</v>
      </c>
      <c r="C326" t="s">
        <v>2308</v>
      </c>
      <c r="D326" t="s">
        <v>2325</v>
      </c>
    </row>
    <row r="327" spans="1:4" x14ac:dyDescent="0.3">
      <c r="A327">
        <v>351</v>
      </c>
      <c r="B327" s="13">
        <v>45807</v>
      </c>
      <c r="C327" t="s">
        <v>2090</v>
      </c>
      <c r="D327" t="s">
        <v>2326</v>
      </c>
    </row>
    <row r="328" spans="1:4" x14ac:dyDescent="0.3">
      <c r="A328">
        <v>352</v>
      </c>
      <c r="B328" s="13">
        <v>45807</v>
      </c>
      <c r="C328" t="s">
        <v>1432</v>
      </c>
      <c r="D328" t="s">
        <v>2328</v>
      </c>
    </row>
    <row r="329" spans="1:4" x14ac:dyDescent="0.3">
      <c r="A329">
        <v>353</v>
      </c>
      <c r="B329" s="13">
        <v>45808</v>
      </c>
      <c r="C329" t="s">
        <v>1228</v>
      </c>
      <c r="D329" t="s">
        <v>2333</v>
      </c>
    </row>
    <row r="330" spans="1:4" x14ac:dyDescent="0.3">
      <c r="A330">
        <v>354</v>
      </c>
      <c r="B330" s="13">
        <v>45808</v>
      </c>
      <c r="C330" t="s">
        <v>1296</v>
      </c>
      <c r="D330" t="s">
        <v>2334</v>
      </c>
    </row>
    <row r="331" spans="1:4" x14ac:dyDescent="0.3">
      <c r="A331">
        <v>355</v>
      </c>
      <c r="B331" s="13">
        <v>45808</v>
      </c>
      <c r="C331" t="s">
        <v>1712</v>
      </c>
      <c r="D331" t="s">
        <v>2340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2342</v>
      </c>
    </row>
    <row r="333" spans="1:4" x14ac:dyDescent="0.3">
      <c r="A333">
        <v>357</v>
      </c>
      <c r="B333" s="13">
        <v>45810</v>
      </c>
      <c r="C333" t="s">
        <v>1531</v>
      </c>
      <c r="D333" t="s">
        <v>2343</v>
      </c>
    </row>
    <row r="334" spans="1:4" x14ac:dyDescent="0.3">
      <c r="A334">
        <v>358</v>
      </c>
      <c r="B334" s="13">
        <v>45810</v>
      </c>
      <c r="C334" t="s">
        <v>2281</v>
      </c>
      <c r="D334" t="s">
        <v>2344</v>
      </c>
    </row>
    <row r="335" spans="1:4" x14ac:dyDescent="0.3">
      <c r="A335">
        <v>359</v>
      </c>
      <c r="B335" s="13">
        <v>45810</v>
      </c>
      <c r="C335" t="s">
        <v>1446</v>
      </c>
      <c r="D335" t="s">
        <v>2345</v>
      </c>
    </row>
    <row r="336" spans="1:4" x14ac:dyDescent="0.3">
      <c r="A336">
        <v>360</v>
      </c>
      <c r="B336" s="13">
        <v>45810</v>
      </c>
      <c r="C336" t="s">
        <v>1531</v>
      </c>
      <c r="D336" t="s">
        <v>2346</v>
      </c>
    </row>
    <row r="337" spans="1:4" x14ac:dyDescent="0.3">
      <c r="A337">
        <v>361</v>
      </c>
      <c r="B337" s="13">
        <v>45810</v>
      </c>
      <c r="C337" t="s">
        <v>2247</v>
      </c>
      <c r="D337" t="s">
        <v>2347</v>
      </c>
    </row>
    <row r="338" spans="1:4" x14ac:dyDescent="0.3">
      <c r="A338">
        <v>362</v>
      </c>
      <c r="B338" s="13">
        <v>45811</v>
      </c>
      <c r="C338" t="s">
        <v>1586</v>
      </c>
      <c r="D338" t="s">
        <v>2349</v>
      </c>
    </row>
    <row r="339" spans="1:4" x14ac:dyDescent="0.3">
      <c r="A339">
        <v>363</v>
      </c>
      <c r="B339" s="13">
        <v>45811</v>
      </c>
      <c r="C339" t="s">
        <v>1439</v>
      </c>
      <c r="D339" t="s">
        <v>2351</v>
      </c>
    </row>
    <row r="340" spans="1:4" x14ac:dyDescent="0.3">
      <c r="A340">
        <v>364</v>
      </c>
      <c r="B340" s="13">
        <v>45811</v>
      </c>
      <c r="C340" t="s">
        <v>2352</v>
      </c>
      <c r="D340" t="s">
        <v>2355</v>
      </c>
    </row>
    <row r="341" spans="1:4" x14ac:dyDescent="0.3">
      <c r="A341">
        <v>365</v>
      </c>
      <c r="B341" s="13">
        <v>45811</v>
      </c>
      <c r="C341" t="s">
        <v>2352</v>
      </c>
      <c r="D341" t="s">
        <v>2356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2365</v>
      </c>
    </row>
    <row r="343" spans="1:4" x14ac:dyDescent="0.3">
      <c r="A343">
        <v>367</v>
      </c>
      <c r="B343" s="13">
        <v>45812</v>
      </c>
      <c r="C343" t="s">
        <v>1588</v>
      </c>
      <c r="D343" t="s">
        <v>2366</v>
      </c>
    </row>
    <row r="344" spans="1:4" x14ac:dyDescent="0.3">
      <c r="A344">
        <v>368</v>
      </c>
      <c r="B344" s="13">
        <v>45812</v>
      </c>
      <c r="C344" t="s">
        <v>2367</v>
      </c>
      <c r="D344" t="s">
        <v>2372</v>
      </c>
    </row>
    <row r="345" spans="1:4" x14ac:dyDescent="0.3">
      <c r="A345">
        <v>369</v>
      </c>
      <c r="B345" s="13">
        <v>45812</v>
      </c>
      <c r="C345" t="s">
        <v>1570</v>
      </c>
      <c r="D345" t="s">
        <v>2375</v>
      </c>
    </row>
    <row r="346" spans="1:4" x14ac:dyDescent="0.3">
      <c r="A346">
        <v>370</v>
      </c>
      <c r="B346" s="13">
        <v>45813</v>
      </c>
      <c r="C346" t="s">
        <v>1531</v>
      </c>
      <c r="D346" t="s">
        <v>2380</v>
      </c>
    </row>
    <row r="347" spans="1:4" x14ac:dyDescent="0.3">
      <c r="A347">
        <v>371</v>
      </c>
      <c r="B347" s="13">
        <v>45813</v>
      </c>
      <c r="C347" t="s">
        <v>1531</v>
      </c>
      <c r="D347" t="s">
        <v>2381</v>
      </c>
    </row>
    <row r="348" spans="1:4" x14ac:dyDescent="0.3">
      <c r="A348">
        <v>372</v>
      </c>
      <c r="B348" s="13">
        <v>45813</v>
      </c>
      <c r="C348" t="s">
        <v>1446</v>
      </c>
      <c r="D348" t="s">
        <v>2382</v>
      </c>
    </row>
    <row r="349" spans="1:4" x14ac:dyDescent="0.3">
      <c r="A349">
        <v>373</v>
      </c>
      <c r="B349" s="13">
        <v>45813</v>
      </c>
      <c r="C349" t="s">
        <v>1143</v>
      </c>
      <c r="D349" t="s">
        <v>2385</v>
      </c>
    </row>
    <row r="350" spans="1:4" x14ac:dyDescent="0.3">
      <c r="A350">
        <v>374</v>
      </c>
      <c r="B350" s="13">
        <v>45813</v>
      </c>
      <c r="C350" t="s">
        <v>2392</v>
      </c>
      <c r="D350" t="s">
        <v>2393</v>
      </c>
    </row>
    <row r="351" spans="1:4" x14ac:dyDescent="0.3">
      <c r="A351">
        <v>375</v>
      </c>
      <c r="B351" s="13">
        <v>45814</v>
      </c>
      <c r="C351" t="s">
        <v>1712</v>
      </c>
      <c r="D351" t="s">
        <v>2394</v>
      </c>
    </row>
    <row r="352" spans="1:4" x14ac:dyDescent="0.3">
      <c r="A352">
        <v>376</v>
      </c>
      <c r="B352" s="13">
        <v>45815</v>
      </c>
      <c r="C352" t="s">
        <v>1712</v>
      </c>
      <c r="D352" t="s">
        <v>2395</v>
      </c>
    </row>
    <row r="353" spans="1:4" x14ac:dyDescent="0.3">
      <c r="A353">
        <v>377</v>
      </c>
      <c r="B353" s="13">
        <v>45817</v>
      </c>
      <c r="C353" t="s">
        <v>2397</v>
      </c>
      <c r="D353" t="s">
        <v>2398</v>
      </c>
    </row>
    <row r="354" spans="1:4" x14ac:dyDescent="0.3">
      <c r="A354">
        <v>378</v>
      </c>
      <c r="B354" s="13">
        <v>45817</v>
      </c>
      <c r="C354" t="s">
        <v>985</v>
      </c>
      <c r="D354" t="s">
        <v>2399</v>
      </c>
    </row>
    <row r="355" spans="1:4" x14ac:dyDescent="0.3">
      <c r="A355">
        <v>379</v>
      </c>
      <c r="B355" s="13">
        <v>45817</v>
      </c>
      <c r="C355" t="s">
        <v>1143</v>
      </c>
      <c r="D355" t="s">
        <v>2402</v>
      </c>
    </row>
    <row r="356" spans="1:4" x14ac:dyDescent="0.3">
      <c r="A356">
        <v>380</v>
      </c>
      <c r="B356" s="13">
        <v>45817</v>
      </c>
      <c r="C356" t="s">
        <v>1712</v>
      </c>
      <c r="D356" t="s">
        <v>2403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2406</v>
      </c>
    </row>
    <row r="358" spans="1:4" x14ac:dyDescent="0.3">
      <c r="A358">
        <v>382</v>
      </c>
      <c r="B358" s="13">
        <v>45817</v>
      </c>
      <c r="C358" t="s">
        <v>1434</v>
      </c>
      <c r="D358" t="s">
        <v>2407</v>
      </c>
    </row>
    <row r="359" spans="1:4" x14ac:dyDescent="0.3">
      <c r="A359">
        <v>383</v>
      </c>
      <c r="B359" s="13">
        <v>45817</v>
      </c>
      <c r="C359" t="s">
        <v>1389</v>
      </c>
      <c r="D359" t="s">
        <v>2408</v>
      </c>
    </row>
    <row r="360" spans="1:4" x14ac:dyDescent="0.3">
      <c r="A360">
        <v>384</v>
      </c>
      <c r="B360" s="13">
        <v>45817</v>
      </c>
      <c r="C360" t="s">
        <v>1570</v>
      </c>
      <c r="D360" t="s">
        <v>2409</v>
      </c>
    </row>
    <row r="361" spans="1:4" x14ac:dyDescent="0.3">
      <c r="A361">
        <v>385</v>
      </c>
      <c r="B361" s="13">
        <v>45817</v>
      </c>
      <c r="C361" t="s">
        <v>1567</v>
      </c>
      <c r="D361" t="s">
        <v>2415</v>
      </c>
    </row>
    <row r="362" spans="1:4" x14ac:dyDescent="0.3">
      <c r="A362">
        <v>386</v>
      </c>
      <c r="B362" s="13">
        <v>45817</v>
      </c>
      <c r="C362" t="s">
        <v>1712</v>
      </c>
      <c r="D362" t="s">
        <v>2423</v>
      </c>
    </row>
    <row r="363" spans="1:4" x14ac:dyDescent="0.3">
      <c r="A363">
        <v>387</v>
      </c>
      <c r="B363" s="13">
        <v>45817</v>
      </c>
      <c r="C363" t="s">
        <v>1389</v>
      </c>
      <c r="D363" t="s">
        <v>2424</v>
      </c>
    </row>
    <row r="364" spans="1:4" x14ac:dyDescent="0.3">
      <c r="A364">
        <v>388</v>
      </c>
      <c r="B364" s="13">
        <v>45818</v>
      </c>
      <c r="C364" t="s">
        <v>2352</v>
      </c>
      <c r="D364" t="s">
        <v>2439</v>
      </c>
    </row>
    <row r="365" spans="1:4" x14ac:dyDescent="0.3">
      <c r="A365">
        <v>389</v>
      </c>
      <c r="B365" s="13">
        <v>45818</v>
      </c>
      <c r="C365" t="s">
        <v>1737</v>
      </c>
      <c r="D365" t="s">
        <v>2440</v>
      </c>
    </row>
    <row r="366" spans="1:4" x14ac:dyDescent="0.3">
      <c r="A366">
        <v>390</v>
      </c>
      <c r="B366" s="13">
        <v>45818</v>
      </c>
      <c r="C366" t="s">
        <v>1389</v>
      </c>
      <c r="D366" t="s">
        <v>2441</v>
      </c>
    </row>
    <row r="367" spans="1:4" x14ac:dyDescent="0.3">
      <c r="A367">
        <v>391</v>
      </c>
      <c r="B367" s="13">
        <v>45818</v>
      </c>
      <c r="C367" t="s">
        <v>1296</v>
      </c>
      <c r="D367" t="s">
        <v>2443</v>
      </c>
    </row>
    <row r="368" spans="1:4" x14ac:dyDescent="0.3">
      <c r="A368">
        <v>392</v>
      </c>
      <c r="B368" s="13">
        <v>45818</v>
      </c>
      <c r="C368" t="s">
        <v>1567</v>
      </c>
      <c r="D368" t="s">
        <v>2444</v>
      </c>
    </row>
    <row r="369" spans="1:4" x14ac:dyDescent="0.3">
      <c r="A369">
        <v>393</v>
      </c>
      <c r="B369" s="13">
        <v>45818</v>
      </c>
      <c r="C369" t="s">
        <v>1434</v>
      </c>
      <c r="D369" t="s">
        <v>2446</v>
      </c>
    </row>
    <row r="370" spans="1:4" x14ac:dyDescent="0.3">
      <c r="A370">
        <v>394</v>
      </c>
      <c r="B370" s="13">
        <v>45818</v>
      </c>
      <c r="C370" t="s">
        <v>2308</v>
      </c>
      <c r="D370" t="s">
        <v>2448</v>
      </c>
    </row>
    <row r="371" spans="1:4" x14ac:dyDescent="0.3">
      <c r="A371">
        <v>395</v>
      </c>
      <c r="B371" s="13">
        <v>45818</v>
      </c>
      <c r="C371" t="s">
        <v>1884</v>
      </c>
      <c r="D371" t="s">
        <v>2449</v>
      </c>
    </row>
    <row r="372" spans="1:4" x14ac:dyDescent="0.3">
      <c r="A372">
        <v>396</v>
      </c>
      <c r="B372" s="13">
        <v>45819</v>
      </c>
      <c r="C372" t="s">
        <v>1439</v>
      </c>
      <c r="D372" t="s">
        <v>2451</v>
      </c>
    </row>
    <row r="373" spans="1:4" x14ac:dyDescent="0.3">
      <c r="A373">
        <v>397</v>
      </c>
      <c r="B373" s="13">
        <v>45819</v>
      </c>
      <c r="C373" t="s">
        <v>2358</v>
      </c>
      <c r="D373" t="s">
        <v>2462</v>
      </c>
    </row>
    <row r="374" spans="1:4" x14ac:dyDescent="0.3">
      <c r="A374">
        <v>398</v>
      </c>
      <c r="B374" s="13">
        <v>45819</v>
      </c>
      <c r="C374" t="s">
        <v>2463</v>
      </c>
      <c r="D374" t="s">
        <v>2464</v>
      </c>
    </row>
    <row r="375" spans="1:4" x14ac:dyDescent="0.3">
      <c r="A375">
        <v>399</v>
      </c>
      <c r="B375" s="13">
        <v>45819</v>
      </c>
      <c r="C375" t="s">
        <v>1442</v>
      </c>
      <c r="D375" t="s">
        <v>2466</v>
      </c>
    </row>
    <row r="376" spans="1:4" x14ac:dyDescent="0.3">
      <c r="A376">
        <v>400</v>
      </c>
      <c r="B376" s="13">
        <v>45819</v>
      </c>
      <c r="C376" t="s">
        <v>1363</v>
      </c>
      <c r="D376" t="s">
        <v>2467</v>
      </c>
    </row>
    <row r="377" spans="1:4" x14ac:dyDescent="0.3">
      <c r="A377">
        <v>401</v>
      </c>
      <c r="B377" s="13">
        <v>45819</v>
      </c>
      <c r="C377" t="s">
        <v>2454</v>
      </c>
      <c r="D377" t="s">
        <v>2468</v>
      </c>
    </row>
    <row r="378" spans="1:4" x14ac:dyDescent="0.3">
      <c r="A378">
        <v>402</v>
      </c>
      <c r="B378" s="13">
        <v>45819</v>
      </c>
      <c r="C378" t="s">
        <v>1439</v>
      </c>
      <c r="D378" t="s">
        <v>2469</v>
      </c>
    </row>
    <row r="379" spans="1:4" x14ac:dyDescent="0.3">
      <c r="A379">
        <v>403</v>
      </c>
      <c r="B379" s="13">
        <v>45820</v>
      </c>
      <c r="C379" t="s">
        <v>1463</v>
      </c>
      <c r="D379" t="s">
        <v>2470</v>
      </c>
    </row>
    <row r="380" spans="1:4" x14ac:dyDescent="0.3">
      <c r="A380">
        <v>404</v>
      </c>
      <c r="B380" s="13">
        <v>45820</v>
      </c>
      <c r="C380" t="s">
        <v>1463</v>
      </c>
      <c r="D380" t="s">
        <v>2471</v>
      </c>
    </row>
    <row r="381" spans="1:4" x14ac:dyDescent="0.3">
      <c r="A381">
        <v>405</v>
      </c>
      <c r="B381" s="13">
        <v>45820</v>
      </c>
      <c r="C381" t="s">
        <v>1469</v>
      </c>
      <c r="D381" t="s">
        <v>2472</v>
      </c>
    </row>
    <row r="382" spans="1:4" x14ac:dyDescent="0.3">
      <c r="A382">
        <v>406</v>
      </c>
      <c r="B382" s="13">
        <v>45821</v>
      </c>
      <c r="C382" t="s">
        <v>2473</v>
      </c>
      <c r="D382" t="s">
        <v>2479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2480</v>
      </c>
    </row>
    <row r="384" spans="1:4" x14ac:dyDescent="0.3">
      <c r="A384">
        <v>408</v>
      </c>
      <c r="B384" s="13">
        <v>45821</v>
      </c>
      <c r="C384" t="s">
        <v>1799</v>
      </c>
      <c r="D384" t="s">
        <v>2481</v>
      </c>
    </row>
    <row r="385" spans="1:4" x14ac:dyDescent="0.3">
      <c r="A385">
        <v>409</v>
      </c>
      <c r="B385" s="13">
        <v>45821</v>
      </c>
      <c r="C385" t="s">
        <v>1970</v>
      </c>
      <c r="D385" t="s">
        <v>2482</v>
      </c>
    </row>
    <row r="386" spans="1:4" x14ac:dyDescent="0.3">
      <c r="A386">
        <v>410</v>
      </c>
      <c r="B386" s="13">
        <v>45821</v>
      </c>
      <c r="C386" t="s">
        <v>2483</v>
      </c>
      <c r="D386" t="s">
        <v>2484</v>
      </c>
    </row>
    <row r="387" spans="1:4" x14ac:dyDescent="0.3">
      <c r="A387">
        <v>411</v>
      </c>
      <c r="B387" s="13">
        <v>45821</v>
      </c>
      <c r="C387" t="s">
        <v>1459</v>
      </c>
      <c r="D387" t="s">
        <v>2488</v>
      </c>
    </row>
    <row r="388" spans="1:4" x14ac:dyDescent="0.3">
      <c r="A388">
        <v>412</v>
      </c>
      <c r="B388" s="13">
        <v>45821</v>
      </c>
      <c r="C388" t="s">
        <v>1484</v>
      </c>
      <c r="D388" t="s">
        <v>2493</v>
      </c>
    </row>
    <row r="389" spans="1:4" x14ac:dyDescent="0.3">
      <c r="A389">
        <v>413</v>
      </c>
      <c r="B389" s="13">
        <v>45822</v>
      </c>
      <c r="C389" t="s">
        <v>1389</v>
      </c>
      <c r="D389" t="s">
        <v>2494</v>
      </c>
    </row>
    <row r="390" spans="1:4" x14ac:dyDescent="0.3">
      <c r="A390">
        <v>414</v>
      </c>
      <c r="B390" s="13">
        <v>45822</v>
      </c>
      <c r="C390" t="s">
        <v>1531</v>
      </c>
      <c r="D390" t="s">
        <v>2495</v>
      </c>
    </row>
    <row r="391" spans="1:4" x14ac:dyDescent="0.3">
      <c r="A391">
        <v>415</v>
      </c>
      <c r="B391" s="13">
        <v>45824</v>
      </c>
      <c r="C391" t="s">
        <v>1444</v>
      </c>
      <c r="D391" t="s">
        <v>2496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2501</v>
      </c>
    </row>
    <row r="393" spans="1:4" x14ac:dyDescent="0.3">
      <c r="A393">
        <v>417</v>
      </c>
      <c r="B393" s="13">
        <v>45824</v>
      </c>
      <c r="C393" t="s">
        <v>1389</v>
      </c>
      <c r="D393" t="s">
        <v>2502</v>
      </c>
    </row>
    <row r="394" spans="1:4" x14ac:dyDescent="0.3">
      <c r="A394">
        <v>418</v>
      </c>
      <c r="B394" s="13">
        <v>45825</v>
      </c>
      <c r="C394" t="s">
        <v>1368</v>
      </c>
      <c r="D394" t="s">
        <v>2503</v>
      </c>
    </row>
    <row r="395" spans="1:4" x14ac:dyDescent="0.3">
      <c r="A395">
        <v>419</v>
      </c>
      <c r="B395" s="13">
        <v>45825</v>
      </c>
      <c r="C395" t="s">
        <v>1531</v>
      </c>
      <c r="D395" t="s">
        <v>2543</v>
      </c>
    </row>
    <row r="396" spans="1:4" x14ac:dyDescent="0.3">
      <c r="A396">
        <v>420</v>
      </c>
      <c r="B396" s="13">
        <v>45825</v>
      </c>
      <c r="C396" t="s">
        <v>1389</v>
      </c>
      <c r="D396" t="s">
        <v>2546</v>
      </c>
    </row>
    <row r="397" spans="1:4" x14ac:dyDescent="0.3">
      <c r="A397">
        <v>421</v>
      </c>
      <c r="B397" s="13">
        <v>45825</v>
      </c>
      <c r="C397" t="s">
        <v>2545</v>
      </c>
      <c r="D397" t="s">
        <v>2547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2551</v>
      </c>
    </row>
    <row r="399" spans="1:4" x14ac:dyDescent="0.3">
      <c r="A399">
        <v>423</v>
      </c>
      <c r="B399" s="13">
        <v>45826</v>
      </c>
      <c r="C399" t="s">
        <v>1389</v>
      </c>
      <c r="D399" t="s">
        <v>2554</v>
      </c>
    </row>
    <row r="400" spans="1:4" x14ac:dyDescent="0.3">
      <c r="A400">
        <v>424</v>
      </c>
      <c r="B400" s="13">
        <v>45826</v>
      </c>
      <c r="C400" t="s">
        <v>2463</v>
      </c>
      <c r="D400" t="s">
        <v>2555</v>
      </c>
    </row>
    <row r="401" spans="1:4" x14ac:dyDescent="0.3">
      <c r="A401">
        <v>425</v>
      </c>
      <c r="B401" s="13">
        <v>45826</v>
      </c>
      <c r="C401" t="s">
        <v>1967</v>
      </c>
      <c r="D401" t="s">
        <v>2556</v>
      </c>
    </row>
    <row r="402" spans="1:4" x14ac:dyDescent="0.3">
      <c r="A402">
        <v>426</v>
      </c>
      <c r="B402" s="13">
        <v>45826</v>
      </c>
      <c r="C402" t="s">
        <v>2281</v>
      </c>
      <c r="D402" t="s">
        <v>2557</v>
      </c>
    </row>
    <row r="403" spans="1:4" x14ac:dyDescent="0.3">
      <c r="A403">
        <v>427</v>
      </c>
      <c r="B403" s="13">
        <v>45826</v>
      </c>
      <c r="C403" t="s">
        <v>1712</v>
      </c>
      <c r="D403" t="s">
        <v>2558</v>
      </c>
    </row>
    <row r="404" spans="1:4" x14ac:dyDescent="0.3">
      <c r="A404">
        <v>428</v>
      </c>
      <c r="B404" s="13">
        <v>45826</v>
      </c>
      <c r="C404" t="s">
        <v>1389</v>
      </c>
      <c r="D404" t="s">
        <v>2559</v>
      </c>
    </row>
    <row r="405" spans="1:4" x14ac:dyDescent="0.3">
      <c r="A405">
        <v>429</v>
      </c>
      <c r="B405" s="13">
        <v>45827</v>
      </c>
      <c r="C405" t="s">
        <v>1967</v>
      </c>
      <c r="D405" t="s">
        <v>2561</v>
      </c>
    </row>
    <row r="406" spans="1:4" x14ac:dyDescent="0.3">
      <c r="A406">
        <v>430</v>
      </c>
      <c r="B406" s="13">
        <v>45827</v>
      </c>
      <c r="C406" t="s">
        <v>1439</v>
      </c>
      <c r="D406" t="s">
        <v>2562</v>
      </c>
    </row>
    <row r="407" spans="1:4" x14ac:dyDescent="0.3">
      <c r="A407">
        <v>431</v>
      </c>
      <c r="B407" s="13">
        <v>45827</v>
      </c>
      <c r="C407" t="s">
        <v>2545</v>
      </c>
      <c r="D407" t="s">
        <v>2567</v>
      </c>
    </row>
    <row r="408" spans="1:4" x14ac:dyDescent="0.3">
      <c r="A408">
        <v>432</v>
      </c>
      <c r="B408" s="13">
        <v>45827</v>
      </c>
      <c r="C408" t="s">
        <v>1389</v>
      </c>
      <c r="D408" t="s">
        <v>2570</v>
      </c>
    </row>
    <row r="409" spans="1:4" x14ac:dyDescent="0.3">
      <c r="A409">
        <v>433</v>
      </c>
      <c r="B409" s="13">
        <v>45827</v>
      </c>
      <c r="C409" t="s">
        <v>1434</v>
      </c>
      <c r="D409" t="s">
        <v>2571</v>
      </c>
    </row>
    <row r="410" spans="1:4" x14ac:dyDescent="0.3">
      <c r="A410">
        <v>434</v>
      </c>
      <c r="B410" s="13">
        <v>45827</v>
      </c>
      <c r="C410" t="s">
        <v>1712</v>
      </c>
      <c r="D410" t="s">
        <v>2572</v>
      </c>
    </row>
    <row r="411" spans="1:4" x14ac:dyDescent="0.3">
      <c r="A411">
        <v>435</v>
      </c>
      <c r="B411" s="13">
        <v>45827</v>
      </c>
      <c r="C411" t="s">
        <v>2397</v>
      </c>
      <c r="D411" t="s">
        <v>2573</v>
      </c>
    </row>
    <row r="412" spans="1:4" x14ac:dyDescent="0.3">
      <c r="A412">
        <v>436</v>
      </c>
      <c r="B412" s="13">
        <v>45827</v>
      </c>
      <c r="C412" t="s">
        <v>1567</v>
      </c>
      <c r="D412" t="s">
        <v>2575</v>
      </c>
    </row>
    <row r="413" spans="1:4" x14ac:dyDescent="0.3">
      <c r="A413">
        <v>437</v>
      </c>
      <c r="B413" s="13">
        <v>45827</v>
      </c>
      <c r="C413" t="s">
        <v>1567</v>
      </c>
      <c r="D413" t="s">
        <v>2577</v>
      </c>
    </row>
    <row r="414" spans="1:4" x14ac:dyDescent="0.3">
      <c r="A414">
        <v>438</v>
      </c>
      <c r="B414" s="13">
        <v>45828</v>
      </c>
      <c r="C414" t="s">
        <v>2584</v>
      </c>
      <c r="D414" t="s">
        <v>2585</v>
      </c>
    </row>
    <row r="415" spans="1:4" x14ac:dyDescent="0.3">
      <c r="A415">
        <v>439</v>
      </c>
      <c r="B415" s="13">
        <v>45828</v>
      </c>
      <c r="C415" t="s">
        <v>1570</v>
      </c>
      <c r="D415" t="s">
        <v>2586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2587</v>
      </c>
    </row>
    <row r="417" spans="1:4" x14ac:dyDescent="0.3">
      <c r="A417">
        <v>441</v>
      </c>
      <c r="B417" s="13">
        <v>45828</v>
      </c>
      <c r="C417" t="s">
        <v>1531</v>
      </c>
      <c r="D417" t="s">
        <v>2588</v>
      </c>
    </row>
    <row r="418" spans="1:4" x14ac:dyDescent="0.3">
      <c r="A418">
        <v>442</v>
      </c>
      <c r="B418" s="13">
        <v>45828</v>
      </c>
      <c r="C418" t="s">
        <v>2589</v>
      </c>
      <c r="D418" t="s">
        <v>2590</v>
      </c>
    </row>
    <row r="419" spans="1:4" x14ac:dyDescent="0.3">
      <c r="A419">
        <v>443</v>
      </c>
      <c r="B419" s="13">
        <v>45828</v>
      </c>
      <c r="C419" t="s">
        <v>1570</v>
      </c>
      <c r="D419" t="s">
        <v>2591</v>
      </c>
    </row>
    <row r="420" spans="1:4" x14ac:dyDescent="0.3">
      <c r="A420">
        <v>444</v>
      </c>
      <c r="B420" s="13">
        <v>45828</v>
      </c>
      <c r="C420" t="s">
        <v>2597</v>
      </c>
      <c r="D420" t="s">
        <v>2598</v>
      </c>
    </row>
    <row r="421" spans="1:4" x14ac:dyDescent="0.3">
      <c r="A421">
        <v>445</v>
      </c>
      <c r="B421" s="13">
        <v>45829</v>
      </c>
      <c r="C421" t="s">
        <v>1576</v>
      </c>
      <c r="D421" t="s">
        <v>2600</v>
      </c>
    </row>
    <row r="422" spans="1:4" x14ac:dyDescent="0.3">
      <c r="A422">
        <v>446</v>
      </c>
      <c r="B422" s="13">
        <v>45829</v>
      </c>
      <c r="C422" t="s">
        <v>2489</v>
      </c>
      <c r="D422" t="s">
        <v>2601</v>
      </c>
    </row>
    <row r="423" spans="1:4" x14ac:dyDescent="0.3">
      <c r="A423">
        <v>447</v>
      </c>
      <c r="B423" s="13">
        <v>45829</v>
      </c>
      <c r="C423" t="s">
        <v>1712</v>
      </c>
      <c r="D423" t="s">
        <v>2604</v>
      </c>
    </row>
    <row r="424" spans="1:4" x14ac:dyDescent="0.3">
      <c r="A424">
        <v>448</v>
      </c>
      <c r="B424" s="13">
        <v>45831</v>
      </c>
      <c r="C424" t="s">
        <v>2605</v>
      </c>
      <c r="D424" t="s">
        <v>2606</v>
      </c>
    </row>
    <row r="425" spans="1:4" x14ac:dyDescent="0.3">
      <c r="A425">
        <v>449</v>
      </c>
      <c r="B425" s="13">
        <v>45831</v>
      </c>
      <c r="C425" t="s">
        <v>2610</v>
      </c>
      <c r="D425" t="s">
        <v>2611</v>
      </c>
    </row>
    <row r="426" spans="1:4" x14ac:dyDescent="0.3">
      <c r="A426">
        <v>450</v>
      </c>
      <c r="B426" s="13">
        <v>45832</v>
      </c>
      <c r="C426" t="s">
        <v>1143</v>
      </c>
      <c r="D426" t="s">
        <v>2617</v>
      </c>
    </row>
    <row r="427" spans="1:4" x14ac:dyDescent="0.3">
      <c r="A427">
        <v>451</v>
      </c>
      <c r="B427" s="13">
        <v>45832</v>
      </c>
      <c r="C427" t="s">
        <v>1570</v>
      </c>
      <c r="D427" t="s">
        <v>2618</v>
      </c>
    </row>
    <row r="428" spans="1:4" x14ac:dyDescent="0.3">
      <c r="A428">
        <v>452</v>
      </c>
      <c r="B428" s="13">
        <v>45832</v>
      </c>
      <c r="C428" t="s">
        <v>2463</v>
      </c>
      <c r="D428" t="s">
        <v>2625</v>
      </c>
    </row>
    <row r="429" spans="1:4" x14ac:dyDescent="0.3">
      <c r="A429">
        <v>453</v>
      </c>
      <c r="B429" s="13">
        <v>45832</v>
      </c>
      <c r="C429" t="s">
        <v>2619</v>
      </c>
      <c r="D429" t="s">
        <v>2626</v>
      </c>
    </row>
    <row r="430" spans="1:4" x14ac:dyDescent="0.3">
      <c r="A430">
        <v>454</v>
      </c>
      <c r="B430" s="13">
        <v>45832</v>
      </c>
      <c r="C430" t="s">
        <v>1712</v>
      </c>
      <c r="D430" t="s">
        <v>2627</v>
      </c>
    </row>
    <row r="431" spans="1:4" x14ac:dyDescent="0.3">
      <c r="A431">
        <v>455</v>
      </c>
      <c r="B431" s="13">
        <v>45832</v>
      </c>
      <c r="C431" t="s">
        <v>1531</v>
      </c>
      <c r="D431" t="s">
        <v>2628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2635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2636</v>
      </c>
    </row>
    <row r="434" spans="1:4" x14ac:dyDescent="0.3">
      <c r="A434">
        <v>458</v>
      </c>
      <c r="B434" s="13">
        <v>45833</v>
      </c>
      <c r="C434" t="s">
        <v>1884</v>
      </c>
      <c r="D434" t="s">
        <v>2637</v>
      </c>
    </row>
    <row r="435" spans="1:4" x14ac:dyDescent="0.3">
      <c r="A435">
        <v>459</v>
      </c>
      <c r="B435" s="13">
        <v>45833</v>
      </c>
      <c r="C435" t="s">
        <v>1588</v>
      </c>
      <c r="D435" t="s">
        <v>2639</v>
      </c>
    </row>
    <row r="436" spans="1:4" x14ac:dyDescent="0.3">
      <c r="A436">
        <v>460</v>
      </c>
      <c r="B436" s="13">
        <v>45833</v>
      </c>
      <c r="C436" t="s">
        <v>2630</v>
      </c>
      <c r="D436" t="s">
        <v>2640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2642</v>
      </c>
    </row>
    <row r="438" spans="1:4" x14ac:dyDescent="0.3">
      <c r="A438">
        <v>462</v>
      </c>
      <c r="B438" s="13">
        <v>45833</v>
      </c>
      <c r="C438" t="s">
        <v>1576</v>
      </c>
      <c r="D438" t="s">
        <v>2643</v>
      </c>
    </row>
    <row r="439" spans="1:4" x14ac:dyDescent="0.3">
      <c r="A439">
        <v>463</v>
      </c>
      <c r="B439" s="13">
        <v>45833</v>
      </c>
      <c r="C439" t="s">
        <v>1469</v>
      </c>
      <c r="D439" t="s">
        <v>2648</v>
      </c>
    </row>
    <row r="440" spans="1:4" x14ac:dyDescent="0.3">
      <c r="A440">
        <v>464</v>
      </c>
      <c r="B440" s="13">
        <v>45834</v>
      </c>
      <c r="C440" t="s">
        <v>1459</v>
      </c>
      <c r="D440" t="s">
        <v>2649</v>
      </c>
    </row>
    <row r="441" spans="1:4" x14ac:dyDescent="0.3">
      <c r="A441">
        <v>465</v>
      </c>
      <c r="B441" s="13">
        <v>45834</v>
      </c>
      <c r="C441" t="s">
        <v>1712</v>
      </c>
      <c r="D441" t="s">
        <v>2652</v>
      </c>
    </row>
    <row r="442" spans="1:4" x14ac:dyDescent="0.3">
      <c r="A442">
        <v>466</v>
      </c>
      <c r="B442" s="13">
        <v>45834</v>
      </c>
      <c r="C442" t="s">
        <v>1389</v>
      </c>
      <c r="D442" t="s">
        <v>2653</v>
      </c>
    </row>
    <row r="443" spans="1:4" x14ac:dyDescent="0.3">
      <c r="A443">
        <v>467</v>
      </c>
      <c r="B443" s="13">
        <v>45834</v>
      </c>
      <c r="C443" t="s">
        <v>1389</v>
      </c>
      <c r="D443" t="s">
        <v>2655</v>
      </c>
    </row>
    <row r="444" spans="1:4" x14ac:dyDescent="0.3">
      <c r="A444">
        <v>468</v>
      </c>
      <c r="B444" s="13">
        <v>45834</v>
      </c>
      <c r="C444" t="s">
        <v>1389</v>
      </c>
      <c r="D444" t="s">
        <v>2665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2668</v>
      </c>
    </row>
    <row r="446" spans="1:4" x14ac:dyDescent="0.3">
      <c r="A446">
        <v>470</v>
      </c>
      <c r="B446" s="13">
        <v>45835</v>
      </c>
      <c r="C446" t="s">
        <v>1368</v>
      </c>
      <c r="D446" t="s">
        <v>2679</v>
      </c>
    </row>
    <row r="447" spans="1:4" x14ac:dyDescent="0.3">
      <c r="A447">
        <v>471</v>
      </c>
      <c r="B447" s="13">
        <v>45835</v>
      </c>
      <c r="C447" t="s">
        <v>1457</v>
      </c>
      <c r="D447" t="s">
        <v>2680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2682</v>
      </c>
    </row>
    <row r="449" spans="1:4" x14ac:dyDescent="0.3">
      <c r="A449">
        <v>473</v>
      </c>
      <c r="B449" s="13">
        <v>45835</v>
      </c>
      <c r="C449" t="s">
        <v>1567</v>
      </c>
      <c r="D449" t="s">
        <v>2683</v>
      </c>
    </row>
    <row r="450" spans="1:4" x14ac:dyDescent="0.3">
      <c r="A450">
        <v>474</v>
      </c>
      <c r="B450" s="13">
        <v>45835</v>
      </c>
      <c r="C450" t="s">
        <v>1712</v>
      </c>
      <c r="D450" t="s">
        <v>2685</v>
      </c>
    </row>
    <row r="451" spans="1:4" x14ac:dyDescent="0.3">
      <c r="A451">
        <v>475</v>
      </c>
      <c r="B451" s="13">
        <v>45835</v>
      </c>
      <c r="C451" t="s">
        <v>1463</v>
      </c>
      <c r="D451" t="s">
        <v>2686</v>
      </c>
    </row>
    <row r="452" spans="1:4" x14ac:dyDescent="0.3">
      <c r="A452">
        <v>476</v>
      </c>
      <c r="B452" s="13">
        <v>45838</v>
      </c>
      <c r="C452" t="s">
        <v>2281</v>
      </c>
      <c r="D452" t="s">
        <v>2690</v>
      </c>
    </row>
    <row r="453" spans="1:4" x14ac:dyDescent="0.3">
      <c r="A453">
        <v>477</v>
      </c>
      <c r="B453" s="13">
        <v>45838</v>
      </c>
      <c r="C453" t="s">
        <v>1712</v>
      </c>
      <c r="D453" t="s">
        <v>2698</v>
      </c>
    </row>
    <row r="454" spans="1:4" x14ac:dyDescent="0.3">
      <c r="A454">
        <v>478</v>
      </c>
      <c r="B454" s="13">
        <v>45838</v>
      </c>
      <c r="C454" t="s">
        <v>1079</v>
      </c>
      <c r="D454" t="s">
        <v>2701</v>
      </c>
    </row>
    <row r="455" spans="1:4" x14ac:dyDescent="0.3">
      <c r="A455">
        <v>479</v>
      </c>
      <c r="B455" s="13">
        <v>45838</v>
      </c>
      <c r="C455" t="s">
        <v>2691</v>
      </c>
      <c r="D455" t="s">
        <v>2702</v>
      </c>
    </row>
    <row r="456" spans="1:4" x14ac:dyDescent="0.3">
      <c r="A456">
        <v>480</v>
      </c>
      <c r="B456" s="13">
        <v>45838</v>
      </c>
      <c r="C456" t="s">
        <v>1434</v>
      </c>
      <c r="D456" t="s">
        <v>2703</v>
      </c>
    </row>
    <row r="457" spans="1:4" x14ac:dyDescent="0.3">
      <c r="A457">
        <v>481</v>
      </c>
      <c r="B457" s="13">
        <v>45838</v>
      </c>
      <c r="C457" t="s">
        <v>1712</v>
      </c>
      <c r="D457" t="s">
        <v>2704</v>
      </c>
    </row>
    <row r="458" spans="1:4" x14ac:dyDescent="0.3">
      <c r="A458">
        <v>482</v>
      </c>
      <c r="B458" s="13">
        <v>45838</v>
      </c>
      <c r="C458" t="s">
        <v>1970</v>
      </c>
      <c r="D458" t="s">
        <v>2705</v>
      </c>
    </row>
    <row r="459" spans="1:4" x14ac:dyDescent="0.3">
      <c r="A459">
        <v>483</v>
      </c>
      <c r="B459" s="13">
        <v>45838</v>
      </c>
      <c r="C459" t="s">
        <v>1457</v>
      </c>
      <c r="D459" t="s">
        <v>2708</v>
      </c>
    </row>
    <row r="460" spans="1:4" x14ac:dyDescent="0.3">
      <c r="A460">
        <v>484</v>
      </c>
      <c r="B460" s="13">
        <v>45839</v>
      </c>
      <c r="C460" t="s">
        <v>2712</v>
      </c>
      <c r="D460" t="s">
        <v>2713</v>
      </c>
    </row>
    <row r="461" spans="1:4" x14ac:dyDescent="0.3">
      <c r="A461">
        <v>485</v>
      </c>
      <c r="B461" s="13">
        <v>45839</v>
      </c>
      <c r="C461" t="s">
        <v>1469</v>
      </c>
      <c r="D461" t="s">
        <v>2714</v>
      </c>
    </row>
    <row r="462" spans="1:4" x14ac:dyDescent="0.3">
      <c r="A462">
        <v>486</v>
      </c>
      <c r="B462" s="13">
        <v>45839</v>
      </c>
      <c r="C462" t="s">
        <v>1570</v>
      </c>
      <c r="D462" t="s">
        <v>2716</v>
      </c>
    </row>
    <row r="463" spans="1:4" x14ac:dyDescent="0.3">
      <c r="A463">
        <v>487</v>
      </c>
      <c r="B463" s="13">
        <v>45839</v>
      </c>
      <c r="C463" t="s">
        <v>2719</v>
      </c>
      <c r="D463" t="s">
        <v>2722</v>
      </c>
    </row>
    <row r="464" spans="1:4" x14ac:dyDescent="0.3">
      <c r="A464">
        <v>488</v>
      </c>
      <c r="B464" s="13">
        <v>45839</v>
      </c>
      <c r="C464" t="s">
        <v>1434</v>
      </c>
      <c r="D464" t="s">
        <v>2723</v>
      </c>
    </row>
    <row r="465" spans="1:4" x14ac:dyDescent="0.3">
      <c r="A465">
        <v>489</v>
      </c>
      <c r="B465" s="13">
        <v>45840</v>
      </c>
      <c r="C465" t="s">
        <v>2727</v>
      </c>
      <c r="D465" t="s">
        <v>2728</v>
      </c>
    </row>
    <row r="466" spans="1:4" x14ac:dyDescent="0.3">
      <c r="A466">
        <v>490</v>
      </c>
      <c r="B466" s="13">
        <v>45840</v>
      </c>
      <c r="C466" t="s">
        <v>2729</v>
      </c>
      <c r="D466" t="s">
        <v>2733</v>
      </c>
    </row>
    <row r="467" spans="1:4" x14ac:dyDescent="0.3">
      <c r="A467">
        <v>491</v>
      </c>
      <c r="B467" s="13">
        <v>45840</v>
      </c>
      <c r="C467" t="s">
        <v>1570</v>
      </c>
      <c r="D467" t="s">
        <v>2740</v>
      </c>
    </row>
    <row r="468" spans="1:4" x14ac:dyDescent="0.3">
      <c r="A468">
        <v>492</v>
      </c>
      <c r="B468" s="13">
        <v>45840</v>
      </c>
      <c r="C468" t="s">
        <v>1951</v>
      </c>
      <c r="D468" t="s">
        <v>2741</v>
      </c>
    </row>
    <row r="469" spans="1:4" x14ac:dyDescent="0.3">
      <c r="A469">
        <v>493</v>
      </c>
      <c r="B469" s="13">
        <v>45840</v>
      </c>
      <c r="C469" t="s">
        <v>2090</v>
      </c>
      <c r="D469" t="s">
        <v>2742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2743</v>
      </c>
    </row>
    <row r="471" spans="1:4" x14ac:dyDescent="0.3">
      <c r="A471">
        <v>495</v>
      </c>
      <c r="B471" s="13">
        <v>45841</v>
      </c>
      <c r="C471" t="s">
        <v>2749</v>
      </c>
      <c r="D471" t="s">
        <v>2752</v>
      </c>
    </row>
    <row r="472" spans="1:4" x14ac:dyDescent="0.3">
      <c r="A472">
        <v>496</v>
      </c>
      <c r="B472" s="13">
        <v>45841</v>
      </c>
      <c r="C472" t="s">
        <v>1799</v>
      </c>
      <c r="D472" t="s">
        <v>2753</v>
      </c>
    </row>
    <row r="473" spans="1:4" x14ac:dyDescent="0.3">
      <c r="A473">
        <v>497</v>
      </c>
      <c r="B473" s="13">
        <v>45841</v>
      </c>
      <c r="C473" t="s">
        <v>2250</v>
      </c>
      <c r="D473" t="s">
        <v>2754</v>
      </c>
    </row>
    <row r="474" spans="1:4" x14ac:dyDescent="0.3">
      <c r="A474">
        <v>498</v>
      </c>
      <c r="B474" s="13">
        <v>45841</v>
      </c>
      <c r="C474" t="s">
        <v>1570</v>
      </c>
      <c r="D474" t="s">
        <v>2755</v>
      </c>
    </row>
    <row r="475" spans="1:4" x14ac:dyDescent="0.3">
      <c r="A475">
        <v>499</v>
      </c>
      <c r="B475" s="13">
        <v>45842</v>
      </c>
      <c r="C475" t="s">
        <v>1588</v>
      </c>
      <c r="D475" t="s">
        <v>2760</v>
      </c>
    </row>
    <row r="476" spans="1:4" x14ac:dyDescent="0.3">
      <c r="A476">
        <v>500</v>
      </c>
      <c r="B476" s="13">
        <v>45842</v>
      </c>
      <c r="C476" t="s">
        <v>1570</v>
      </c>
      <c r="D476" t="s">
        <v>2761</v>
      </c>
    </row>
    <row r="477" spans="1:4" x14ac:dyDescent="0.3">
      <c r="A477">
        <v>501</v>
      </c>
      <c r="B477" s="13">
        <v>45842</v>
      </c>
      <c r="C477" t="s">
        <v>1457</v>
      </c>
      <c r="D477" t="s">
        <v>2763</v>
      </c>
    </row>
    <row r="478" spans="1:4" x14ac:dyDescent="0.3">
      <c r="A478">
        <v>502</v>
      </c>
      <c r="B478" s="13">
        <v>45842</v>
      </c>
      <c r="C478" t="s">
        <v>1143</v>
      </c>
      <c r="D478" t="s">
        <v>2764</v>
      </c>
    </row>
    <row r="479" spans="1:4" x14ac:dyDescent="0.3">
      <c r="A479">
        <v>503</v>
      </c>
      <c r="B479" s="13">
        <v>45843</v>
      </c>
      <c r="C479" t="s">
        <v>1531</v>
      </c>
      <c r="D479" t="s">
        <v>2766</v>
      </c>
    </row>
    <row r="480" spans="1:4" x14ac:dyDescent="0.3">
      <c r="A480">
        <v>504</v>
      </c>
      <c r="B480" s="13">
        <v>45845</v>
      </c>
      <c r="C480" t="s">
        <v>1531</v>
      </c>
      <c r="D480" t="s">
        <v>2767</v>
      </c>
    </row>
    <row r="481" spans="1:4" x14ac:dyDescent="0.3">
      <c r="A481">
        <v>505</v>
      </c>
      <c r="B481" s="13">
        <v>45845</v>
      </c>
      <c r="C481" t="s">
        <v>1434</v>
      </c>
      <c r="D481" t="s">
        <v>2768</v>
      </c>
    </row>
    <row r="482" spans="1:4" x14ac:dyDescent="0.3">
      <c r="A482">
        <v>506</v>
      </c>
      <c r="B482" s="13">
        <v>45845</v>
      </c>
      <c r="C482" t="s">
        <v>1469</v>
      </c>
      <c r="D482" t="s">
        <v>2769</v>
      </c>
    </row>
    <row r="483" spans="1:4" x14ac:dyDescent="0.3">
      <c r="A483">
        <v>507</v>
      </c>
      <c r="B483" s="13">
        <v>45845</v>
      </c>
      <c r="C483" t="s">
        <v>2776</v>
      </c>
      <c r="D483" t="s">
        <v>2780</v>
      </c>
    </row>
    <row r="484" spans="1:4" x14ac:dyDescent="0.3">
      <c r="A484">
        <v>508</v>
      </c>
      <c r="B484" s="13">
        <v>45845</v>
      </c>
      <c r="C484" t="s">
        <v>2584</v>
      </c>
      <c r="D484" t="s">
        <v>2781</v>
      </c>
    </row>
    <row r="485" spans="1:4" x14ac:dyDescent="0.3">
      <c r="A485">
        <v>509</v>
      </c>
      <c r="B485" s="13">
        <v>45845</v>
      </c>
      <c r="C485" t="s">
        <v>2770</v>
      </c>
      <c r="D485" t="s">
        <v>2782</v>
      </c>
    </row>
    <row r="486" spans="1:4" x14ac:dyDescent="0.3">
      <c r="A486">
        <v>510</v>
      </c>
      <c r="B486" s="13">
        <v>45845</v>
      </c>
      <c r="C486" t="s">
        <v>1143</v>
      </c>
      <c r="D486" t="s">
        <v>2783</v>
      </c>
    </row>
    <row r="487" spans="1:4" x14ac:dyDescent="0.3">
      <c r="A487">
        <v>511</v>
      </c>
      <c r="B487" s="13">
        <v>45845</v>
      </c>
      <c r="C487" t="s">
        <v>1860</v>
      </c>
      <c r="D487" t="s">
        <v>2784</v>
      </c>
    </row>
    <row r="488" spans="1:4" x14ac:dyDescent="0.3">
      <c r="A488">
        <v>512</v>
      </c>
      <c r="B488" s="13">
        <v>45845</v>
      </c>
      <c r="C488" t="s">
        <v>1434</v>
      </c>
      <c r="D488" t="s">
        <v>2785</v>
      </c>
    </row>
    <row r="489" spans="1:4" x14ac:dyDescent="0.3">
      <c r="A489">
        <v>513</v>
      </c>
      <c r="B489" s="13">
        <v>45845</v>
      </c>
      <c r="C489" t="s">
        <v>1712</v>
      </c>
      <c r="D489" t="s">
        <v>2787</v>
      </c>
    </row>
    <row r="490" spans="1:4" x14ac:dyDescent="0.3">
      <c r="A490">
        <v>514</v>
      </c>
      <c r="B490" s="13">
        <v>45846</v>
      </c>
      <c r="C490" t="s">
        <v>1389</v>
      </c>
      <c r="D490" t="s">
        <v>2790</v>
      </c>
    </row>
    <row r="491" spans="1:4" x14ac:dyDescent="0.3">
      <c r="A491">
        <v>515</v>
      </c>
      <c r="B491" s="13">
        <v>45846</v>
      </c>
      <c r="C491" t="s">
        <v>2776</v>
      </c>
      <c r="D491" t="s">
        <v>2793</v>
      </c>
    </row>
    <row r="492" spans="1:4" x14ac:dyDescent="0.3">
      <c r="A492">
        <v>516</v>
      </c>
      <c r="B492" s="13">
        <v>45846</v>
      </c>
      <c r="C492" t="s">
        <v>1531</v>
      </c>
      <c r="D492" t="s">
        <v>2794</v>
      </c>
    </row>
    <row r="493" spans="1:4" x14ac:dyDescent="0.3">
      <c r="A493">
        <v>517</v>
      </c>
      <c r="B493" s="13">
        <v>45846</v>
      </c>
      <c r="C493" t="s">
        <v>1799</v>
      </c>
      <c r="D493" t="s">
        <v>2795</v>
      </c>
    </row>
    <row r="494" spans="1:4" x14ac:dyDescent="0.3">
      <c r="A494">
        <v>518</v>
      </c>
      <c r="B494" s="13">
        <v>45846</v>
      </c>
      <c r="C494" t="s">
        <v>2796</v>
      </c>
      <c r="D494" t="s">
        <v>2800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2802</v>
      </c>
    </row>
    <row r="496" spans="1:4" x14ac:dyDescent="0.3">
      <c r="A496">
        <v>520</v>
      </c>
      <c r="B496" s="13">
        <v>45846</v>
      </c>
      <c r="C496" t="s">
        <v>1576</v>
      </c>
      <c r="D496" t="s">
        <v>2803</v>
      </c>
    </row>
    <row r="497" spans="1:4" x14ac:dyDescent="0.3">
      <c r="A497">
        <v>521</v>
      </c>
      <c r="B497" s="13">
        <v>45846</v>
      </c>
      <c r="C497" t="s">
        <v>1567</v>
      </c>
      <c r="D497" t="s">
        <v>2804</v>
      </c>
    </row>
    <row r="498" spans="1:4" x14ac:dyDescent="0.3">
      <c r="A498">
        <v>522</v>
      </c>
      <c r="B498" s="13">
        <v>45846</v>
      </c>
      <c r="C498" t="s">
        <v>1143</v>
      </c>
      <c r="D498" t="s">
        <v>2805</v>
      </c>
    </row>
    <row r="499" spans="1:4" x14ac:dyDescent="0.3">
      <c r="A499">
        <v>523</v>
      </c>
      <c r="B499" s="13">
        <v>45847</v>
      </c>
      <c r="C499" t="s">
        <v>1389</v>
      </c>
      <c r="D499" t="s">
        <v>2806</v>
      </c>
    </row>
    <row r="500" spans="1:4" x14ac:dyDescent="0.3">
      <c r="A500">
        <v>524</v>
      </c>
      <c r="B500" s="13">
        <v>45847</v>
      </c>
      <c r="C500" t="s">
        <v>2397</v>
      </c>
      <c r="D500" t="s">
        <v>2808</v>
      </c>
    </row>
    <row r="501" spans="1:4" x14ac:dyDescent="0.3">
      <c r="A501">
        <v>525</v>
      </c>
      <c r="B501" s="13">
        <v>45847</v>
      </c>
      <c r="C501" t="s">
        <v>2247</v>
      </c>
      <c r="D501" t="s">
        <v>2812</v>
      </c>
    </row>
    <row r="502" spans="1:4" x14ac:dyDescent="0.3">
      <c r="A502">
        <v>526</v>
      </c>
      <c r="B502" s="13">
        <v>45847</v>
      </c>
      <c r="C502" t="s">
        <v>1434</v>
      </c>
      <c r="D502" t="s">
        <v>2813</v>
      </c>
    </row>
    <row r="503" spans="1:4" x14ac:dyDescent="0.3">
      <c r="A503">
        <v>527</v>
      </c>
      <c r="B503" s="13">
        <v>45847</v>
      </c>
      <c r="C503" t="s">
        <v>1712</v>
      </c>
      <c r="D503" t="s">
        <v>2814</v>
      </c>
    </row>
    <row r="504" spans="1:4" x14ac:dyDescent="0.3">
      <c r="A504">
        <v>528</v>
      </c>
      <c r="B504" s="13">
        <v>45847</v>
      </c>
      <c r="C504" t="s">
        <v>1389</v>
      </c>
      <c r="D504" t="s">
        <v>2815</v>
      </c>
    </row>
    <row r="505" spans="1:4" x14ac:dyDescent="0.3">
      <c r="A505">
        <v>529</v>
      </c>
      <c r="B505" s="13">
        <v>45847</v>
      </c>
      <c r="C505" t="s">
        <v>1737</v>
      </c>
      <c r="D505" t="s">
        <v>2816</v>
      </c>
    </row>
    <row r="506" spans="1:4" x14ac:dyDescent="0.3">
      <c r="A506">
        <v>530</v>
      </c>
      <c r="B506" s="13">
        <v>45847</v>
      </c>
      <c r="C506" t="s">
        <v>2397</v>
      </c>
      <c r="D506" t="s">
        <v>2817</v>
      </c>
    </row>
    <row r="507" spans="1:4" x14ac:dyDescent="0.3">
      <c r="A507">
        <v>531</v>
      </c>
      <c r="B507" s="13">
        <v>45848</v>
      </c>
      <c r="C507" t="s">
        <v>2712</v>
      </c>
      <c r="D507" t="s">
        <v>2822</v>
      </c>
    </row>
    <row r="508" spans="1:4" x14ac:dyDescent="0.3">
      <c r="A508">
        <v>532</v>
      </c>
      <c r="B508" s="13">
        <v>45848</v>
      </c>
      <c r="C508" t="s">
        <v>2308</v>
      </c>
      <c r="D508" t="s">
        <v>2824</v>
      </c>
    </row>
    <row r="509" spans="1:4" x14ac:dyDescent="0.3">
      <c r="A509">
        <v>533</v>
      </c>
      <c r="B509" s="13">
        <v>45848</v>
      </c>
      <c r="C509" t="s">
        <v>1389</v>
      </c>
      <c r="D509" t="s">
        <v>2825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2826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2828</v>
      </c>
    </row>
    <row r="512" spans="1:4" x14ac:dyDescent="0.3">
      <c r="A512">
        <v>536</v>
      </c>
      <c r="B512" s="13">
        <v>45849</v>
      </c>
      <c r="C512" t="s">
        <v>1567</v>
      </c>
      <c r="D512" t="s">
        <v>2838</v>
      </c>
    </row>
    <row r="513" spans="1:4" x14ac:dyDescent="0.3">
      <c r="A513">
        <v>537</v>
      </c>
      <c r="B513" s="13">
        <v>45849</v>
      </c>
      <c r="C513" t="s">
        <v>1570</v>
      </c>
      <c r="D513" t="s">
        <v>2839</v>
      </c>
    </row>
    <row r="514" spans="1:4" x14ac:dyDescent="0.3">
      <c r="A514">
        <v>538</v>
      </c>
      <c r="B514" s="13">
        <v>45849</v>
      </c>
      <c r="C514" t="s">
        <v>1389</v>
      </c>
      <c r="D514" t="s">
        <v>2840</v>
      </c>
    </row>
    <row r="515" spans="1:4" x14ac:dyDescent="0.3">
      <c r="A515">
        <v>539</v>
      </c>
      <c r="B515" s="13">
        <v>45849</v>
      </c>
      <c r="C515" t="s">
        <v>1448</v>
      </c>
      <c r="D515" t="s">
        <v>2841</v>
      </c>
    </row>
    <row r="516" spans="1:4" x14ac:dyDescent="0.3">
      <c r="A516">
        <v>540</v>
      </c>
      <c r="B516" s="13">
        <v>45849</v>
      </c>
      <c r="C516" t="s">
        <v>1439</v>
      </c>
      <c r="D516" t="s">
        <v>2842</v>
      </c>
    </row>
    <row r="517" spans="1:4" x14ac:dyDescent="0.3">
      <c r="A517">
        <v>541</v>
      </c>
      <c r="B517" s="13">
        <v>45849</v>
      </c>
      <c r="C517" t="s">
        <v>1576</v>
      </c>
      <c r="D517" t="s">
        <v>2843</v>
      </c>
    </row>
    <row r="518" spans="1:4" x14ac:dyDescent="0.3">
      <c r="A518">
        <v>542</v>
      </c>
      <c r="B518" s="13">
        <v>45849</v>
      </c>
      <c r="C518" t="s">
        <v>1576</v>
      </c>
      <c r="D518" t="s">
        <v>2844</v>
      </c>
    </row>
    <row r="519" spans="1:4" x14ac:dyDescent="0.3">
      <c r="A519">
        <v>543</v>
      </c>
      <c r="B519" s="13">
        <v>45849</v>
      </c>
      <c r="C519" t="s">
        <v>2845</v>
      </c>
      <c r="D519" t="s">
        <v>2846</v>
      </c>
    </row>
    <row r="520" spans="1:4" x14ac:dyDescent="0.3">
      <c r="A520">
        <v>544</v>
      </c>
      <c r="B520" s="13">
        <v>45850</v>
      </c>
      <c r="C520" t="s">
        <v>1588</v>
      </c>
      <c r="D520" t="s">
        <v>2849</v>
      </c>
    </row>
    <row r="521" spans="1:4" x14ac:dyDescent="0.3">
      <c r="A521">
        <v>545</v>
      </c>
      <c r="B521" s="13">
        <v>45850</v>
      </c>
      <c r="C521" t="s">
        <v>2712</v>
      </c>
      <c r="D521" t="s">
        <v>2851</v>
      </c>
    </row>
    <row r="522" spans="1:4" x14ac:dyDescent="0.3">
      <c r="A522">
        <v>546</v>
      </c>
      <c r="B522" s="13">
        <v>45852</v>
      </c>
      <c r="C522" t="s">
        <v>2856</v>
      </c>
      <c r="D522" t="s">
        <v>2859</v>
      </c>
    </row>
    <row r="523" spans="1:4" x14ac:dyDescent="0.3">
      <c r="A523">
        <v>547</v>
      </c>
      <c r="B523" s="13">
        <v>45852</v>
      </c>
      <c r="C523" t="s">
        <v>2860</v>
      </c>
      <c r="D523" t="s">
        <v>2864</v>
      </c>
    </row>
    <row r="524" spans="1:4" x14ac:dyDescent="0.3">
      <c r="A524">
        <v>548</v>
      </c>
      <c r="B524" s="13">
        <v>45852</v>
      </c>
      <c r="C524" t="s">
        <v>1389</v>
      </c>
      <c r="D524" t="s">
        <v>2865</v>
      </c>
    </row>
    <row r="525" spans="1:4" x14ac:dyDescent="0.3">
      <c r="A525">
        <v>549</v>
      </c>
      <c r="B525" s="13">
        <v>45852</v>
      </c>
      <c r="C525" t="s">
        <v>2397</v>
      </c>
      <c r="D525" t="s">
        <v>2866</v>
      </c>
    </row>
    <row r="526" spans="1:4" x14ac:dyDescent="0.3">
      <c r="A526">
        <v>550</v>
      </c>
      <c r="B526" s="13">
        <v>45852</v>
      </c>
      <c r="C526" t="s">
        <v>2308</v>
      </c>
      <c r="D526" t="s">
        <v>2868</v>
      </c>
    </row>
    <row r="527" spans="1:4" x14ac:dyDescent="0.3">
      <c r="A527">
        <v>551</v>
      </c>
      <c r="B527" s="13">
        <v>45852</v>
      </c>
      <c r="C527" t="s">
        <v>1588</v>
      </c>
      <c r="D527" t="s">
        <v>2869</v>
      </c>
    </row>
    <row r="528" spans="1:4" x14ac:dyDescent="0.3">
      <c r="A528">
        <v>552</v>
      </c>
      <c r="B528" s="13">
        <v>45852</v>
      </c>
      <c r="C528" t="s">
        <v>1434</v>
      </c>
      <c r="D528" t="s">
        <v>2870</v>
      </c>
    </row>
    <row r="529" spans="1:4" x14ac:dyDescent="0.3">
      <c r="A529">
        <v>553</v>
      </c>
      <c r="B529" s="13">
        <v>45853</v>
      </c>
      <c r="C529" t="s">
        <v>2397</v>
      </c>
      <c r="D529" t="s">
        <v>2881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2882</v>
      </c>
    </row>
    <row r="531" spans="1:4" x14ac:dyDescent="0.3">
      <c r="A531">
        <v>555</v>
      </c>
      <c r="B531" s="13">
        <v>45853</v>
      </c>
      <c r="C531" t="s">
        <v>2883</v>
      </c>
      <c r="D531" t="s">
        <v>2886</v>
      </c>
    </row>
    <row r="532" spans="1:4" x14ac:dyDescent="0.3">
      <c r="A532">
        <v>556</v>
      </c>
      <c r="B532" s="13">
        <v>45853</v>
      </c>
      <c r="C532" t="s">
        <v>2308</v>
      </c>
      <c r="D532" t="s">
        <v>2887</v>
      </c>
    </row>
    <row r="533" spans="1:4" x14ac:dyDescent="0.3">
      <c r="A533">
        <v>557</v>
      </c>
      <c r="B533" s="13">
        <v>45853</v>
      </c>
      <c r="C533" t="s">
        <v>1457</v>
      </c>
      <c r="D533" t="s">
        <v>2888</v>
      </c>
    </row>
    <row r="534" spans="1:4" x14ac:dyDescent="0.3">
      <c r="A534">
        <v>558</v>
      </c>
      <c r="B534" s="13">
        <v>45853</v>
      </c>
      <c r="C534" t="s">
        <v>1143</v>
      </c>
      <c r="D534" t="s">
        <v>2889</v>
      </c>
    </row>
    <row r="535" spans="1:4" x14ac:dyDescent="0.3">
      <c r="A535">
        <v>559</v>
      </c>
      <c r="B535" s="13">
        <v>45853</v>
      </c>
      <c r="C535" t="s">
        <v>1446</v>
      </c>
      <c r="D535" t="s">
        <v>2890</v>
      </c>
    </row>
    <row r="536" spans="1:4" x14ac:dyDescent="0.3">
      <c r="A536">
        <v>560</v>
      </c>
      <c r="B536" s="13">
        <v>45853</v>
      </c>
      <c r="C536" t="s">
        <v>2877</v>
      </c>
      <c r="D536" t="s">
        <v>2892</v>
      </c>
    </row>
    <row r="537" spans="1:4" x14ac:dyDescent="0.3">
      <c r="A537">
        <v>561</v>
      </c>
      <c r="B537" s="13">
        <v>45853</v>
      </c>
      <c r="C537" t="s">
        <v>1712</v>
      </c>
      <c r="D537" t="s">
        <v>2893</v>
      </c>
    </row>
    <row r="538" spans="1:4" x14ac:dyDescent="0.3">
      <c r="A538">
        <v>562</v>
      </c>
      <c r="B538" s="13">
        <v>45854</v>
      </c>
      <c r="C538" t="s">
        <v>2281</v>
      </c>
      <c r="D538" t="s">
        <v>2899</v>
      </c>
    </row>
    <row r="539" spans="1:4" x14ac:dyDescent="0.3">
      <c r="A539">
        <v>563</v>
      </c>
      <c r="B539" s="13">
        <v>45854</v>
      </c>
      <c r="C539" t="s">
        <v>1795</v>
      </c>
      <c r="D539" t="s">
        <v>2901</v>
      </c>
    </row>
    <row r="540" spans="1:4" x14ac:dyDescent="0.3">
      <c r="A540">
        <v>564</v>
      </c>
      <c r="B540" s="13">
        <v>45854</v>
      </c>
      <c r="C540" t="s">
        <v>1661</v>
      </c>
      <c r="D540" t="s">
        <v>2902</v>
      </c>
    </row>
    <row r="541" spans="1:4" x14ac:dyDescent="0.3">
      <c r="A541">
        <v>565</v>
      </c>
      <c r="B541" s="13">
        <v>45854</v>
      </c>
      <c r="C541" t="s">
        <v>2903</v>
      </c>
      <c r="D541" t="s">
        <v>2905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2912</v>
      </c>
    </row>
    <row r="543" spans="1:4" x14ac:dyDescent="0.3">
      <c r="A543">
        <v>567</v>
      </c>
      <c r="B543" s="13">
        <v>45855</v>
      </c>
      <c r="C543" t="s">
        <v>1457</v>
      </c>
      <c r="D543" t="s">
        <v>2914</v>
      </c>
    </row>
    <row r="544" spans="1:4" x14ac:dyDescent="0.3">
      <c r="A544">
        <v>568</v>
      </c>
      <c r="B544" s="13">
        <v>45855</v>
      </c>
      <c r="C544" t="s">
        <v>2610</v>
      </c>
      <c r="D544" t="s">
        <v>2915</v>
      </c>
    </row>
    <row r="545" spans="1:4" x14ac:dyDescent="0.3">
      <c r="A545">
        <v>569</v>
      </c>
      <c r="B545" s="13">
        <v>45855</v>
      </c>
      <c r="C545" t="s">
        <v>1389</v>
      </c>
      <c r="D545" t="s">
        <v>2916</v>
      </c>
    </row>
    <row r="546" spans="1:4" x14ac:dyDescent="0.3">
      <c r="A546">
        <v>570</v>
      </c>
      <c r="B546" s="13">
        <v>45856</v>
      </c>
      <c r="C546" t="s">
        <v>1439</v>
      </c>
      <c r="D546" t="s">
        <v>2921</v>
      </c>
    </row>
    <row r="547" spans="1:4" x14ac:dyDescent="0.3">
      <c r="A547">
        <v>571</v>
      </c>
      <c r="B547" s="13">
        <v>45856</v>
      </c>
      <c r="C547" t="s">
        <v>2922</v>
      </c>
      <c r="D547" t="s">
        <v>2926</v>
      </c>
    </row>
    <row r="548" spans="1:4" x14ac:dyDescent="0.3">
      <c r="A548">
        <v>572</v>
      </c>
      <c r="B548" s="13">
        <v>45856</v>
      </c>
      <c r="C548" t="s">
        <v>1469</v>
      </c>
      <c r="D548" t="s">
        <v>2928</v>
      </c>
    </row>
    <row r="549" spans="1:4" x14ac:dyDescent="0.3">
      <c r="A549">
        <v>573</v>
      </c>
      <c r="B549" s="13">
        <v>45856</v>
      </c>
      <c r="C549" t="s">
        <v>2929</v>
      </c>
      <c r="D549" t="s">
        <v>2931</v>
      </c>
    </row>
    <row r="550" spans="1:4" x14ac:dyDescent="0.3">
      <c r="A550">
        <v>574</v>
      </c>
      <c r="B550" s="13">
        <v>45856</v>
      </c>
      <c r="C550" t="s">
        <v>1837</v>
      </c>
      <c r="D550" t="s">
        <v>2932</v>
      </c>
    </row>
    <row r="551" spans="1:4" x14ac:dyDescent="0.3">
      <c r="A551">
        <v>575</v>
      </c>
      <c r="B551" s="13">
        <v>45856</v>
      </c>
      <c r="C551" t="s">
        <v>1970</v>
      </c>
      <c r="D551" t="s">
        <v>2933</v>
      </c>
    </row>
    <row r="552" spans="1:4" x14ac:dyDescent="0.3">
      <c r="A552">
        <v>576</v>
      </c>
      <c r="B552" s="13">
        <v>45857</v>
      </c>
      <c r="C552" t="s">
        <v>2308</v>
      </c>
      <c r="D552" t="s">
        <v>2938</v>
      </c>
    </row>
    <row r="553" spans="1:4" x14ac:dyDescent="0.3">
      <c r="A553">
        <v>577</v>
      </c>
      <c r="B553" s="13">
        <v>45859</v>
      </c>
      <c r="C553" t="s">
        <v>2597</v>
      </c>
      <c r="D553" t="s">
        <v>2940</v>
      </c>
    </row>
    <row r="554" spans="1:4" x14ac:dyDescent="0.3">
      <c r="A554">
        <v>578</v>
      </c>
      <c r="B554" s="13">
        <v>45859</v>
      </c>
      <c r="C554" t="s">
        <v>2247</v>
      </c>
      <c r="D554" t="s">
        <v>2943</v>
      </c>
    </row>
    <row r="555" spans="1:4" x14ac:dyDescent="0.3">
      <c r="A555">
        <v>579</v>
      </c>
      <c r="B555" s="13">
        <v>45859</v>
      </c>
      <c r="C555" t="s">
        <v>1544</v>
      </c>
      <c r="D555" t="s">
        <v>2944</v>
      </c>
    </row>
    <row r="556" spans="1:4" x14ac:dyDescent="0.3">
      <c r="A556">
        <v>580</v>
      </c>
      <c r="B556" s="13">
        <v>45859</v>
      </c>
      <c r="C556" t="s">
        <v>1143</v>
      </c>
      <c r="D556" t="s">
        <v>2946</v>
      </c>
    </row>
    <row r="557" spans="1:4" x14ac:dyDescent="0.3">
      <c r="A557">
        <v>581</v>
      </c>
      <c r="B557" s="13">
        <v>45859</v>
      </c>
      <c r="C557" t="s">
        <v>1459</v>
      </c>
      <c r="D557" t="s">
        <v>2947</v>
      </c>
    </row>
    <row r="558" spans="1:4" x14ac:dyDescent="0.3">
      <c r="A558">
        <v>582</v>
      </c>
      <c r="B558" s="13">
        <v>45860</v>
      </c>
      <c r="C558" t="s">
        <v>1531</v>
      </c>
      <c r="D558" t="s">
        <v>2948</v>
      </c>
    </row>
    <row r="559" spans="1:4" x14ac:dyDescent="0.3">
      <c r="A559">
        <v>583</v>
      </c>
      <c r="B559" s="13">
        <v>45860</v>
      </c>
      <c r="C559" t="s">
        <v>1802</v>
      </c>
      <c r="D559" t="s">
        <v>2949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2950</v>
      </c>
    </row>
    <row r="561" spans="1:4" x14ac:dyDescent="0.3">
      <c r="A561">
        <v>585</v>
      </c>
      <c r="B561" s="13">
        <v>45860</v>
      </c>
      <c r="C561" t="s">
        <v>2951</v>
      </c>
      <c r="D561" t="s">
        <v>2955</v>
      </c>
    </row>
    <row r="562" spans="1:4" x14ac:dyDescent="0.3">
      <c r="A562">
        <v>586</v>
      </c>
      <c r="B562" s="13">
        <v>45860</v>
      </c>
      <c r="C562" t="s">
        <v>1712</v>
      </c>
      <c r="D562" t="s">
        <v>2956</v>
      </c>
    </row>
    <row r="563" spans="1:4" x14ac:dyDescent="0.3">
      <c r="A563">
        <v>587</v>
      </c>
      <c r="B563" s="13">
        <v>45860</v>
      </c>
      <c r="C563" t="s">
        <v>2877</v>
      </c>
      <c r="D563" t="s">
        <v>2957</v>
      </c>
    </row>
    <row r="564" spans="1:4" x14ac:dyDescent="0.3">
      <c r="A564">
        <v>588</v>
      </c>
      <c r="B564" s="13">
        <v>45861</v>
      </c>
      <c r="C564" t="s">
        <v>1389</v>
      </c>
      <c r="D564" t="s">
        <v>2963</v>
      </c>
    </row>
    <row r="565" spans="1:4" x14ac:dyDescent="0.3">
      <c r="A565">
        <v>589</v>
      </c>
      <c r="B565" s="13">
        <v>45861</v>
      </c>
      <c r="C565" t="s">
        <v>1737</v>
      </c>
      <c r="D565" t="s">
        <v>2964</v>
      </c>
    </row>
    <row r="566" spans="1:4" x14ac:dyDescent="0.3">
      <c r="A566">
        <v>590</v>
      </c>
      <c r="B566" s="13">
        <v>45861</v>
      </c>
      <c r="C566" t="s">
        <v>1799</v>
      </c>
      <c r="D566" t="s">
        <v>2965</v>
      </c>
    </row>
    <row r="567" spans="1:4" x14ac:dyDescent="0.3">
      <c r="A567">
        <v>591</v>
      </c>
      <c r="B567" s="13">
        <v>45861</v>
      </c>
      <c r="C567" t="s">
        <v>1837</v>
      </c>
      <c r="D567" t="s">
        <v>2966</v>
      </c>
    </row>
    <row r="568" spans="1:4" x14ac:dyDescent="0.3">
      <c r="A568">
        <v>592</v>
      </c>
      <c r="B568" s="13">
        <v>45861</v>
      </c>
      <c r="C568" t="s">
        <v>1457</v>
      </c>
      <c r="D568" t="s">
        <v>2967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2968</v>
      </c>
    </row>
    <row r="570" spans="1:4" x14ac:dyDescent="0.3">
      <c r="A570">
        <v>594</v>
      </c>
      <c r="B570" s="13">
        <v>45861</v>
      </c>
      <c r="C570" t="s">
        <v>2308</v>
      </c>
      <c r="D570" t="s">
        <v>2969</v>
      </c>
    </row>
    <row r="571" spans="1:4" x14ac:dyDescent="0.3">
      <c r="A571">
        <v>595</v>
      </c>
      <c r="B571" s="13">
        <v>45862</v>
      </c>
      <c r="C571" t="s">
        <v>1389</v>
      </c>
      <c r="D571" t="s">
        <v>2976</v>
      </c>
    </row>
    <row r="572" spans="1:4" x14ac:dyDescent="0.3">
      <c r="A572">
        <v>596</v>
      </c>
      <c r="B572" s="13">
        <v>45862</v>
      </c>
      <c r="C572" t="s">
        <v>1860</v>
      </c>
      <c r="D572" t="s">
        <v>2977</v>
      </c>
    </row>
    <row r="573" spans="1:4" x14ac:dyDescent="0.3">
      <c r="A573">
        <v>597</v>
      </c>
      <c r="B573" s="13">
        <v>45862</v>
      </c>
      <c r="C573" t="s">
        <v>1448</v>
      </c>
      <c r="D573" t="s">
        <v>2978</v>
      </c>
    </row>
    <row r="574" spans="1:4" x14ac:dyDescent="0.3">
      <c r="A574">
        <v>598</v>
      </c>
      <c r="B574" s="13">
        <v>45862</v>
      </c>
      <c r="C574" t="s">
        <v>1439</v>
      </c>
      <c r="D574" t="s">
        <v>2979</v>
      </c>
    </row>
    <row r="575" spans="1:4" x14ac:dyDescent="0.3">
      <c r="A575">
        <v>599</v>
      </c>
      <c r="B575" s="13">
        <v>45862</v>
      </c>
      <c r="C575" t="s">
        <v>1570</v>
      </c>
      <c r="D575" t="s">
        <v>2980</v>
      </c>
    </row>
    <row r="576" spans="1:4" x14ac:dyDescent="0.3">
      <c r="A576">
        <v>600</v>
      </c>
      <c r="B576" s="13">
        <v>45862</v>
      </c>
      <c r="C576" t="s">
        <v>1434</v>
      </c>
      <c r="D576" t="s">
        <v>2983</v>
      </c>
    </row>
    <row r="577" spans="1:4" x14ac:dyDescent="0.3">
      <c r="A577">
        <v>601</v>
      </c>
      <c r="B577" s="13">
        <v>45862</v>
      </c>
      <c r="C577" t="s">
        <v>1442</v>
      </c>
      <c r="D577" t="s">
        <v>2984</v>
      </c>
    </row>
    <row r="578" spans="1:4" x14ac:dyDescent="0.3">
      <c r="A578">
        <v>602</v>
      </c>
      <c r="B578" s="13">
        <v>45862</v>
      </c>
      <c r="C578" t="s">
        <v>2985</v>
      </c>
      <c r="D578" t="s">
        <v>2986</v>
      </c>
    </row>
    <row r="579" spans="1:4" x14ac:dyDescent="0.3">
      <c r="A579">
        <v>603</v>
      </c>
      <c r="B579" s="13">
        <v>45862</v>
      </c>
      <c r="C579" t="s">
        <v>1448</v>
      </c>
      <c r="D579" t="s">
        <v>2989</v>
      </c>
    </row>
    <row r="580" spans="1:4" x14ac:dyDescent="0.3">
      <c r="A580">
        <v>604</v>
      </c>
      <c r="B580" s="13">
        <v>45863</v>
      </c>
      <c r="C580" t="s">
        <v>2373</v>
      </c>
      <c r="D580" t="s">
        <v>2992</v>
      </c>
    </row>
    <row r="581" spans="1:4" x14ac:dyDescent="0.3">
      <c r="A581">
        <v>605</v>
      </c>
      <c r="B581" s="13">
        <v>45863</v>
      </c>
      <c r="C581" t="s">
        <v>1970</v>
      </c>
      <c r="D581" t="s">
        <v>2993</v>
      </c>
    </row>
    <row r="582" spans="1:4" x14ac:dyDescent="0.3">
      <c r="A582">
        <v>606</v>
      </c>
      <c r="B582" s="13">
        <v>45863</v>
      </c>
      <c r="C582" t="s">
        <v>1970</v>
      </c>
      <c r="D582" t="s">
        <v>2994</v>
      </c>
    </row>
    <row r="583" spans="1:4" x14ac:dyDescent="0.3">
      <c r="A583">
        <v>607</v>
      </c>
      <c r="B583" s="13">
        <v>45863</v>
      </c>
      <c r="C583" t="s">
        <v>1588</v>
      </c>
      <c r="D583" t="s">
        <v>2995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2997</v>
      </c>
    </row>
    <row r="585" spans="1:4" x14ac:dyDescent="0.3">
      <c r="A585">
        <v>609</v>
      </c>
      <c r="B585" s="13">
        <v>45863</v>
      </c>
      <c r="C585" t="s">
        <v>1079</v>
      </c>
      <c r="D585" t="s">
        <v>2998</v>
      </c>
    </row>
    <row r="586" spans="1:4" x14ac:dyDescent="0.3">
      <c r="A586">
        <v>610</v>
      </c>
      <c r="B586" s="13">
        <v>45863</v>
      </c>
      <c r="C586" t="s">
        <v>1469</v>
      </c>
      <c r="D586" t="s">
        <v>2999</v>
      </c>
    </row>
    <row r="587" spans="1:4" x14ac:dyDescent="0.3">
      <c r="A587">
        <v>611</v>
      </c>
      <c r="B587" s="13">
        <v>45863</v>
      </c>
      <c r="C587" t="s">
        <v>1459</v>
      </c>
      <c r="D587" t="s">
        <v>3000</v>
      </c>
    </row>
    <row r="588" spans="1:4" x14ac:dyDescent="0.3">
      <c r="A588">
        <v>612</v>
      </c>
      <c r="B588" s="13">
        <v>45864</v>
      </c>
      <c r="C588" t="s">
        <v>1434</v>
      </c>
      <c r="D588" t="s">
        <v>3001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3002</v>
      </c>
    </row>
    <row r="590" spans="1:4" x14ac:dyDescent="0.3">
      <c r="A590">
        <v>614</v>
      </c>
      <c r="B590" s="13">
        <v>45866</v>
      </c>
      <c r="C590" t="s">
        <v>1389</v>
      </c>
      <c r="D590" t="s">
        <v>3003</v>
      </c>
    </row>
    <row r="591" spans="1:4" x14ac:dyDescent="0.3">
      <c r="A591">
        <v>615</v>
      </c>
      <c r="B591" s="13">
        <v>45866</v>
      </c>
      <c r="C591" t="s">
        <v>1737</v>
      </c>
      <c r="D591" t="s">
        <v>3004</v>
      </c>
    </row>
    <row r="592" spans="1:4" x14ac:dyDescent="0.3">
      <c r="A592">
        <v>616</v>
      </c>
      <c r="B592" s="13">
        <v>45866</v>
      </c>
      <c r="C592" t="s">
        <v>1837</v>
      </c>
      <c r="D592" t="s">
        <v>3005</v>
      </c>
    </row>
    <row r="593" spans="1:4" x14ac:dyDescent="0.3">
      <c r="A593">
        <v>617</v>
      </c>
      <c r="B593" s="13">
        <v>45866</v>
      </c>
      <c r="C593" t="s">
        <v>1661</v>
      </c>
      <c r="D593" t="s">
        <v>3006</v>
      </c>
    </row>
    <row r="594" spans="1:4" x14ac:dyDescent="0.3">
      <c r="A594">
        <v>618</v>
      </c>
      <c r="B594" s="13">
        <v>45866</v>
      </c>
      <c r="C594" t="s">
        <v>1463</v>
      </c>
      <c r="D594" t="s">
        <v>3007</v>
      </c>
    </row>
    <row r="595" spans="1:4" x14ac:dyDescent="0.3">
      <c r="A595">
        <v>619</v>
      </c>
      <c r="B595" s="13">
        <v>45866</v>
      </c>
      <c r="C595" t="s">
        <v>3008</v>
      </c>
      <c r="D595" t="s">
        <v>3011</v>
      </c>
    </row>
    <row r="596" spans="1:4" x14ac:dyDescent="0.3">
      <c r="A596">
        <v>620</v>
      </c>
      <c r="B596" s="13">
        <v>45866</v>
      </c>
      <c r="C596" t="s">
        <v>1534</v>
      </c>
      <c r="D596" t="s">
        <v>3012</v>
      </c>
    </row>
    <row r="597" spans="1:4" x14ac:dyDescent="0.3">
      <c r="A597">
        <v>621</v>
      </c>
      <c r="B597" s="13">
        <v>45866</v>
      </c>
      <c r="C597" t="s">
        <v>1851</v>
      </c>
      <c r="D597" t="s">
        <v>3013</v>
      </c>
    </row>
    <row r="598" spans="1:4" x14ac:dyDescent="0.3">
      <c r="A598">
        <v>622</v>
      </c>
      <c r="B598" s="13">
        <v>45866</v>
      </c>
      <c r="C598" t="s">
        <v>1737</v>
      </c>
      <c r="D598" t="s">
        <v>3014</v>
      </c>
    </row>
    <row r="599" spans="1:4" x14ac:dyDescent="0.3">
      <c r="A599">
        <v>623</v>
      </c>
      <c r="B599" s="13">
        <v>45866</v>
      </c>
      <c r="C599" t="s">
        <v>1439</v>
      </c>
      <c r="D599" t="s">
        <v>3015</v>
      </c>
    </row>
    <row r="600" spans="1:4" x14ac:dyDescent="0.3">
      <c r="A600">
        <v>624</v>
      </c>
      <c r="B600" s="13">
        <v>45866</v>
      </c>
      <c r="C600" t="s">
        <v>3016</v>
      </c>
      <c r="D600" t="s">
        <v>3021</v>
      </c>
    </row>
    <row r="601" spans="1:4" x14ac:dyDescent="0.3">
      <c r="A601">
        <v>625</v>
      </c>
      <c r="B601" s="13">
        <v>45867</v>
      </c>
      <c r="C601" t="s">
        <v>1434</v>
      </c>
      <c r="D601" t="s">
        <v>3048</v>
      </c>
    </row>
    <row r="602" spans="1:4" x14ac:dyDescent="0.3">
      <c r="A602">
        <v>626</v>
      </c>
      <c r="B602" s="13">
        <v>45867</v>
      </c>
      <c r="C602" t="s">
        <v>1780</v>
      </c>
      <c r="D602" t="s">
        <v>3049</v>
      </c>
    </row>
    <row r="603" spans="1:4" x14ac:dyDescent="0.3">
      <c r="A603">
        <v>627</v>
      </c>
      <c r="B603" s="13">
        <v>45867</v>
      </c>
      <c r="C603" t="s">
        <v>1079</v>
      </c>
      <c r="D603" t="s">
        <v>3050</v>
      </c>
    </row>
    <row r="604" spans="1:4" x14ac:dyDescent="0.3">
      <c r="A604">
        <v>628</v>
      </c>
      <c r="B604" s="13">
        <v>45867</v>
      </c>
      <c r="C604" t="s">
        <v>1296</v>
      </c>
      <c r="D604" t="s">
        <v>3051</v>
      </c>
    </row>
    <row r="605" spans="1:4" x14ac:dyDescent="0.3">
      <c r="A605">
        <v>629</v>
      </c>
      <c r="B605" s="13">
        <v>45867</v>
      </c>
      <c r="C605" t="s">
        <v>1795</v>
      </c>
      <c r="D605" t="s">
        <v>3052</v>
      </c>
    </row>
    <row r="606" spans="1:4" x14ac:dyDescent="0.3">
      <c r="A606">
        <v>630</v>
      </c>
      <c r="B606" s="13">
        <v>45867</v>
      </c>
      <c r="C606" t="s">
        <v>2903</v>
      </c>
      <c r="D606" t="s">
        <v>3053</v>
      </c>
    </row>
    <row r="607" spans="1:4" x14ac:dyDescent="0.3">
      <c r="A607">
        <v>631</v>
      </c>
      <c r="B607" s="13">
        <v>45867</v>
      </c>
      <c r="C607" t="s">
        <v>1712</v>
      </c>
      <c r="D607" t="s">
        <v>3054</v>
      </c>
    </row>
    <row r="608" spans="1:4" x14ac:dyDescent="0.3">
      <c r="A608">
        <v>632</v>
      </c>
      <c r="B608" s="13">
        <v>45867</v>
      </c>
      <c r="C608" t="s">
        <v>1434</v>
      </c>
      <c r="D608" t="s">
        <v>3055</v>
      </c>
    </row>
    <row r="609" spans="1:4" x14ac:dyDescent="0.3">
      <c r="A609">
        <v>633</v>
      </c>
      <c r="B609" s="13">
        <v>45868</v>
      </c>
      <c r="C609" t="s">
        <v>1967</v>
      </c>
      <c r="D609" t="s">
        <v>3058</v>
      </c>
    </row>
    <row r="610" spans="1:4" x14ac:dyDescent="0.3">
      <c r="A610">
        <v>634</v>
      </c>
      <c r="B610" s="13">
        <v>45868</v>
      </c>
      <c r="C610" t="s">
        <v>1799</v>
      </c>
      <c r="D610" t="s">
        <v>3059</v>
      </c>
    </row>
    <row r="611" spans="1:4" x14ac:dyDescent="0.3">
      <c r="A611">
        <v>635</v>
      </c>
      <c r="B611" s="13">
        <v>45868</v>
      </c>
      <c r="C611" t="s">
        <v>2776</v>
      </c>
      <c r="D611" t="s">
        <v>3060</v>
      </c>
    </row>
    <row r="612" spans="1:4" x14ac:dyDescent="0.3">
      <c r="A612">
        <v>636</v>
      </c>
      <c r="B612" s="13">
        <v>45868</v>
      </c>
      <c r="C612" t="s">
        <v>1795</v>
      </c>
      <c r="D612" t="s">
        <v>3062</v>
      </c>
    </row>
    <row r="613" spans="1:4" x14ac:dyDescent="0.3">
      <c r="A613">
        <v>637</v>
      </c>
      <c r="B613" s="13">
        <v>45868</v>
      </c>
      <c r="C613" t="s">
        <v>1567</v>
      </c>
      <c r="D613" t="s">
        <v>3063</v>
      </c>
    </row>
    <row r="614" spans="1:4" x14ac:dyDescent="0.3">
      <c r="A614">
        <v>638</v>
      </c>
      <c r="B614" s="13">
        <v>45868</v>
      </c>
      <c r="C614" t="s">
        <v>3064</v>
      </c>
      <c r="D614" t="s">
        <v>3068</v>
      </c>
    </row>
    <row r="615" spans="1:4" x14ac:dyDescent="0.3">
      <c r="A615">
        <v>639</v>
      </c>
      <c r="B615" s="13">
        <v>45868</v>
      </c>
      <c r="C615" t="s">
        <v>2308</v>
      </c>
      <c r="D615" t="s">
        <v>3069</v>
      </c>
    </row>
    <row r="616" spans="1:4" x14ac:dyDescent="0.3">
      <c r="A616">
        <v>640</v>
      </c>
      <c r="B616" s="13">
        <v>45869</v>
      </c>
      <c r="C616" t="s">
        <v>1463</v>
      </c>
      <c r="D616" t="s">
        <v>3072</v>
      </c>
    </row>
    <row r="617" spans="1:4" x14ac:dyDescent="0.3">
      <c r="A617">
        <v>641</v>
      </c>
      <c r="B617" s="13">
        <v>45869</v>
      </c>
      <c r="C617" t="s">
        <v>1780</v>
      </c>
      <c r="D617" t="s">
        <v>3073</v>
      </c>
    </row>
    <row r="618" spans="1:4" x14ac:dyDescent="0.3">
      <c r="A618">
        <v>642</v>
      </c>
      <c r="B618" s="13">
        <v>45869</v>
      </c>
      <c r="C618" t="s">
        <v>1488</v>
      </c>
      <c r="D618" t="s">
        <v>3074</v>
      </c>
    </row>
    <row r="619" spans="1:4" x14ac:dyDescent="0.3">
      <c r="A619">
        <v>643</v>
      </c>
      <c r="B619" s="13">
        <v>45869</v>
      </c>
      <c r="C619" t="s">
        <v>1661</v>
      </c>
      <c r="D619" t="s">
        <v>3075</v>
      </c>
    </row>
    <row r="620" spans="1:4" x14ac:dyDescent="0.3">
      <c r="A620">
        <v>644</v>
      </c>
      <c r="B620" s="13">
        <v>45869</v>
      </c>
      <c r="C620" t="s">
        <v>1570</v>
      </c>
      <c r="D620" t="s">
        <v>3076</v>
      </c>
    </row>
    <row r="621" spans="1:4" x14ac:dyDescent="0.3">
      <c r="A621">
        <v>645</v>
      </c>
      <c r="B621" s="13">
        <v>45870</v>
      </c>
      <c r="C621" t="s">
        <v>1463</v>
      </c>
      <c r="D621" t="s">
        <v>3079</v>
      </c>
    </row>
    <row r="622" spans="1:4" x14ac:dyDescent="0.3">
      <c r="A622">
        <v>646</v>
      </c>
      <c r="B622" s="13">
        <v>45870</v>
      </c>
      <c r="C622" t="s">
        <v>3080</v>
      </c>
      <c r="D622" t="s">
        <v>3081</v>
      </c>
    </row>
    <row r="623" spans="1:4" x14ac:dyDescent="0.3">
      <c r="A623">
        <v>647</v>
      </c>
      <c r="B623" s="13">
        <v>45870</v>
      </c>
      <c r="C623" t="s">
        <v>1932</v>
      </c>
      <c r="D623" t="s">
        <v>3082</v>
      </c>
    </row>
    <row r="624" spans="1:4" x14ac:dyDescent="0.3">
      <c r="A624">
        <v>648</v>
      </c>
      <c r="B624" s="13">
        <v>45870</v>
      </c>
      <c r="C624" t="s">
        <v>1389</v>
      </c>
      <c r="D624" t="s">
        <v>3083</v>
      </c>
    </row>
    <row r="625" spans="1:4" x14ac:dyDescent="0.3">
      <c r="A625">
        <v>649</v>
      </c>
      <c r="B625" s="13">
        <v>45868</v>
      </c>
      <c r="C625" t="s">
        <v>1712</v>
      </c>
      <c r="D625" t="s">
        <v>3087</v>
      </c>
    </row>
    <row r="626" spans="1:4" x14ac:dyDescent="0.3">
      <c r="A626">
        <v>650</v>
      </c>
      <c r="B626" s="13">
        <v>45873</v>
      </c>
      <c r="C626" t="s">
        <v>1567</v>
      </c>
      <c r="D626" t="s">
        <v>3088</v>
      </c>
    </row>
    <row r="627" spans="1:4" x14ac:dyDescent="0.3">
      <c r="A627">
        <v>651</v>
      </c>
      <c r="B627" s="13">
        <v>45873</v>
      </c>
      <c r="C627" t="s">
        <v>2860</v>
      </c>
      <c r="D627" t="s">
        <v>3089</v>
      </c>
    </row>
    <row r="628" spans="1:4" x14ac:dyDescent="0.3">
      <c r="A628">
        <v>652</v>
      </c>
      <c r="B628" s="13">
        <v>45873</v>
      </c>
      <c r="C628" t="s">
        <v>1432</v>
      </c>
      <c r="D628" t="s">
        <v>3090</v>
      </c>
    </row>
    <row r="629" spans="1:4" x14ac:dyDescent="0.3">
      <c r="A629">
        <v>653</v>
      </c>
      <c r="B629" s="13">
        <v>45873</v>
      </c>
      <c r="C629" t="s">
        <v>2860</v>
      </c>
      <c r="D629" t="s">
        <v>3091</v>
      </c>
    </row>
    <row r="630" spans="1:4" x14ac:dyDescent="0.3">
      <c r="A630">
        <v>654</v>
      </c>
      <c r="B630" s="13">
        <v>45873</v>
      </c>
      <c r="C630" t="s">
        <v>1389</v>
      </c>
      <c r="D630" t="s">
        <v>3092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3093</v>
      </c>
    </row>
    <row r="632" spans="1:4" x14ac:dyDescent="0.3">
      <c r="A632">
        <v>656</v>
      </c>
      <c r="B632" s="13">
        <v>45873</v>
      </c>
      <c r="C632" t="s">
        <v>2137</v>
      </c>
      <c r="D632" t="s">
        <v>3094</v>
      </c>
    </row>
    <row r="633" spans="1:4" x14ac:dyDescent="0.3">
      <c r="A633">
        <v>657</v>
      </c>
      <c r="B633" s="13">
        <v>45873</v>
      </c>
      <c r="C633" t="s">
        <v>1463</v>
      </c>
      <c r="D633" t="s">
        <v>3095</v>
      </c>
    </row>
    <row r="634" spans="1:4" x14ac:dyDescent="0.3">
      <c r="A634">
        <v>658</v>
      </c>
      <c r="B634" s="13">
        <v>45873</v>
      </c>
      <c r="C634" t="s">
        <v>1463</v>
      </c>
      <c r="D634" t="s">
        <v>3096</v>
      </c>
    </row>
    <row r="635" spans="1:4" x14ac:dyDescent="0.3">
      <c r="A635">
        <v>659</v>
      </c>
      <c r="B635" s="13">
        <v>45873</v>
      </c>
      <c r="C635" t="s">
        <v>1463</v>
      </c>
      <c r="D635" t="s">
        <v>3098</v>
      </c>
    </row>
    <row r="636" spans="1:4" x14ac:dyDescent="0.3">
      <c r="A636">
        <v>660</v>
      </c>
      <c r="B636" s="13">
        <v>45873</v>
      </c>
      <c r="C636" t="s">
        <v>1463</v>
      </c>
      <c r="D636" t="s">
        <v>3099</v>
      </c>
    </row>
    <row r="637" spans="1:4" x14ac:dyDescent="0.3">
      <c r="A637">
        <v>661</v>
      </c>
      <c r="B637" s="13">
        <v>45873</v>
      </c>
      <c r="C637" t="s">
        <v>2137</v>
      </c>
      <c r="D637" t="s">
        <v>3100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3101</v>
      </c>
    </row>
    <row r="639" spans="1:4" x14ac:dyDescent="0.3">
      <c r="A639">
        <v>663</v>
      </c>
      <c r="B639" s="13">
        <v>45875</v>
      </c>
      <c r="C639" t="s">
        <v>1484</v>
      </c>
      <c r="D639" t="s">
        <v>3113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3114</v>
      </c>
    </row>
    <row r="641" spans="1:4" x14ac:dyDescent="0.3">
      <c r="A641">
        <v>665</v>
      </c>
      <c r="B641" s="13">
        <v>45875</v>
      </c>
      <c r="C641" t="s">
        <v>3107</v>
      </c>
      <c r="D641" t="s">
        <v>3119</v>
      </c>
    </row>
    <row r="642" spans="1:4" x14ac:dyDescent="0.3">
      <c r="A642">
        <v>666</v>
      </c>
      <c r="B642" s="13">
        <v>45875</v>
      </c>
      <c r="C642" t="s">
        <v>1143</v>
      </c>
      <c r="D642" t="s">
        <v>3121</v>
      </c>
    </row>
    <row r="643" spans="1:4" x14ac:dyDescent="0.3">
      <c r="A643">
        <v>667</v>
      </c>
      <c r="B643" s="13">
        <v>45875</v>
      </c>
      <c r="C643" t="s">
        <v>1799</v>
      </c>
      <c r="D643" t="s">
        <v>3122</v>
      </c>
    </row>
    <row r="644" spans="1:4" x14ac:dyDescent="0.3">
      <c r="A644">
        <v>668</v>
      </c>
      <c r="B644" s="13">
        <v>45875</v>
      </c>
      <c r="C644" t="s">
        <v>3123</v>
      </c>
      <c r="D644" t="s">
        <v>3124</v>
      </c>
    </row>
    <row r="645" spans="1:4" x14ac:dyDescent="0.3">
      <c r="A645">
        <v>669</v>
      </c>
      <c r="B645" s="13">
        <v>45875</v>
      </c>
      <c r="C645" t="s">
        <v>2134</v>
      </c>
      <c r="D645" t="s">
        <v>3125</v>
      </c>
    </row>
    <row r="646" spans="1:4" x14ac:dyDescent="0.3">
      <c r="A646">
        <v>670</v>
      </c>
      <c r="B646" s="13">
        <v>45875</v>
      </c>
      <c r="C646" t="s">
        <v>1567</v>
      </c>
      <c r="D646" t="s">
        <v>3127</v>
      </c>
    </row>
    <row r="647" spans="1:4" x14ac:dyDescent="0.3">
      <c r="A647">
        <v>671</v>
      </c>
      <c r="B647" s="13">
        <v>45875</v>
      </c>
      <c r="C647" t="s">
        <v>1737</v>
      </c>
      <c r="D647" t="s">
        <v>3128</v>
      </c>
    </row>
    <row r="648" spans="1:4" x14ac:dyDescent="0.3">
      <c r="A648">
        <v>672</v>
      </c>
      <c r="B648" s="13">
        <v>45876</v>
      </c>
      <c r="C648" t="s">
        <v>1434</v>
      </c>
      <c r="D648" t="s">
        <v>3132</v>
      </c>
    </row>
    <row r="649" spans="1:4" x14ac:dyDescent="0.3">
      <c r="A649">
        <v>673</v>
      </c>
      <c r="B649" s="13">
        <v>45876</v>
      </c>
      <c r="C649" t="s">
        <v>2770</v>
      </c>
      <c r="D649" t="s">
        <v>3133</v>
      </c>
    </row>
    <row r="650" spans="1:4" x14ac:dyDescent="0.3">
      <c r="A650">
        <v>674</v>
      </c>
      <c r="B650" s="13">
        <v>45876</v>
      </c>
      <c r="C650" t="s">
        <v>2397</v>
      </c>
      <c r="D650" t="s">
        <v>3134</v>
      </c>
    </row>
    <row r="651" spans="1:4" x14ac:dyDescent="0.3">
      <c r="A651">
        <v>675</v>
      </c>
      <c r="B651" s="13">
        <v>45877</v>
      </c>
      <c r="C651" t="s">
        <v>3136</v>
      </c>
      <c r="D651" t="s">
        <v>3137</v>
      </c>
    </row>
    <row r="652" spans="1:4" x14ac:dyDescent="0.3">
      <c r="A652">
        <v>676</v>
      </c>
      <c r="B652" s="13">
        <v>45877</v>
      </c>
      <c r="C652" t="s">
        <v>3138</v>
      </c>
      <c r="D652" t="s">
        <v>3142</v>
      </c>
    </row>
    <row r="653" spans="1:4" x14ac:dyDescent="0.3">
      <c r="A653">
        <v>677</v>
      </c>
      <c r="B653" s="13">
        <v>45877</v>
      </c>
      <c r="C653" t="s">
        <v>3136</v>
      </c>
      <c r="D653" t="s">
        <v>3143</v>
      </c>
    </row>
    <row r="654" spans="1:4" x14ac:dyDescent="0.3">
      <c r="A654">
        <v>678</v>
      </c>
      <c r="B654" s="13">
        <v>45877</v>
      </c>
      <c r="C654" t="s">
        <v>3138</v>
      </c>
      <c r="D654" t="s">
        <v>3144</v>
      </c>
    </row>
    <row r="655" spans="1:4" x14ac:dyDescent="0.3">
      <c r="A655">
        <v>679</v>
      </c>
      <c r="B655" s="13">
        <v>45877</v>
      </c>
      <c r="C655" t="s">
        <v>3136</v>
      </c>
      <c r="D655" t="s">
        <v>3145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3147</v>
      </c>
    </row>
    <row r="657" spans="1:4" x14ac:dyDescent="0.3">
      <c r="A657">
        <v>681</v>
      </c>
      <c r="B657" s="13">
        <v>45878</v>
      </c>
      <c r="C657" t="s">
        <v>3148</v>
      </c>
      <c r="D657" t="s">
        <v>3149</v>
      </c>
    </row>
    <row r="658" spans="1:4" x14ac:dyDescent="0.3">
      <c r="A658">
        <v>682</v>
      </c>
      <c r="B658" s="13">
        <v>45880</v>
      </c>
      <c r="C658" t="s">
        <v>2308</v>
      </c>
      <c r="D658" t="s">
        <v>3150</v>
      </c>
    </row>
    <row r="659" spans="1:4" x14ac:dyDescent="0.3">
      <c r="A659">
        <v>683</v>
      </c>
      <c r="B659" s="13">
        <v>45880</v>
      </c>
      <c r="C659" t="s">
        <v>1737</v>
      </c>
      <c r="D659" t="s">
        <v>3151</v>
      </c>
    </row>
    <row r="660" spans="1:4" x14ac:dyDescent="0.3">
      <c r="A660">
        <v>684</v>
      </c>
      <c r="B660" s="13">
        <v>45880</v>
      </c>
      <c r="C660" t="s">
        <v>1570</v>
      </c>
      <c r="D660" t="s">
        <v>3152</v>
      </c>
    </row>
    <row r="661" spans="1:4" x14ac:dyDescent="0.3">
      <c r="A661">
        <v>685</v>
      </c>
      <c r="B661" t="s">
        <v>3154</v>
      </c>
      <c r="C661" t="s">
        <v>1484</v>
      </c>
      <c r="D661" t="s">
        <v>3155</v>
      </c>
    </row>
    <row r="662" spans="1:4" x14ac:dyDescent="0.3">
      <c r="A662">
        <v>686</v>
      </c>
      <c r="B662" s="13">
        <v>45880</v>
      </c>
      <c r="C662" t="s">
        <v>1389</v>
      </c>
      <c r="D662" t="s">
        <v>3156</v>
      </c>
    </row>
    <row r="663" spans="1:4" x14ac:dyDescent="0.3">
      <c r="A663">
        <v>687</v>
      </c>
      <c r="B663" s="13">
        <v>45880</v>
      </c>
      <c r="C663" t="s">
        <v>1884</v>
      </c>
      <c r="D663" t="s">
        <v>3157</v>
      </c>
    </row>
    <row r="664" spans="1:4" x14ac:dyDescent="0.3">
      <c r="A664">
        <v>688</v>
      </c>
      <c r="B664" s="13">
        <v>45880</v>
      </c>
      <c r="C664" t="s">
        <v>2903</v>
      </c>
      <c r="D664" t="s">
        <v>3158</v>
      </c>
    </row>
    <row r="665" spans="1:4" x14ac:dyDescent="0.3">
      <c r="A665">
        <v>689</v>
      </c>
      <c r="B665" s="13">
        <v>45881</v>
      </c>
      <c r="C665" t="s">
        <v>1457</v>
      </c>
      <c r="D665" t="s">
        <v>3159</v>
      </c>
    </row>
    <row r="666" spans="1:4" x14ac:dyDescent="0.3">
      <c r="A666">
        <v>690</v>
      </c>
      <c r="B666" s="13">
        <v>45881</v>
      </c>
      <c r="C666" t="s">
        <v>1463</v>
      </c>
      <c r="D666" t="s">
        <v>3160</v>
      </c>
    </row>
    <row r="667" spans="1:4" x14ac:dyDescent="0.3">
      <c r="A667">
        <v>691</v>
      </c>
      <c r="B667" s="13">
        <v>45881</v>
      </c>
      <c r="C667" t="s">
        <v>2308</v>
      </c>
      <c r="D667" t="s">
        <v>3161</v>
      </c>
    </row>
    <row r="668" spans="1:4" x14ac:dyDescent="0.3">
      <c r="A668">
        <v>692</v>
      </c>
      <c r="B668" s="13">
        <v>45881</v>
      </c>
      <c r="C668" t="s">
        <v>2985</v>
      </c>
      <c r="D668" t="s">
        <v>3163</v>
      </c>
    </row>
    <row r="669" spans="1:4" x14ac:dyDescent="0.3">
      <c r="A669">
        <v>693</v>
      </c>
      <c r="B669" s="13">
        <v>45882</v>
      </c>
      <c r="C669" t="s">
        <v>1795</v>
      </c>
      <c r="D669" t="s">
        <v>3165</v>
      </c>
    </row>
    <row r="670" spans="1:4" x14ac:dyDescent="0.3">
      <c r="A670">
        <v>694</v>
      </c>
      <c r="B670" s="13">
        <v>45882</v>
      </c>
      <c r="C670" t="s">
        <v>1570</v>
      </c>
      <c r="D670" t="s">
        <v>3166</v>
      </c>
    </row>
    <row r="671" spans="1:4" x14ac:dyDescent="0.3">
      <c r="A671">
        <v>695</v>
      </c>
      <c r="B671" s="13">
        <v>45882</v>
      </c>
      <c r="C671" t="s">
        <v>1389</v>
      </c>
      <c r="D671" t="s">
        <v>3167</v>
      </c>
    </row>
    <row r="672" spans="1:4" x14ac:dyDescent="0.3">
      <c r="A672">
        <v>696</v>
      </c>
      <c r="B672" s="13">
        <v>45882</v>
      </c>
      <c r="C672" t="s">
        <v>1567</v>
      </c>
      <c r="D672" t="s">
        <v>3168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3169</v>
      </c>
    </row>
    <row r="674" spans="1:4" x14ac:dyDescent="0.3">
      <c r="A674">
        <v>698</v>
      </c>
      <c r="B674" s="13">
        <v>45882</v>
      </c>
      <c r="C674" t="s">
        <v>3173</v>
      </c>
      <c r="D674" t="s">
        <v>3177</v>
      </c>
    </row>
    <row r="675" spans="1:4" x14ac:dyDescent="0.3">
      <c r="A675">
        <v>699</v>
      </c>
      <c r="B675" s="13">
        <v>45882</v>
      </c>
      <c r="C675" t="s">
        <v>3170</v>
      </c>
      <c r="D675" t="s">
        <v>3179</v>
      </c>
    </row>
    <row r="676" spans="1:4" x14ac:dyDescent="0.3">
      <c r="A676">
        <v>700</v>
      </c>
      <c r="B676" s="13">
        <v>45883</v>
      </c>
      <c r="C676" t="s">
        <v>1457</v>
      </c>
      <c r="D676" t="s">
        <v>3180</v>
      </c>
    </row>
    <row r="677" spans="1:4" x14ac:dyDescent="0.3">
      <c r="A677">
        <v>701</v>
      </c>
      <c r="B677" s="13">
        <v>45883</v>
      </c>
      <c r="C677" t="s">
        <v>1469</v>
      </c>
      <c r="D677" t="s">
        <v>3182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3184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3185</v>
      </c>
    </row>
    <row r="680" spans="1:4" x14ac:dyDescent="0.3">
      <c r="A680">
        <v>704</v>
      </c>
      <c r="B680" s="13">
        <v>45883</v>
      </c>
      <c r="C680" t="s">
        <v>1221</v>
      </c>
      <c r="D680" t="s">
        <v>3187</v>
      </c>
    </row>
    <row r="681" spans="1:4" x14ac:dyDescent="0.3">
      <c r="A681">
        <v>705</v>
      </c>
      <c r="B681" s="13">
        <v>45883</v>
      </c>
      <c r="C681" t="s">
        <v>3188</v>
      </c>
      <c r="D681" t="s">
        <v>3190</v>
      </c>
    </row>
    <row r="682" spans="1:4" x14ac:dyDescent="0.3">
      <c r="A682">
        <v>706</v>
      </c>
      <c r="B682" s="13">
        <v>45883</v>
      </c>
      <c r="C682" t="s">
        <v>2584</v>
      </c>
      <c r="D682" t="s">
        <v>3191</v>
      </c>
    </row>
    <row r="683" spans="1:4" x14ac:dyDescent="0.3">
      <c r="A683">
        <v>707</v>
      </c>
      <c r="B683" s="13">
        <v>45883</v>
      </c>
      <c r="C683" t="s">
        <v>2397</v>
      </c>
      <c r="D683" t="s">
        <v>3192</v>
      </c>
    </row>
    <row r="684" spans="1:4" x14ac:dyDescent="0.3">
      <c r="A684">
        <v>708</v>
      </c>
      <c r="B684" s="13">
        <v>45884</v>
      </c>
      <c r="C684" t="s">
        <v>1439</v>
      </c>
      <c r="D684" t="s">
        <v>3194</v>
      </c>
    </row>
    <row r="685" spans="1:4" x14ac:dyDescent="0.3">
      <c r="A685">
        <v>709</v>
      </c>
      <c r="B685" s="13">
        <v>45884</v>
      </c>
      <c r="C685" t="s">
        <v>1389</v>
      </c>
      <c r="D685" t="s">
        <v>3195</v>
      </c>
    </row>
    <row r="686" spans="1:4" x14ac:dyDescent="0.3">
      <c r="A686">
        <v>710</v>
      </c>
      <c r="B686" s="13">
        <v>45884</v>
      </c>
      <c r="C686" t="s">
        <v>3196</v>
      </c>
      <c r="D686" t="s">
        <v>3199</v>
      </c>
    </row>
    <row r="687" spans="1:4" x14ac:dyDescent="0.3">
      <c r="A687">
        <v>711</v>
      </c>
      <c r="B687" s="13">
        <v>45885</v>
      </c>
      <c r="C687" t="s">
        <v>1712</v>
      </c>
      <c r="D687" t="s">
        <v>3200</v>
      </c>
    </row>
    <row r="688" spans="1:4" x14ac:dyDescent="0.3">
      <c r="A688">
        <v>712</v>
      </c>
      <c r="B688" s="13">
        <v>45885</v>
      </c>
      <c r="C688" t="s">
        <v>1712</v>
      </c>
      <c r="D688" t="s">
        <v>3201</v>
      </c>
    </row>
    <row r="689" spans="1:4" x14ac:dyDescent="0.3">
      <c r="A689">
        <v>713</v>
      </c>
      <c r="B689" s="13">
        <v>45887</v>
      </c>
      <c r="C689" t="s">
        <v>1389</v>
      </c>
      <c r="D689" t="s">
        <v>3205</v>
      </c>
    </row>
    <row r="690" spans="1:4" x14ac:dyDescent="0.3">
      <c r="A690">
        <v>714</v>
      </c>
      <c r="B690" s="13">
        <v>45887</v>
      </c>
      <c r="C690" t="s">
        <v>1469</v>
      </c>
      <c r="D690" t="s">
        <v>3206</v>
      </c>
    </row>
    <row r="691" spans="1:4" x14ac:dyDescent="0.3">
      <c r="A691">
        <v>715</v>
      </c>
      <c r="B691" s="13">
        <v>45887</v>
      </c>
      <c r="C691" t="s">
        <v>1434</v>
      </c>
      <c r="D691" t="s">
        <v>3207</v>
      </c>
    </row>
    <row r="692" spans="1:4" x14ac:dyDescent="0.3">
      <c r="A692">
        <v>716</v>
      </c>
      <c r="B692" s="13">
        <v>45887</v>
      </c>
      <c r="C692" t="s">
        <v>1457</v>
      </c>
      <c r="D692" t="s">
        <v>3210</v>
      </c>
    </row>
    <row r="693" spans="1:4" x14ac:dyDescent="0.3">
      <c r="A693">
        <v>717</v>
      </c>
      <c r="B693" s="13">
        <v>45887</v>
      </c>
      <c r="C693" t="s">
        <v>1439</v>
      </c>
      <c r="D693" t="s">
        <v>3211</v>
      </c>
    </row>
    <row r="694" spans="1:4" x14ac:dyDescent="0.3">
      <c r="A694">
        <v>718</v>
      </c>
      <c r="B694" s="13">
        <v>45887</v>
      </c>
      <c r="C694" t="s">
        <v>1967</v>
      </c>
      <c r="D694" t="s">
        <v>3212</v>
      </c>
    </row>
    <row r="695" spans="1:4" x14ac:dyDescent="0.3">
      <c r="A695">
        <v>719</v>
      </c>
      <c r="B695" s="13">
        <v>45887</v>
      </c>
      <c r="C695" t="s">
        <v>2597</v>
      </c>
      <c r="D695" t="s">
        <v>3214</v>
      </c>
    </row>
    <row r="696" spans="1:4" x14ac:dyDescent="0.3">
      <c r="A696">
        <v>720</v>
      </c>
      <c r="B696" s="13">
        <v>45887</v>
      </c>
      <c r="C696" t="s">
        <v>1588</v>
      </c>
      <c r="D696" t="s">
        <v>3216</v>
      </c>
    </row>
    <row r="697" spans="1:4" x14ac:dyDescent="0.3">
      <c r="A697">
        <v>721</v>
      </c>
      <c r="B697" s="13">
        <v>45887</v>
      </c>
      <c r="C697" t="s">
        <v>1444</v>
      </c>
      <c r="D697" t="s">
        <v>3218</v>
      </c>
    </row>
    <row r="698" spans="1:4" x14ac:dyDescent="0.3">
      <c r="A698">
        <v>722</v>
      </c>
      <c r="B698" s="13">
        <v>45888</v>
      </c>
      <c r="C698" t="s">
        <v>1567</v>
      </c>
      <c r="D698" t="s">
        <v>3220</v>
      </c>
    </row>
    <row r="699" spans="1:4" x14ac:dyDescent="0.3">
      <c r="A699">
        <v>723</v>
      </c>
      <c r="B699" s="13">
        <v>45888</v>
      </c>
      <c r="C699" t="s">
        <v>1389</v>
      </c>
      <c r="D699" t="s">
        <v>3221</v>
      </c>
    </row>
    <row r="700" spans="1:4" x14ac:dyDescent="0.3">
      <c r="A700">
        <v>724</v>
      </c>
      <c r="B700" s="13">
        <v>45888</v>
      </c>
      <c r="C700" t="s">
        <v>1463</v>
      </c>
      <c r="D700" t="s">
        <v>3222</v>
      </c>
    </row>
    <row r="701" spans="1:4" x14ac:dyDescent="0.3">
      <c r="A701">
        <v>725</v>
      </c>
      <c r="B701" s="13">
        <v>45888</v>
      </c>
      <c r="C701" t="s">
        <v>1588</v>
      </c>
      <c r="D701" t="s">
        <v>3223</v>
      </c>
    </row>
    <row r="702" spans="1:4" x14ac:dyDescent="0.3">
      <c r="A702">
        <v>726</v>
      </c>
      <c r="B702" s="13">
        <v>45888</v>
      </c>
      <c r="C702" t="s">
        <v>1389</v>
      </c>
      <c r="D702" t="s">
        <v>3225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3227</v>
      </c>
    </row>
    <row r="704" spans="1:4" x14ac:dyDescent="0.3">
      <c r="A704">
        <v>728</v>
      </c>
      <c r="B704" s="13">
        <v>45889</v>
      </c>
      <c r="C704" t="s">
        <v>1531</v>
      </c>
      <c r="D704" t="s">
        <v>3228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3229</v>
      </c>
    </row>
    <row r="706" spans="1:4" x14ac:dyDescent="0.3">
      <c r="A706">
        <v>730</v>
      </c>
      <c r="B706" s="13">
        <v>45889</v>
      </c>
      <c r="C706" t="s">
        <v>2545</v>
      </c>
      <c r="D706" t="s">
        <v>3231</v>
      </c>
    </row>
    <row r="707" spans="1:4" x14ac:dyDescent="0.3">
      <c r="A707">
        <v>731</v>
      </c>
      <c r="B707" s="13">
        <v>45889</v>
      </c>
      <c r="C707" t="s">
        <v>2250</v>
      </c>
      <c r="D707" t="s">
        <v>3232</v>
      </c>
    </row>
    <row r="708" spans="1:4" x14ac:dyDescent="0.3">
      <c r="A708">
        <v>732</v>
      </c>
      <c r="B708" s="13">
        <v>45889</v>
      </c>
      <c r="C708" t="s">
        <v>2354</v>
      </c>
      <c r="D708" t="s">
        <v>3234</v>
      </c>
    </row>
    <row r="709" spans="1:4" x14ac:dyDescent="0.3">
      <c r="A709">
        <v>733</v>
      </c>
      <c r="B709" s="13">
        <v>45890</v>
      </c>
      <c r="C709" t="s">
        <v>1368</v>
      </c>
      <c r="D709" t="s">
        <v>3235</v>
      </c>
    </row>
    <row r="710" spans="1:4" x14ac:dyDescent="0.3">
      <c r="A710">
        <v>734</v>
      </c>
      <c r="B710" s="13">
        <v>45890</v>
      </c>
      <c r="C710" t="s">
        <v>2903</v>
      </c>
      <c r="D710" t="s">
        <v>3236</v>
      </c>
    </row>
    <row r="711" spans="1:4" x14ac:dyDescent="0.3">
      <c r="A711">
        <v>735</v>
      </c>
      <c r="B711" s="13">
        <v>45890</v>
      </c>
      <c r="C711" t="s">
        <v>1570</v>
      </c>
      <c r="D711" t="s">
        <v>3237</v>
      </c>
    </row>
    <row r="712" spans="1:4" x14ac:dyDescent="0.3">
      <c r="A712">
        <v>736</v>
      </c>
      <c r="B712" s="13">
        <v>45890</v>
      </c>
      <c r="C712" t="s">
        <v>2545</v>
      </c>
      <c r="D712" t="s">
        <v>3238</v>
      </c>
    </row>
    <row r="713" spans="1:4" x14ac:dyDescent="0.3">
      <c r="A713">
        <v>737</v>
      </c>
      <c r="B713" s="13">
        <v>45890</v>
      </c>
      <c r="C713" t="s">
        <v>1712</v>
      </c>
      <c r="D713" t="s">
        <v>3240</v>
      </c>
    </row>
    <row r="714" spans="1:4" x14ac:dyDescent="0.3">
      <c r="A714">
        <v>738</v>
      </c>
      <c r="B714" s="13">
        <v>45890</v>
      </c>
      <c r="C714" t="s">
        <v>1389</v>
      </c>
      <c r="D714" t="s">
        <v>3243</v>
      </c>
    </row>
    <row r="715" spans="1:4" x14ac:dyDescent="0.3">
      <c r="A715">
        <v>739</v>
      </c>
      <c r="B715" s="13">
        <v>45890</v>
      </c>
      <c r="C715" t="s">
        <v>3107</v>
      </c>
      <c r="D715" t="s">
        <v>3244</v>
      </c>
    </row>
    <row r="716" spans="1:4" x14ac:dyDescent="0.3">
      <c r="A716">
        <v>740</v>
      </c>
      <c r="B716" s="13">
        <v>45891</v>
      </c>
      <c r="C716" t="s">
        <v>2845</v>
      </c>
      <c r="D716" t="s">
        <v>3246</v>
      </c>
    </row>
    <row r="717" spans="1:4" x14ac:dyDescent="0.3">
      <c r="A717">
        <v>741</v>
      </c>
      <c r="B717" s="13">
        <v>45891</v>
      </c>
      <c r="C717" t="s">
        <v>1802</v>
      </c>
      <c r="D717" t="s">
        <v>3248</v>
      </c>
    </row>
    <row r="718" spans="1:4" x14ac:dyDescent="0.3">
      <c r="A718">
        <v>742</v>
      </c>
      <c r="B718" s="13">
        <v>45891</v>
      </c>
      <c r="C718" t="s">
        <v>3249</v>
      </c>
      <c r="D718" t="s">
        <v>3253</v>
      </c>
    </row>
    <row r="719" spans="1:4" x14ac:dyDescent="0.3">
      <c r="A719">
        <v>743</v>
      </c>
      <c r="B719" s="13">
        <v>45891</v>
      </c>
      <c r="C719" t="s">
        <v>2597</v>
      </c>
      <c r="D719" t="s">
        <v>3254</v>
      </c>
    </row>
    <row r="720" spans="1:4" x14ac:dyDescent="0.3">
      <c r="A720">
        <v>744</v>
      </c>
      <c r="B720" s="13">
        <v>45891</v>
      </c>
      <c r="C720" t="s">
        <v>3255</v>
      </c>
      <c r="D720" t="s">
        <v>3258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3259</v>
      </c>
    </row>
    <row r="722" spans="1:4" x14ac:dyDescent="0.3">
      <c r="A722">
        <v>746</v>
      </c>
      <c r="B722" s="13">
        <v>45894</v>
      </c>
      <c r="C722" t="s">
        <v>1389</v>
      </c>
      <c r="D722" t="s">
        <v>3264</v>
      </c>
    </row>
    <row r="723" spans="1:4" x14ac:dyDescent="0.3">
      <c r="A723">
        <v>747</v>
      </c>
      <c r="B723" s="13">
        <v>45894</v>
      </c>
      <c r="C723" t="s">
        <v>1389</v>
      </c>
      <c r="D723" t="s">
        <v>3265</v>
      </c>
    </row>
    <row r="724" spans="1:4" x14ac:dyDescent="0.3">
      <c r="A724">
        <v>748</v>
      </c>
      <c r="B724" s="13">
        <v>45894</v>
      </c>
      <c r="C724" t="s">
        <v>1389</v>
      </c>
      <c r="D724" t="s">
        <v>3266</v>
      </c>
    </row>
    <row r="725" spans="1:4" x14ac:dyDescent="0.3">
      <c r="A725">
        <v>749</v>
      </c>
      <c r="B725" s="13">
        <v>45894</v>
      </c>
      <c r="C725" t="s">
        <v>1795</v>
      </c>
      <c r="D725" t="s">
        <v>3267</v>
      </c>
    </row>
    <row r="726" spans="1:4" x14ac:dyDescent="0.3">
      <c r="A726">
        <v>750</v>
      </c>
      <c r="B726" s="13">
        <v>45894</v>
      </c>
      <c r="C726" t="s">
        <v>3107</v>
      </c>
      <c r="D726" t="s">
        <v>3271</v>
      </c>
    </row>
    <row r="727" spans="1:4" x14ac:dyDescent="0.3">
      <c r="A727">
        <v>751</v>
      </c>
      <c r="B727" s="13">
        <v>45894</v>
      </c>
      <c r="C727" t="s">
        <v>2903</v>
      </c>
      <c r="D727" t="s">
        <v>3272</v>
      </c>
    </row>
    <row r="728" spans="1:4" x14ac:dyDescent="0.3">
      <c r="A728">
        <v>752</v>
      </c>
      <c r="B728" s="13">
        <v>45894</v>
      </c>
      <c r="C728" t="s">
        <v>1567</v>
      </c>
      <c r="D728" t="s">
        <v>3273</v>
      </c>
    </row>
    <row r="729" spans="1:4" x14ac:dyDescent="0.3">
      <c r="A729">
        <v>753</v>
      </c>
      <c r="B729" s="13">
        <v>45894</v>
      </c>
      <c r="C729" t="s">
        <v>2281</v>
      </c>
      <c r="D729" t="s">
        <v>3274</v>
      </c>
    </row>
    <row r="730" spans="1:4" x14ac:dyDescent="0.3">
      <c r="A730">
        <v>754</v>
      </c>
      <c r="B730" s="13">
        <v>45894</v>
      </c>
      <c r="C730" t="s">
        <v>2545</v>
      </c>
      <c r="D730" t="s">
        <v>3275</v>
      </c>
    </row>
    <row r="731" spans="1:4" x14ac:dyDescent="0.3">
      <c r="A731">
        <v>755</v>
      </c>
      <c r="B731" s="13">
        <v>45894</v>
      </c>
      <c r="C731" t="s">
        <v>3276</v>
      </c>
      <c r="D731" t="s">
        <v>3280</v>
      </c>
    </row>
    <row r="732" spans="1:4" x14ac:dyDescent="0.3">
      <c r="A732">
        <v>756</v>
      </c>
      <c r="B732" s="13">
        <v>45894</v>
      </c>
      <c r="C732" t="s">
        <v>3276</v>
      </c>
      <c r="D732" t="s">
        <v>3281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3282</v>
      </c>
    </row>
    <row r="734" spans="1:4" x14ac:dyDescent="0.3">
      <c r="A734">
        <v>758</v>
      </c>
      <c r="B734" s="13">
        <v>45894</v>
      </c>
      <c r="C734" t="s">
        <v>2397</v>
      </c>
      <c r="D734" t="s">
        <v>3284</v>
      </c>
    </row>
    <row r="735" spans="1:4" x14ac:dyDescent="0.3">
      <c r="A735">
        <v>759</v>
      </c>
      <c r="B735" s="13">
        <v>45894</v>
      </c>
      <c r="C735" t="s">
        <v>2295</v>
      </c>
      <c r="D735" t="s">
        <v>3285</v>
      </c>
    </row>
    <row r="736" spans="1:4" x14ac:dyDescent="0.3">
      <c r="A736">
        <v>760</v>
      </c>
      <c r="B736" s="13">
        <v>45894</v>
      </c>
      <c r="C736" t="s">
        <v>1567</v>
      </c>
      <c r="D736" t="s">
        <v>3286</v>
      </c>
    </row>
    <row r="737" spans="1:4" x14ac:dyDescent="0.3">
      <c r="A737">
        <v>761</v>
      </c>
      <c r="B737" s="13">
        <v>45894</v>
      </c>
      <c r="C737" t="s">
        <v>1567</v>
      </c>
      <c r="D737" t="s">
        <v>3287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3288</v>
      </c>
    </row>
    <row r="739" spans="1:4" x14ac:dyDescent="0.3">
      <c r="A739">
        <v>763</v>
      </c>
      <c r="B739" s="13">
        <v>45895</v>
      </c>
      <c r="C739" t="s">
        <v>1531</v>
      </c>
      <c r="D739" t="s">
        <v>3291</v>
      </c>
    </row>
    <row r="740" spans="1:4" x14ac:dyDescent="0.3">
      <c r="A740">
        <v>764</v>
      </c>
      <c r="B740" s="13">
        <v>45895</v>
      </c>
      <c r="C740" t="s">
        <v>1459</v>
      </c>
      <c r="D740" t="s">
        <v>3292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3293</v>
      </c>
    </row>
    <row r="742" spans="1:4" x14ac:dyDescent="0.3">
      <c r="A742">
        <v>766</v>
      </c>
      <c r="B742" s="13">
        <v>45895</v>
      </c>
      <c r="C742" t="s">
        <v>1570</v>
      </c>
      <c r="D742" t="s">
        <v>3295</v>
      </c>
    </row>
    <row r="743" spans="1:4" x14ac:dyDescent="0.3">
      <c r="A743">
        <v>767</v>
      </c>
      <c r="B743" s="13">
        <v>45895</v>
      </c>
      <c r="C743" t="s">
        <v>1434</v>
      </c>
      <c r="D743" t="s">
        <v>3296</v>
      </c>
    </row>
    <row r="744" spans="1:4" x14ac:dyDescent="0.3">
      <c r="A744">
        <v>768</v>
      </c>
      <c r="B744" s="13">
        <v>45895</v>
      </c>
      <c r="C744" t="s">
        <v>2845</v>
      </c>
      <c r="D744" t="s">
        <v>3299</v>
      </c>
    </row>
    <row r="745" spans="1:4" x14ac:dyDescent="0.3">
      <c r="A745">
        <v>769</v>
      </c>
      <c r="B745" s="13">
        <v>45895</v>
      </c>
      <c r="C745" t="s">
        <v>2845</v>
      </c>
      <c r="D745" t="s">
        <v>3300</v>
      </c>
    </row>
    <row r="746" spans="1:4" x14ac:dyDescent="0.3">
      <c r="A746">
        <v>770</v>
      </c>
      <c r="B746" s="13">
        <v>45896</v>
      </c>
      <c r="C746" t="s">
        <v>1463</v>
      </c>
      <c r="D746" t="s">
        <v>3304</v>
      </c>
    </row>
    <row r="747" spans="1:4" x14ac:dyDescent="0.3">
      <c r="A747">
        <v>771</v>
      </c>
      <c r="B747" s="13">
        <v>45896</v>
      </c>
      <c r="C747" t="s">
        <v>3102</v>
      </c>
      <c r="D747" t="s">
        <v>3306</v>
      </c>
    </row>
    <row r="748" spans="1:4" x14ac:dyDescent="0.3">
      <c r="A748">
        <v>772</v>
      </c>
      <c r="B748" s="13">
        <v>45896</v>
      </c>
      <c r="C748" t="s">
        <v>1737</v>
      </c>
      <c r="D748" t="s">
        <v>3307</v>
      </c>
    </row>
    <row r="749" spans="1:4" x14ac:dyDescent="0.3">
      <c r="A749">
        <v>773</v>
      </c>
      <c r="B749" s="13">
        <v>45896</v>
      </c>
      <c r="C749" t="s">
        <v>1079</v>
      </c>
      <c r="D749" t="s">
        <v>3308</v>
      </c>
    </row>
    <row r="750" spans="1:4" x14ac:dyDescent="0.3">
      <c r="A750">
        <v>774</v>
      </c>
      <c r="B750" s="13">
        <v>45896</v>
      </c>
      <c r="C750" t="s">
        <v>2454</v>
      </c>
      <c r="D750" t="s">
        <v>3309</v>
      </c>
    </row>
    <row r="751" spans="1:4" x14ac:dyDescent="0.3">
      <c r="A751">
        <v>775</v>
      </c>
      <c r="B751" s="13">
        <v>45897</v>
      </c>
      <c r="C751" t="s">
        <v>1570</v>
      </c>
      <c r="D751" t="s">
        <v>3317</v>
      </c>
    </row>
    <row r="752" spans="1:4" x14ac:dyDescent="0.3">
      <c r="A752">
        <v>776</v>
      </c>
      <c r="B752" s="13">
        <v>45897</v>
      </c>
      <c r="C752" t="s">
        <v>1780</v>
      </c>
      <c r="D752" t="s">
        <v>3318</v>
      </c>
    </row>
    <row r="753" spans="1:4" x14ac:dyDescent="0.3">
      <c r="A753">
        <v>777</v>
      </c>
      <c r="B753" s="13">
        <v>45897</v>
      </c>
      <c r="C753" t="s">
        <v>1143</v>
      </c>
      <c r="D753" t="s">
        <v>3319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3320</v>
      </c>
    </row>
    <row r="755" spans="1:4" x14ac:dyDescent="0.3">
      <c r="A755">
        <v>779</v>
      </c>
      <c r="B755" s="13">
        <v>45897</v>
      </c>
      <c r="C755" t="s">
        <v>1167</v>
      </c>
      <c r="D755" t="s">
        <v>3321</v>
      </c>
    </row>
    <row r="756" spans="1:4" x14ac:dyDescent="0.3">
      <c r="A756">
        <v>780</v>
      </c>
      <c r="B756" s="13">
        <v>45897</v>
      </c>
      <c r="C756" t="s">
        <v>1567</v>
      </c>
      <c r="D756" t="s">
        <v>3322</v>
      </c>
    </row>
    <row r="757" spans="1:4" x14ac:dyDescent="0.3">
      <c r="A757">
        <v>781</v>
      </c>
      <c r="B757" s="13">
        <v>45897</v>
      </c>
      <c r="C757" t="s">
        <v>1712</v>
      </c>
      <c r="D757" t="s">
        <v>3323</v>
      </c>
    </row>
    <row r="758" spans="1:4" x14ac:dyDescent="0.3">
      <c r="A758">
        <v>782</v>
      </c>
      <c r="B758" s="13">
        <v>45898</v>
      </c>
      <c r="C758" t="s">
        <v>2985</v>
      </c>
      <c r="D758" t="s">
        <v>3327</v>
      </c>
    </row>
    <row r="759" spans="1:4" x14ac:dyDescent="0.3">
      <c r="A759">
        <v>783</v>
      </c>
      <c r="B759" s="13">
        <v>45898</v>
      </c>
      <c r="C759" t="s">
        <v>1544</v>
      </c>
      <c r="D759" t="s">
        <v>3328</v>
      </c>
    </row>
    <row r="760" spans="1:4" x14ac:dyDescent="0.3">
      <c r="A760">
        <v>784</v>
      </c>
      <c r="B760" s="13">
        <v>45898</v>
      </c>
      <c r="C760" t="s">
        <v>1712</v>
      </c>
      <c r="D760" t="s">
        <v>3329</v>
      </c>
    </row>
    <row r="761" spans="1:4" x14ac:dyDescent="0.3">
      <c r="A761">
        <v>785</v>
      </c>
      <c r="B761" s="13">
        <v>45898</v>
      </c>
      <c r="C761" t="s">
        <v>3188</v>
      </c>
      <c r="D761" t="s">
        <v>3330</v>
      </c>
    </row>
    <row r="762" spans="1:4" x14ac:dyDescent="0.3">
      <c r="A762">
        <v>786</v>
      </c>
      <c r="B762" s="13">
        <v>45899</v>
      </c>
      <c r="C762" t="s">
        <v>2856</v>
      </c>
      <c r="D762" t="s">
        <v>3331</v>
      </c>
    </row>
    <row r="763" spans="1:4" x14ac:dyDescent="0.3">
      <c r="A763">
        <v>787</v>
      </c>
      <c r="B763" s="13">
        <v>45899</v>
      </c>
      <c r="C763" t="s">
        <v>1737</v>
      </c>
      <c r="D763" t="s">
        <v>3332</v>
      </c>
    </row>
    <row r="764" spans="1:4" x14ac:dyDescent="0.3">
      <c r="A764">
        <v>788</v>
      </c>
      <c r="B764" s="13">
        <v>45901</v>
      </c>
      <c r="C764" t="s">
        <v>1389</v>
      </c>
      <c r="D764" t="s">
        <v>3339</v>
      </c>
    </row>
    <row r="765" spans="1:4" x14ac:dyDescent="0.3">
      <c r="A765">
        <v>789</v>
      </c>
      <c r="B765" s="13">
        <v>45901</v>
      </c>
      <c r="C765" t="s">
        <v>1389</v>
      </c>
      <c r="D765" t="s">
        <v>3340</v>
      </c>
    </row>
    <row r="766" spans="1:4" x14ac:dyDescent="0.3">
      <c r="A766">
        <v>790</v>
      </c>
      <c r="B766" s="13">
        <v>45901</v>
      </c>
      <c r="C766" t="s">
        <v>1544</v>
      </c>
      <c r="D766" t="s">
        <v>3341</v>
      </c>
    </row>
    <row r="767" spans="1:4" x14ac:dyDescent="0.3">
      <c r="A767">
        <v>791</v>
      </c>
      <c r="B767" s="13">
        <v>45901</v>
      </c>
      <c r="C767" t="s">
        <v>1463</v>
      </c>
      <c r="D767" t="s">
        <v>3342</v>
      </c>
    </row>
    <row r="768" spans="1:4" x14ac:dyDescent="0.3">
      <c r="A768">
        <v>792</v>
      </c>
      <c r="B768" s="13">
        <v>45901</v>
      </c>
      <c r="C768" t="s">
        <v>1802</v>
      </c>
      <c r="D768" t="s">
        <v>3343</v>
      </c>
    </row>
    <row r="769" spans="1:4" x14ac:dyDescent="0.3">
      <c r="A769">
        <v>793</v>
      </c>
      <c r="B769" s="13">
        <v>45901</v>
      </c>
      <c r="C769" t="s">
        <v>1434</v>
      </c>
      <c r="D769" t="s">
        <v>3344</v>
      </c>
    </row>
    <row r="770" spans="1:4" x14ac:dyDescent="0.3">
      <c r="A770">
        <v>794</v>
      </c>
      <c r="B770" s="13">
        <v>45901</v>
      </c>
      <c r="C770" t="s">
        <v>2749</v>
      </c>
      <c r="D770" t="s">
        <v>3345</v>
      </c>
    </row>
    <row r="771" spans="1:4" x14ac:dyDescent="0.3">
      <c r="A771">
        <v>795</v>
      </c>
      <c r="B771" s="13">
        <v>45901</v>
      </c>
      <c r="C771" t="s">
        <v>3333</v>
      </c>
      <c r="D771" t="s">
        <v>3346</v>
      </c>
    </row>
    <row r="772" spans="1:4" x14ac:dyDescent="0.3">
      <c r="A772">
        <v>796</v>
      </c>
      <c r="B772" s="13">
        <v>45901</v>
      </c>
      <c r="C772" t="s">
        <v>1434</v>
      </c>
      <c r="D772" t="s">
        <v>3347</v>
      </c>
    </row>
    <row r="773" spans="1:4" x14ac:dyDescent="0.3">
      <c r="A773">
        <v>797</v>
      </c>
      <c r="B773" s="13">
        <v>45902</v>
      </c>
      <c r="C773" t="s">
        <v>1167</v>
      </c>
      <c r="D773" t="s">
        <v>3350</v>
      </c>
    </row>
    <row r="774" spans="1:4" x14ac:dyDescent="0.3">
      <c r="A774">
        <v>798</v>
      </c>
      <c r="B774" s="13">
        <v>45902</v>
      </c>
      <c r="C774" t="s">
        <v>1967</v>
      </c>
      <c r="D774" t="s">
        <v>3351</v>
      </c>
    </row>
    <row r="775" spans="1:4" x14ac:dyDescent="0.3">
      <c r="A775">
        <v>799</v>
      </c>
      <c r="B775" s="13">
        <v>45902</v>
      </c>
      <c r="C775" t="s">
        <v>2985</v>
      </c>
      <c r="D775" t="s">
        <v>3352</v>
      </c>
    </row>
    <row r="776" spans="1:4" x14ac:dyDescent="0.3">
      <c r="A776">
        <v>800</v>
      </c>
      <c r="B776" s="13">
        <v>45902</v>
      </c>
      <c r="C776" t="s">
        <v>1143</v>
      </c>
      <c r="D776" t="s">
        <v>3353</v>
      </c>
    </row>
    <row r="777" spans="1:4" x14ac:dyDescent="0.3">
      <c r="A777">
        <v>801</v>
      </c>
      <c r="B777" s="13">
        <v>45902</v>
      </c>
      <c r="C777" t="s">
        <v>1567</v>
      </c>
      <c r="D777" t="s">
        <v>3354</v>
      </c>
    </row>
    <row r="778" spans="1:4" x14ac:dyDescent="0.3">
      <c r="A778">
        <v>802</v>
      </c>
      <c r="B778" s="13">
        <v>45902</v>
      </c>
      <c r="C778" t="s">
        <v>1484</v>
      </c>
      <c r="D778" t="s">
        <v>3356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3357</v>
      </c>
    </row>
    <row r="780" spans="1:4" x14ac:dyDescent="0.3">
      <c r="A780">
        <v>804</v>
      </c>
      <c r="B780" s="13">
        <v>45903</v>
      </c>
      <c r="C780" t="s">
        <v>1780</v>
      </c>
      <c r="D780" t="s">
        <v>3358</v>
      </c>
    </row>
    <row r="781" spans="1:4" x14ac:dyDescent="0.3">
      <c r="A781">
        <v>805</v>
      </c>
      <c r="B781" s="13">
        <v>45903</v>
      </c>
      <c r="C781" t="s">
        <v>1457</v>
      </c>
      <c r="D781" t="s">
        <v>3359</v>
      </c>
    </row>
    <row r="782" spans="1:4" x14ac:dyDescent="0.3">
      <c r="A782">
        <v>806</v>
      </c>
      <c r="B782" s="13">
        <v>45903</v>
      </c>
      <c r="C782" t="s">
        <v>1434</v>
      </c>
      <c r="D782" t="s">
        <v>3360</v>
      </c>
    </row>
    <row r="783" spans="1:4" x14ac:dyDescent="0.3">
      <c r="A783">
        <v>807</v>
      </c>
      <c r="B783" s="13">
        <v>45903</v>
      </c>
      <c r="C783" t="s">
        <v>1167</v>
      </c>
      <c r="D783" t="s">
        <v>3362</v>
      </c>
    </row>
    <row r="784" spans="1:4" x14ac:dyDescent="0.3">
      <c r="A784">
        <v>808</v>
      </c>
      <c r="B784" s="13">
        <v>45903</v>
      </c>
      <c r="C784" t="s">
        <v>1488</v>
      </c>
      <c r="D784" t="s">
        <v>3364</v>
      </c>
    </row>
    <row r="785" spans="1:4" x14ac:dyDescent="0.3">
      <c r="A785">
        <v>809</v>
      </c>
      <c r="B785" s="13">
        <v>45903</v>
      </c>
      <c r="C785" t="s">
        <v>1570</v>
      </c>
      <c r="D785" t="s">
        <v>3367</v>
      </c>
    </row>
    <row r="786" spans="1:4" x14ac:dyDescent="0.3">
      <c r="A786">
        <v>810</v>
      </c>
      <c r="B786" s="13">
        <v>45903</v>
      </c>
      <c r="C786" t="s">
        <v>3276</v>
      </c>
      <c r="D786" t="s">
        <v>3368</v>
      </c>
    </row>
    <row r="787" spans="1:4" x14ac:dyDescent="0.3">
      <c r="A787">
        <v>811</v>
      </c>
      <c r="B787" s="13">
        <v>45903</v>
      </c>
      <c r="C787" t="s">
        <v>1439</v>
      </c>
      <c r="D787" t="s">
        <v>3372</v>
      </c>
    </row>
    <row r="788" spans="1:4" x14ac:dyDescent="0.3">
      <c r="A788">
        <v>812</v>
      </c>
      <c r="B788" s="13">
        <v>45903</v>
      </c>
      <c r="C788" t="s">
        <v>1439</v>
      </c>
      <c r="D788" t="s">
        <v>3373</v>
      </c>
    </row>
    <row r="789" spans="1:4" x14ac:dyDescent="0.3">
      <c r="A789">
        <v>813</v>
      </c>
      <c r="B789" s="13">
        <v>45903</v>
      </c>
      <c r="C789" t="s">
        <v>2308</v>
      </c>
      <c r="D789" t="s">
        <v>3377</v>
      </c>
    </row>
    <row r="790" spans="1:4" x14ac:dyDescent="0.3">
      <c r="A790">
        <v>814</v>
      </c>
      <c r="B790" s="13">
        <v>45903</v>
      </c>
      <c r="C790" t="s">
        <v>3374</v>
      </c>
      <c r="D790" t="s">
        <v>3378</v>
      </c>
    </row>
    <row r="791" spans="1:4" x14ac:dyDescent="0.3">
      <c r="A791">
        <v>815</v>
      </c>
      <c r="B791" s="13">
        <v>45903</v>
      </c>
      <c r="C791" t="s">
        <v>1737</v>
      </c>
      <c r="D791" t="s">
        <v>3379</v>
      </c>
    </row>
    <row r="792" spans="1:4" x14ac:dyDescent="0.3">
      <c r="A792">
        <v>816</v>
      </c>
      <c r="B792" s="13">
        <v>45903</v>
      </c>
      <c r="C792" t="s">
        <v>2308</v>
      </c>
      <c r="D792" t="s">
        <v>3380</v>
      </c>
    </row>
    <row r="793" spans="1:4" x14ac:dyDescent="0.3">
      <c r="A793">
        <v>817</v>
      </c>
      <c r="B793" s="13">
        <v>45903</v>
      </c>
      <c r="C793" t="s">
        <v>1837</v>
      </c>
      <c r="D793" t="s">
        <v>3382</v>
      </c>
    </row>
    <row r="794" spans="1:4" x14ac:dyDescent="0.3">
      <c r="A794">
        <v>818</v>
      </c>
      <c r="B794" s="13">
        <v>45903</v>
      </c>
      <c r="C794" t="s">
        <v>1737</v>
      </c>
      <c r="D794" t="s">
        <v>3384</v>
      </c>
    </row>
    <row r="795" spans="1:4" x14ac:dyDescent="0.3">
      <c r="A795">
        <v>819</v>
      </c>
      <c r="B795" s="13">
        <v>45899</v>
      </c>
      <c r="C795" t="s">
        <v>1737</v>
      </c>
      <c r="D795" t="s">
        <v>3385</v>
      </c>
    </row>
    <row r="796" spans="1:4" x14ac:dyDescent="0.3">
      <c r="A796">
        <v>820</v>
      </c>
      <c r="B796" s="13">
        <v>45904</v>
      </c>
      <c r="C796" t="s">
        <v>1712</v>
      </c>
      <c r="D796" t="s">
        <v>3393</v>
      </c>
    </row>
    <row r="797" spans="1:4" x14ac:dyDescent="0.3">
      <c r="A797">
        <v>821</v>
      </c>
      <c r="B797" s="13">
        <v>45904</v>
      </c>
      <c r="C797" t="s">
        <v>1463</v>
      </c>
      <c r="D797" t="s">
        <v>3394</v>
      </c>
    </row>
    <row r="798" spans="1:4" x14ac:dyDescent="0.3">
      <c r="A798">
        <v>822</v>
      </c>
      <c r="B798" s="13">
        <v>45904</v>
      </c>
      <c r="C798" t="s">
        <v>2903</v>
      </c>
      <c r="D798" t="s">
        <v>3395</v>
      </c>
    </row>
    <row r="799" spans="1:4" x14ac:dyDescent="0.3">
      <c r="A799">
        <v>823</v>
      </c>
      <c r="B799" s="13">
        <v>45904</v>
      </c>
      <c r="C799" t="s">
        <v>1469</v>
      </c>
      <c r="D799" t="s">
        <v>3396</v>
      </c>
    </row>
    <row r="800" spans="1:4" x14ac:dyDescent="0.3">
      <c r="A800">
        <v>824</v>
      </c>
      <c r="B800" s="13">
        <v>45904</v>
      </c>
      <c r="C800" t="s">
        <v>3389</v>
      </c>
      <c r="D800" t="s">
        <v>3397</v>
      </c>
    </row>
    <row r="801" spans="1:4" x14ac:dyDescent="0.3">
      <c r="A801">
        <v>825</v>
      </c>
      <c r="B801" s="13">
        <v>45904</v>
      </c>
      <c r="C801" t="s">
        <v>1484</v>
      </c>
      <c r="D801" t="s">
        <v>3400</v>
      </c>
    </row>
    <row r="802" spans="1:4" x14ac:dyDescent="0.3">
      <c r="A802">
        <v>826</v>
      </c>
      <c r="B802" s="13">
        <v>45904</v>
      </c>
      <c r="C802" t="s">
        <v>1484</v>
      </c>
      <c r="D802" t="s">
        <v>3401</v>
      </c>
    </row>
    <row r="803" spans="1:4" x14ac:dyDescent="0.3">
      <c r="A803">
        <v>827</v>
      </c>
      <c r="B803" s="13">
        <v>45904</v>
      </c>
      <c r="C803" t="s">
        <v>1463</v>
      </c>
      <c r="D803" t="s">
        <v>3402</v>
      </c>
    </row>
    <row r="804" spans="1:4" x14ac:dyDescent="0.3">
      <c r="A804">
        <v>828</v>
      </c>
      <c r="B804" s="13">
        <v>45904</v>
      </c>
      <c r="C804" t="s">
        <v>3383</v>
      </c>
      <c r="D804" t="s">
        <v>3403</v>
      </c>
    </row>
    <row r="805" spans="1:4" x14ac:dyDescent="0.3">
      <c r="A805">
        <v>829</v>
      </c>
      <c r="B805" s="13">
        <v>45904</v>
      </c>
      <c r="C805" t="s">
        <v>3383</v>
      </c>
      <c r="D805" t="s">
        <v>3404</v>
      </c>
    </row>
    <row r="806" spans="1:4" x14ac:dyDescent="0.3">
      <c r="A806">
        <v>830</v>
      </c>
      <c r="B806" s="13">
        <v>45904</v>
      </c>
      <c r="C806" t="s">
        <v>1463</v>
      </c>
      <c r="D806" t="s">
        <v>3405</v>
      </c>
    </row>
    <row r="807" spans="1:4" x14ac:dyDescent="0.3">
      <c r="A807">
        <v>831</v>
      </c>
      <c r="B807" s="13">
        <v>45904</v>
      </c>
      <c r="C807" t="s">
        <v>1484</v>
      </c>
      <c r="D807" t="s">
        <v>3406</v>
      </c>
    </row>
    <row r="808" spans="1:4" x14ac:dyDescent="0.3">
      <c r="A808">
        <v>832</v>
      </c>
      <c r="B808" s="13">
        <v>45904</v>
      </c>
      <c r="C808" t="s">
        <v>1484</v>
      </c>
      <c r="D808" t="s">
        <v>3407</v>
      </c>
    </row>
    <row r="809" spans="1:4" x14ac:dyDescent="0.3">
      <c r="A809">
        <v>833</v>
      </c>
      <c r="B809" s="13">
        <v>45904</v>
      </c>
      <c r="C809" t="s">
        <v>3389</v>
      </c>
      <c r="D809" t="s">
        <v>3408</v>
      </c>
    </row>
    <row r="810" spans="1:4" x14ac:dyDescent="0.3">
      <c r="A810">
        <v>834</v>
      </c>
      <c r="B810" s="13">
        <v>45904</v>
      </c>
      <c r="C810" t="s">
        <v>1469</v>
      </c>
      <c r="D810" t="s">
        <v>3409</v>
      </c>
    </row>
    <row r="811" spans="1:4" x14ac:dyDescent="0.3">
      <c r="A811">
        <v>835</v>
      </c>
      <c r="B811" s="13">
        <v>45904</v>
      </c>
      <c r="C811" t="s">
        <v>2903</v>
      </c>
      <c r="D811" t="s">
        <v>3410</v>
      </c>
    </row>
    <row r="812" spans="1:4" x14ac:dyDescent="0.3">
      <c r="A812">
        <v>836</v>
      </c>
      <c r="B812" s="13">
        <v>45904</v>
      </c>
      <c r="C812" t="s">
        <v>1463</v>
      </c>
      <c r="D812" t="s">
        <v>3411</v>
      </c>
    </row>
    <row r="813" spans="1:4" x14ac:dyDescent="0.3">
      <c r="A813">
        <v>837</v>
      </c>
      <c r="B813" s="13">
        <v>45904</v>
      </c>
      <c r="C813" t="s">
        <v>1712</v>
      </c>
      <c r="D813" t="s">
        <v>3412</v>
      </c>
    </row>
    <row r="814" spans="1:4" x14ac:dyDescent="0.3">
      <c r="A814">
        <v>838</v>
      </c>
      <c r="B814" s="13">
        <v>45905</v>
      </c>
      <c r="C814" t="s">
        <v>1457</v>
      </c>
      <c r="D814" t="s">
        <v>3419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3420</v>
      </c>
    </row>
    <row r="816" spans="1:4" x14ac:dyDescent="0.3">
      <c r="A816">
        <v>840</v>
      </c>
      <c r="B816" s="13">
        <v>45905</v>
      </c>
      <c r="C816" t="s">
        <v>1434</v>
      </c>
      <c r="D816" t="s">
        <v>3422</v>
      </c>
    </row>
    <row r="817" spans="1:4" x14ac:dyDescent="0.3">
      <c r="A817">
        <v>841</v>
      </c>
      <c r="B817" s="13">
        <v>45905</v>
      </c>
      <c r="C817" t="s">
        <v>1296</v>
      </c>
      <c r="D817" t="s">
        <v>3423</v>
      </c>
    </row>
    <row r="818" spans="1:4" x14ac:dyDescent="0.3">
      <c r="A818">
        <v>842</v>
      </c>
      <c r="B818" s="13">
        <v>45905</v>
      </c>
      <c r="C818" t="s">
        <v>1712</v>
      </c>
      <c r="D818" t="s">
        <v>3425</v>
      </c>
    </row>
    <row r="819" spans="1:4" x14ac:dyDescent="0.3">
      <c r="A819">
        <v>843</v>
      </c>
      <c r="B819" s="13">
        <v>45905</v>
      </c>
      <c r="C819" t="s">
        <v>3136</v>
      </c>
      <c r="D819" t="s">
        <v>3426</v>
      </c>
    </row>
    <row r="820" spans="1:4" x14ac:dyDescent="0.3">
      <c r="A820">
        <v>844</v>
      </c>
      <c r="B820" s="13">
        <v>45905</v>
      </c>
      <c r="C820" t="s">
        <v>3427</v>
      </c>
      <c r="D820" t="s">
        <v>3428</v>
      </c>
    </row>
    <row r="821" spans="1:4" x14ac:dyDescent="0.3">
      <c r="A821">
        <v>845</v>
      </c>
      <c r="B821" s="13">
        <v>45905</v>
      </c>
      <c r="C821" t="s">
        <v>1389</v>
      </c>
      <c r="D821" t="s">
        <v>3429</v>
      </c>
    </row>
    <row r="822" spans="1:4" x14ac:dyDescent="0.3">
      <c r="A822">
        <v>846</v>
      </c>
      <c r="B822" s="13">
        <v>45905</v>
      </c>
      <c r="C822" t="s">
        <v>1463</v>
      </c>
      <c r="D822" t="s">
        <v>3441</v>
      </c>
    </row>
    <row r="823" spans="1:4" x14ac:dyDescent="0.3">
      <c r="A823">
        <v>847</v>
      </c>
      <c r="B823" s="13">
        <v>45906</v>
      </c>
      <c r="C823" t="s">
        <v>3442</v>
      </c>
      <c r="D823" t="s">
        <v>3450</v>
      </c>
    </row>
    <row r="824" spans="1:4" x14ac:dyDescent="0.3">
      <c r="A824">
        <v>848</v>
      </c>
      <c r="B824" s="13">
        <v>45906</v>
      </c>
      <c r="C824" t="s">
        <v>2985</v>
      </c>
      <c r="D824" t="s">
        <v>3452</v>
      </c>
    </row>
    <row r="825" spans="1:4" x14ac:dyDescent="0.3">
      <c r="A825">
        <v>849</v>
      </c>
      <c r="B825" s="13">
        <v>45906</v>
      </c>
      <c r="C825" t="s">
        <v>3445</v>
      </c>
      <c r="D825" t="s">
        <v>3454</v>
      </c>
    </row>
    <row r="826" spans="1:4" x14ac:dyDescent="0.3">
      <c r="A826">
        <v>850</v>
      </c>
      <c r="B826" s="13">
        <v>45908</v>
      </c>
      <c r="C826" t="s">
        <v>1484</v>
      </c>
      <c r="D826" t="s">
        <v>3456</v>
      </c>
    </row>
    <row r="827" spans="1:4" x14ac:dyDescent="0.3">
      <c r="A827">
        <v>851</v>
      </c>
      <c r="B827" s="13">
        <v>45908</v>
      </c>
      <c r="C827" t="s">
        <v>1576</v>
      </c>
      <c r="D827" t="s">
        <v>3457</v>
      </c>
    </row>
    <row r="828" spans="1:4" x14ac:dyDescent="0.3">
      <c r="A828">
        <v>852</v>
      </c>
      <c r="B828" s="13">
        <v>45908</v>
      </c>
      <c r="C828" t="s">
        <v>1296</v>
      </c>
      <c r="D828" t="s">
        <v>3458</v>
      </c>
    </row>
    <row r="829" spans="1:4" x14ac:dyDescent="0.3">
      <c r="A829">
        <v>853</v>
      </c>
      <c r="B829" s="13">
        <v>45908</v>
      </c>
      <c r="C829" t="s">
        <v>1570</v>
      </c>
      <c r="D829" t="s">
        <v>3459</v>
      </c>
    </row>
    <row r="830" spans="1:4" x14ac:dyDescent="0.3">
      <c r="A830">
        <v>854</v>
      </c>
      <c r="B830" s="13">
        <v>45908</v>
      </c>
      <c r="C830" t="s">
        <v>1661</v>
      </c>
      <c r="D830" t="s">
        <v>3462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3463</v>
      </c>
    </row>
    <row r="832" spans="1:4" x14ac:dyDescent="0.3">
      <c r="A832">
        <v>856</v>
      </c>
      <c r="B832" s="13">
        <v>45908</v>
      </c>
      <c r="C832" t="s">
        <v>1469</v>
      </c>
      <c r="D832" t="s">
        <v>3464</v>
      </c>
    </row>
    <row r="833" spans="1:4" x14ac:dyDescent="0.3">
      <c r="A833">
        <v>857</v>
      </c>
      <c r="B833" s="13">
        <v>45908</v>
      </c>
      <c r="C833" t="s">
        <v>1389</v>
      </c>
      <c r="D833" t="s">
        <v>3465</v>
      </c>
    </row>
    <row r="834" spans="1:4" x14ac:dyDescent="0.3">
      <c r="A834">
        <v>858</v>
      </c>
      <c r="B834" s="13">
        <v>45909</v>
      </c>
      <c r="C834" t="s">
        <v>2610</v>
      </c>
      <c r="D834" t="s">
        <v>3477</v>
      </c>
    </row>
    <row r="835" spans="1:4" x14ac:dyDescent="0.3">
      <c r="A835">
        <v>859</v>
      </c>
      <c r="B835" s="13">
        <v>45909</v>
      </c>
      <c r="C835" t="s">
        <v>2397</v>
      </c>
      <c r="D835" t="s">
        <v>3478</v>
      </c>
    </row>
    <row r="836" spans="1:4" x14ac:dyDescent="0.3">
      <c r="A836">
        <v>860</v>
      </c>
      <c r="B836" s="13">
        <v>45909</v>
      </c>
      <c r="C836" t="s">
        <v>985</v>
      </c>
      <c r="D836" t="s">
        <v>3479</v>
      </c>
    </row>
    <row r="837" spans="1:4" x14ac:dyDescent="0.3">
      <c r="A837">
        <v>861</v>
      </c>
      <c r="B837" s="13">
        <v>45909</v>
      </c>
      <c r="C837" t="s">
        <v>2454</v>
      </c>
      <c r="D837" t="s">
        <v>3480</v>
      </c>
    </row>
    <row r="838" spans="1:4" x14ac:dyDescent="0.3">
      <c r="A838">
        <v>862</v>
      </c>
      <c r="B838" s="13">
        <v>45909</v>
      </c>
      <c r="C838" t="s">
        <v>1857</v>
      </c>
      <c r="D838" t="s">
        <v>3481</v>
      </c>
    </row>
    <row r="839" spans="1:4" x14ac:dyDescent="0.3">
      <c r="A839">
        <v>863</v>
      </c>
      <c r="B839" s="13">
        <v>45910</v>
      </c>
      <c r="C839" t="s">
        <v>1439</v>
      </c>
      <c r="D839" t="s">
        <v>3482</v>
      </c>
    </row>
    <row r="840" spans="1:4" x14ac:dyDescent="0.3">
      <c r="A840">
        <v>864</v>
      </c>
      <c r="B840" s="13">
        <v>45910</v>
      </c>
      <c r="C840" t="s">
        <v>1661</v>
      </c>
      <c r="D840" t="s">
        <v>3483</v>
      </c>
    </row>
    <row r="841" spans="1:4" x14ac:dyDescent="0.3">
      <c r="A841">
        <v>865</v>
      </c>
      <c r="B841" s="13">
        <v>45910</v>
      </c>
      <c r="C841" t="s">
        <v>1860</v>
      </c>
      <c r="D841" t="s">
        <v>3484</v>
      </c>
    </row>
    <row r="842" spans="1:4" x14ac:dyDescent="0.3">
      <c r="A842">
        <v>866</v>
      </c>
      <c r="B842" s="13">
        <v>45910</v>
      </c>
      <c r="C842" t="s">
        <v>1531</v>
      </c>
      <c r="D842" t="s">
        <v>3487</v>
      </c>
    </row>
    <row r="843" spans="1:4" x14ac:dyDescent="0.3">
      <c r="A843">
        <v>867</v>
      </c>
      <c r="B843" s="13">
        <v>45910</v>
      </c>
      <c r="C843" t="s">
        <v>3485</v>
      </c>
      <c r="D843" t="s">
        <v>3491</v>
      </c>
    </row>
    <row r="844" spans="1:4" x14ac:dyDescent="0.3">
      <c r="A844">
        <v>868</v>
      </c>
      <c r="B844" s="13">
        <v>45910</v>
      </c>
      <c r="C844" t="s">
        <v>1434</v>
      </c>
      <c r="D844" t="s">
        <v>3492</v>
      </c>
    </row>
    <row r="845" spans="1:4" x14ac:dyDescent="0.3">
      <c r="A845">
        <v>869</v>
      </c>
      <c r="B845" s="13">
        <v>45910</v>
      </c>
      <c r="C845" t="s">
        <v>3374</v>
      </c>
      <c r="D845" t="s">
        <v>3493</v>
      </c>
    </row>
    <row r="846" spans="1:4" x14ac:dyDescent="0.3">
      <c r="A846">
        <v>870</v>
      </c>
      <c r="B846" s="13">
        <v>45910</v>
      </c>
      <c r="C846" t="s">
        <v>1434</v>
      </c>
      <c r="D846" t="s">
        <v>3494</v>
      </c>
    </row>
    <row r="847" spans="1:4" x14ac:dyDescent="0.3">
      <c r="A847">
        <v>871</v>
      </c>
      <c r="B847" s="13">
        <v>45910</v>
      </c>
      <c r="C847" t="s">
        <v>1296</v>
      </c>
      <c r="D847" t="s">
        <v>3495</v>
      </c>
    </row>
    <row r="848" spans="1:4" x14ac:dyDescent="0.3">
      <c r="A848">
        <v>872</v>
      </c>
      <c r="B848" s="13">
        <v>45910</v>
      </c>
      <c r="C848" t="s">
        <v>2770</v>
      </c>
      <c r="D848" t="s">
        <v>3496</v>
      </c>
    </row>
    <row r="849" spans="1:4" x14ac:dyDescent="0.3">
      <c r="A849">
        <v>873</v>
      </c>
      <c r="B849" s="13">
        <v>45910</v>
      </c>
      <c r="C849" t="s">
        <v>2770</v>
      </c>
      <c r="D849" t="s">
        <v>3497</v>
      </c>
    </row>
    <row r="850" spans="1:4" x14ac:dyDescent="0.3">
      <c r="A850">
        <v>874</v>
      </c>
      <c r="B850" s="13">
        <v>45910</v>
      </c>
      <c r="C850" t="s">
        <v>1439</v>
      </c>
      <c r="D850" t="s">
        <v>3498</v>
      </c>
    </row>
    <row r="851" spans="1:4" x14ac:dyDescent="0.3">
      <c r="A851">
        <v>875</v>
      </c>
      <c r="B851" s="13">
        <v>45910</v>
      </c>
      <c r="C851" t="s">
        <v>1439</v>
      </c>
      <c r="D851" t="s">
        <v>3499</v>
      </c>
    </row>
    <row r="852" spans="1:4" x14ac:dyDescent="0.3">
      <c r="A852">
        <v>876</v>
      </c>
      <c r="B852" s="13">
        <v>45910</v>
      </c>
      <c r="C852" t="s">
        <v>1780</v>
      </c>
      <c r="D852" t="s">
        <v>3500</v>
      </c>
    </row>
    <row r="853" spans="1:4" x14ac:dyDescent="0.3">
      <c r="A853">
        <v>877</v>
      </c>
      <c r="B853" s="13">
        <v>45911</v>
      </c>
      <c r="C853" t="s">
        <v>1457</v>
      </c>
      <c r="D853" t="s">
        <v>3506</v>
      </c>
    </row>
    <row r="854" spans="1:4" x14ac:dyDescent="0.3">
      <c r="A854">
        <v>878</v>
      </c>
      <c r="B854" s="13">
        <v>45911</v>
      </c>
      <c r="C854" t="s">
        <v>1079</v>
      </c>
      <c r="D854" t="s">
        <v>3507</v>
      </c>
    </row>
    <row r="855" spans="1:4" x14ac:dyDescent="0.3">
      <c r="A855">
        <v>879</v>
      </c>
      <c r="B855" s="13">
        <v>45911</v>
      </c>
      <c r="C855" t="s">
        <v>1079</v>
      </c>
      <c r="D855" t="s">
        <v>3508</v>
      </c>
    </row>
    <row r="856" spans="1:4" x14ac:dyDescent="0.3">
      <c r="A856">
        <v>880</v>
      </c>
      <c r="B856" s="13">
        <v>45911</v>
      </c>
      <c r="C856" t="s">
        <v>1802</v>
      </c>
      <c r="D856" t="s">
        <v>3509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3510</v>
      </c>
    </row>
    <row r="858" spans="1:4" x14ac:dyDescent="0.3">
      <c r="A858">
        <v>882</v>
      </c>
      <c r="B858" s="13">
        <v>45911</v>
      </c>
      <c r="C858" t="s">
        <v>1439</v>
      </c>
      <c r="D858" t="s">
        <v>3513</v>
      </c>
    </row>
    <row r="859" spans="1:4" x14ac:dyDescent="0.3">
      <c r="A859">
        <v>883</v>
      </c>
      <c r="B859" s="13">
        <v>45911</v>
      </c>
      <c r="C859" t="s">
        <v>1389</v>
      </c>
      <c r="D859" t="s">
        <v>3514</v>
      </c>
    </row>
    <row r="860" spans="1:4" x14ac:dyDescent="0.3">
      <c r="A860">
        <v>884</v>
      </c>
      <c r="B860" s="13">
        <v>45911</v>
      </c>
      <c r="C860" t="s">
        <v>1389</v>
      </c>
      <c r="D860" t="s">
        <v>3515</v>
      </c>
    </row>
    <row r="861" spans="1:4" x14ac:dyDescent="0.3">
      <c r="A861">
        <v>885</v>
      </c>
      <c r="B861" s="13">
        <v>45911</v>
      </c>
      <c r="C861" t="s">
        <v>1780</v>
      </c>
      <c r="D861" t="s">
        <v>3516</v>
      </c>
    </row>
    <row r="862" spans="1:4" x14ac:dyDescent="0.3">
      <c r="A862">
        <v>886</v>
      </c>
      <c r="B862" s="13">
        <v>45911</v>
      </c>
      <c r="C862" t="s">
        <v>3102</v>
      </c>
      <c r="D862" t="s">
        <v>3517</v>
      </c>
    </row>
    <row r="863" spans="1:4" x14ac:dyDescent="0.3">
      <c r="A863">
        <v>887</v>
      </c>
      <c r="B863" s="13">
        <v>45912</v>
      </c>
      <c r="C863" t="s">
        <v>1463</v>
      </c>
      <c r="D863" t="s">
        <v>3519</v>
      </c>
    </row>
    <row r="864" spans="1:4" x14ac:dyDescent="0.3">
      <c r="A864">
        <v>888</v>
      </c>
      <c r="B864" s="13">
        <v>45912</v>
      </c>
      <c r="C864" t="s">
        <v>1661</v>
      </c>
      <c r="D864" t="s">
        <v>3520</v>
      </c>
    </row>
    <row r="865" spans="1:4" x14ac:dyDescent="0.3">
      <c r="A865">
        <v>889</v>
      </c>
      <c r="B865" s="13">
        <v>45912</v>
      </c>
      <c r="C865" t="s">
        <v>1712</v>
      </c>
      <c r="D865" t="s">
        <v>3521</v>
      </c>
    </row>
    <row r="866" spans="1:4" x14ac:dyDescent="0.3">
      <c r="A866">
        <v>890</v>
      </c>
      <c r="B866" s="13">
        <v>45912</v>
      </c>
      <c r="C866" t="s">
        <v>2903</v>
      </c>
      <c r="D866" t="s">
        <v>3522</v>
      </c>
    </row>
    <row r="867" spans="1:4" x14ac:dyDescent="0.3">
      <c r="A867">
        <v>891</v>
      </c>
      <c r="B867" s="13">
        <v>45912</v>
      </c>
      <c r="C867" t="s">
        <v>1712</v>
      </c>
      <c r="D867" t="s">
        <v>3524</v>
      </c>
    </row>
    <row r="868" spans="1:4" x14ac:dyDescent="0.3">
      <c r="A868">
        <v>892</v>
      </c>
      <c r="B868" s="13">
        <v>45912</v>
      </c>
      <c r="C868" t="s">
        <v>1459</v>
      </c>
      <c r="D868" t="s">
        <v>3525</v>
      </c>
    </row>
    <row r="869" spans="1:4" x14ac:dyDescent="0.3">
      <c r="A869">
        <v>893</v>
      </c>
      <c r="B869" s="13">
        <v>45912</v>
      </c>
      <c r="C869" t="s">
        <v>3526</v>
      </c>
      <c r="D869" t="s">
        <v>3527</v>
      </c>
    </row>
    <row r="870" spans="1:4" x14ac:dyDescent="0.3">
      <c r="A870">
        <v>894</v>
      </c>
      <c r="B870" s="13">
        <v>45913</v>
      </c>
      <c r="C870" t="s">
        <v>1712</v>
      </c>
      <c r="D870" t="s">
        <v>3530</v>
      </c>
    </row>
    <row r="871" spans="1:4" x14ac:dyDescent="0.3">
      <c r="A871">
        <v>895</v>
      </c>
      <c r="B871" s="13">
        <v>45915</v>
      </c>
      <c r="C871" t="s">
        <v>1439</v>
      </c>
      <c r="D871" t="s">
        <v>3533</v>
      </c>
    </row>
    <row r="872" spans="1:4" x14ac:dyDescent="0.3">
      <c r="A872">
        <v>896</v>
      </c>
      <c r="B872" s="13">
        <v>45915</v>
      </c>
      <c r="C872" t="s">
        <v>1970</v>
      </c>
      <c r="D872" t="s">
        <v>3534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3535</v>
      </c>
    </row>
    <row r="874" spans="1:4" x14ac:dyDescent="0.3">
      <c r="A874">
        <v>898</v>
      </c>
      <c r="B874" s="13">
        <v>45915</v>
      </c>
      <c r="C874" t="s">
        <v>1851</v>
      </c>
      <c r="D874" t="s">
        <v>3536</v>
      </c>
    </row>
    <row r="875" spans="1:4" x14ac:dyDescent="0.3">
      <c r="A875">
        <v>899</v>
      </c>
      <c r="B875" s="13">
        <v>45915</v>
      </c>
      <c r="C875" t="s">
        <v>1389</v>
      </c>
      <c r="D875" t="s">
        <v>3537</v>
      </c>
    </row>
    <row r="876" spans="1:4" x14ac:dyDescent="0.3">
      <c r="A876">
        <v>900</v>
      </c>
      <c r="B876" s="13">
        <v>45915</v>
      </c>
      <c r="C876" t="s">
        <v>1143</v>
      </c>
      <c r="D876" t="s">
        <v>3538</v>
      </c>
    </row>
    <row r="877" spans="1:4" x14ac:dyDescent="0.3">
      <c r="A877">
        <v>901</v>
      </c>
      <c r="B877" s="13">
        <v>45915</v>
      </c>
      <c r="C877" t="s">
        <v>1434</v>
      </c>
      <c r="D877" t="s">
        <v>3540</v>
      </c>
    </row>
    <row r="878" spans="1:4" x14ac:dyDescent="0.3">
      <c r="A878">
        <v>902</v>
      </c>
      <c r="B878" s="13">
        <v>45916</v>
      </c>
      <c r="C878" t="s">
        <v>1570</v>
      </c>
      <c r="D878" t="s">
        <v>3542</v>
      </c>
    </row>
    <row r="879" spans="1:4" x14ac:dyDescent="0.3">
      <c r="A879">
        <v>903</v>
      </c>
      <c r="B879" s="13">
        <v>45916</v>
      </c>
      <c r="C879" t="s">
        <v>2281</v>
      </c>
      <c r="D879" t="s">
        <v>3543</v>
      </c>
    </row>
    <row r="880" spans="1:4" x14ac:dyDescent="0.3">
      <c r="A880">
        <v>904</v>
      </c>
      <c r="B880" s="13">
        <v>45916</v>
      </c>
      <c r="C880" t="s">
        <v>1970</v>
      </c>
      <c r="D880" t="s">
        <v>3545</v>
      </c>
    </row>
    <row r="881" spans="1:4" x14ac:dyDescent="0.3">
      <c r="A881">
        <v>905</v>
      </c>
      <c r="B881" s="13">
        <v>45916</v>
      </c>
      <c r="C881" t="s">
        <v>1434</v>
      </c>
      <c r="D881" t="s">
        <v>3546</v>
      </c>
    </row>
    <row r="882" spans="1:4" x14ac:dyDescent="0.3">
      <c r="A882">
        <v>906</v>
      </c>
      <c r="B882" s="13">
        <v>45916</v>
      </c>
      <c r="C882" t="s">
        <v>1444</v>
      </c>
      <c r="D882" t="s">
        <v>3547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3548</v>
      </c>
    </row>
    <row r="884" spans="1:4" x14ac:dyDescent="0.3">
      <c r="A884">
        <v>908</v>
      </c>
      <c r="B884" s="13">
        <v>45916</v>
      </c>
      <c r="C884" t="s">
        <v>1712</v>
      </c>
      <c r="D884" t="s">
        <v>3549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3550</v>
      </c>
    </row>
    <row r="886" spans="1:4" x14ac:dyDescent="0.3">
      <c r="A886">
        <v>910</v>
      </c>
      <c r="B886" s="13">
        <v>45916</v>
      </c>
      <c r="C886" t="s">
        <v>1484</v>
      </c>
      <c r="D886" t="s">
        <v>3551</v>
      </c>
    </row>
    <row r="887" spans="1:4" x14ac:dyDescent="0.3">
      <c r="A887">
        <v>911</v>
      </c>
      <c r="B887" s="13">
        <v>45917</v>
      </c>
      <c r="C887" t="s">
        <v>3553</v>
      </c>
      <c r="D887" t="s">
        <v>3560</v>
      </c>
    </row>
    <row r="888" spans="1:4" x14ac:dyDescent="0.3">
      <c r="A888">
        <v>912</v>
      </c>
      <c r="B888" s="13">
        <v>45917</v>
      </c>
      <c r="C888" t="s">
        <v>1795</v>
      </c>
      <c r="D888" t="s">
        <v>3561</v>
      </c>
    </row>
    <row r="889" spans="1:4" x14ac:dyDescent="0.3">
      <c r="A889">
        <v>913</v>
      </c>
      <c r="B889" s="13">
        <v>45917</v>
      </c>
      <c r="C889" t="s">
        <v>1737</v>
      </c>
      <c r="D889" t="s">
        <v>3562</v>
      </c>
    </row>
    <row r="890" spans="1:4" x14ac:dyDescent="0.3">
      <c r="A890">
        <v>914</v>
      </c>
      <c r="B890" s="13">
        <v>45917</v>
      </c>
      <c r="C890" t="s">
        <v>1712</v>
      </c>
      <c r="D890" t="s">
        <v>3564</v>
      </c>
    </row>
    <row r="891" spans="1:4" x14ac:dyDescent="0.3">
      <c r="A891">
        <v>915</v>
      </c>
      <c r="B891" s="13">
        <v>45917</v>
      </c>
      <c r="C891" t="s">
        <v>2134</v>
      </c>
      <c r="D891" t="s">
        <v>3565</v>
      </c>
    </row>
    <row r="892" spans="1:4" x14ac:dyDescent="0.3">
      <c r="A892">
        <v>916</v>
      </c>
      <c r="B892" s="13">
        <v>45917</v>
      </c>
      <c r="C892" t="s">
        <v>2137</v>
      </c>
      <c r="D892" t="s">
        <v>3566</v>
      </c>
    </row>
    <row r="893" spans="1:4" x14ac:dyDescent="0.3">
      <c r="A893">
        <v>917</v>
      </c>
      <c r="B893" s="13">
        <v>45917</v>
      </c>
      <c r="C893" t="s">
        <v>1661</v>
      </c>
      <c r="D893" t="s">
        <v>3567</v>
      </c>
    </row>
    <row r="894" spans="1:4" x14ac:dyDescent="0.3">
      <c r="A894">
        <v>918</v>
      </c>
      <c r="B894" s="13">
        <v>45918</v>
      </c>
      <c r="C894" t="s">
        <v>1389</v>
      </c>
      <c r="D894" t="s">
        <v>3579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3580</v>
      </c>
    </row>
    <row r="896" spans="1:4" x14ac:dyDescent="0.3">
      <c r="A896">
        <v>920</v>
      </c>
      <c r="B896" s="13">
        <v>45918</v>
      </c>
      <c r="C896" t="s">
        <v>1457</v>
      </c>
      <c r="D896" t="s">
        <v>3581</v>
      </c>
    </row>
    <row r="897" spans="1:4" x14ac:dyDescent="0.3">
      <c r="A897">
        <v>921</v>
      </c>
      <c r="B897" s="13">
        <v>45918</v>
      </c>
      <c r="C897" t="s">
        <v>1463</v>
      </c>
      <c r="D897" t="s">
        <v>3582</v>
      </c>
    </row>
    <row r="898" spans="1:4" x14ac:dyDescent="0.3">
      <c r="A898">
        <v>922</v>
      </c>
      <c r="B898" s="13">
        <v>45918</v>
      </c>
      <c r="C898" t="s">
        <v>3107</v>
      </c>
      <c r="D898" t="s">
        <v>3584</v>
      </c>
    </row>
    <row r="899" spans="1:4" x14ac:dyDescent="0.3">
      <c r="A899">
        <v>923</v>
      </c>
      <c r="B899" s="13">
        <v>45918</v>
      </c>
      <c r="C899" t="s">
        <v>1921</v>
      </c>
      <c r="D899" t="s">
        <v>3585</v>
      </c>
    </row>
    <row r="900" spans="1:4" x14ac:dyDescent="0.3">
      <c r="A900">
        <v>924</v>
      </c>
      <c r="B900" s="13">
        <v>45918</v>
      </c>
      <c r="C900" t="s">
        <v>3434</v>
      </c>
      <c r="D900" t="s">
        <v>3586</v>
      </c>
    </row>
    <row r="901" spans="1:4" x14ac:dyDescent="0.3">
      <c r="A901">
        <v>925</v>
      </c>
      <c r="B901" s="13">
        <v>45918</v>
      </c>
      <c r="C901" t="s">
        <v>1434</v>
      </c>
      <c r="D901" t="s">
        <v>3587</v>
      </c>
    </row>
    <row r="902" spans="1:4" x14ac:dyDescent="0.3">
      <c r="A902">
        <v>926</v>
      </c>
      <c r="B902" s="13">
        <v>45918</v>
      </c>
      <c r="C902" t="s">
        <v>1737</v>
      </c>
      <c r="D902" t="s">
        <v>3588</v>
      </c>
    </row>
    <row r="903" spans="1:4" x14ac:dyDescent="0.3">
      <c r="A903">
        <v>927</v>
      </c>
      <c r="B903" s="13">
        <v>45918</v>
      </c>
      <c r="C903" t="s">
        <v>2796</v>
      </c>
      <c r="D903" t="s">
        <v>3589</v>
      </c>
    </row>
    <row r="904" spans="1:4" x14ac:dyDescent="0.3">
      <c r="A904">
        <v>928</v>
      </c>
      <c r="B904" s="13">
        <v>45918</v>
      </c>
      <c r="C904" t="s">
        <v>3102</v>
      </c>
      <c r="D904" t="s">
        <v>3590</v>
      </c>
    </row>
    <row r="905" spans="1:4" x14ac:dyDescent="0.3">
      <c r="A905">
        <v>929</v>
      </c>
      <c r="B905" s="13">
        <v>45918</v>
      </c>
      <c r="C905" t="s">
        <v>2691</v>
      </c>
      <c r="D905" t="s">
        <v>3591</v>
      </c>
    </row>
    <row r="906" spans="1:4" x14ac:dyDescent="0.3">
      <c r="A906">
        <v>930</v>
      </c>
      <c r="B906" s="13">
        <v>45918</v>
      </c>
      <c r="C906" t="s">
        <v>2308</v>
      </c>
      <c r="D906" t="s">
        <v>3592</v>
      </c>
    </row>
    <row r="907" spans="1:4" x14ac:dyDescent="0.3">
      <c r="A907">
        <v>931</v>
      </c>
      <c r="B907" s="13">
        <v>45919</v>
      </c>
      <c r="C907" t="s">
        <v>1079</v>
      </c>
      <c r="D907" t="s">
        <v>3599</v>
      </c>
    </row>
    <row r="908" spans="1:4" x14ac:dyDescent="0.3">
      <c r="A908">
        <v>932</v>
      </c>
      <c r="B908" s="13">
        <v>45919</v>
      </c>
      <c r="C908" t="s">
        <v>1389</v>
      </c>
      <c r="D908" t="s">
        <v>3600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3601</v>
      </c>
    </row>
    <row r="910" spans="1:4" x14ac:dyDescent="0.3">
      <c r="A910">
        <v>934</v>
      </c>
      <c r="B910" s="13">
        <v>45919</v>
      </c>
      <c r="C910" t="s">
        <v>2729</v>
      </c>
      <c r="D910" t="s">
        <v>3603</v>
      </c>
    </row>
    <row r="911" spans="1:4" x14ac:dyDescent="0.3">
      <c r="A911">
        <v>935</v>
      </c>
      <c r="B911" s="13">
        <v>45920</v>
      </c>
      <c r="C911" t="s">
        <v>1799</v>
      </c>
      <c r="D911" t="s">
        <v>3611</v>
      </c>
    </row>
    <row r="912" spans="1:4" x14ac:dyDescent="0.3">
      <c r="A912">
        <v>936</v>
      </c>
      <c r="B912" s="13">
        <v>45922</v>
      </c>
      <c r="C912" t="s">
        <v>1427</v>
      </c>
      <c r="D912" t="s">
        <v>3616</v>
      </c>
    </row>
    <row r="913" spans="1:4" x14ac:dyDescent="0.3">
      <c r="A913">
        <v>937</v>
      </c>
      <c r="B913" s="13">
        <v>45922</v>
      </c>
      <c r="C913" t="s">
        <v>1967</v>
      </c>
      <c r="D913" t="s">
        <v>3617</v>
      </c>
    </row>
    <row r="914" spans="1:4" x14ac:dyDescent="0.3">
      <c r="A914">
        <v>938</v>
      </c>
      <c r="B914" s="13">
        <v>45922</v>
      </c>
      <c r="C914" t="s">
        <v>1570</v>
      </c>
      <c r="D914" t="s">
        <v>3618</v>
      </c>
    </row>
    <row r="915" spans="1:4" x14ac:dyDescent="0.3">
      <c r="A915">
        <v>939</v>
      </c>
      <c r="B915" s="13">
        <v>45922</v>
      </c>
      <c r="C915" t="s">
        <v>1457</v>
      </c>
      <c r="D915" t="s">
        <v>3619</v>
      </c>
    </row>
    <row r="916" spans="1:4" x14ac:dyDescent="0.3">
      <c r="A916">
        <v>940</v>
      </c>
      <c r="B916" s="13">
        <v>45922</v>
      </c>
      <c r="C916" t="s">
        <v>1432</v>
      </c>
      <c r="D916" t="s">
        <v>3620</v>
      </c>
    </row>
    <row r="917" spans="1:4" x14ac:dyDescent="0.3">
      <c r="A917">
        <v>941</v>
      </c>
      <c r="B917" s="13">
        <v>45922</v>
      </c>
      <c r="C917" t="s">
        <v>2397</v>
      </c>
      <c r="D917" t="s">
        <v>3621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3622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3626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3628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3629</v>
      </c>
    </row>
    <row r="922" spans="1:4" x14ac:dyDescent="0.3">
      <c r="A922">
        <v>946</v>
      </c>
      <c r="B922" s="13">
        <v>45923</v>
      </c>
      <c r="C922" t="s">
        <v>1851</v>
      </c>
      <c r="D922" t="s">
        <v>3630</v>
      </c>
    </row>
    <row r="923" spans="1:4" x14ac:dyDescent="0.3">
      <c r="A923">
        <v>947</v>
      </c>
      <c r="B923" s="13">
        <v>45923</v>
      </c>
      <c r="C923" t="s">
        <v>1442</v>
      </c>
      <c r="D923" t="s">
        <v>3631</v>
      </c>
    </row>
    <row r="924" spans="1:4" x14ac:dyDescent="0.3">
      <c r="A924">
        <v>948</v>
      </c>
      <c r="B924" s="13">
        <v>45923</v>
      </c>
      <c r="C924" t="s">
        <v>1648</v>
      </c>
      <c r="D924" t="s">
        <v>3632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3633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3635</v>
      </c>
    </row>
    <row r="927" spans="1:4" x14ac:dyDescent="0.3">
      <c r="A927">
        <v>951</v>
      </c>
      <c r="B927" s="13">
        <v>45923</v>
      </c>
      <c r="C927" t="s">
        <v>1531</v>
      </c>
      <c r="D927" t="s">
        <v>3637</v>
      </c>
    </row>
    <row r="928" spans="1:4" x14ac:dyDescent="0.3">
      <c r="A928">
        <v>952</v>
      </c>
      <c r="B928" s="13">
        <v>45924</v>
      </c>
      <c r="C928" t="s">
        <v>1381</v>
      </c>
      <c r="D928" t="s">
        <v>3644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3646</v>
      </c>
    </row>
    <row r="930" spans="1:4" x14ac:dyDescent="0.3">
      <c r="A930">
        <v>954</v>
      </c>
      <c r="B930" s="13">
        <v>45924</v>
      </c>
      <c r="C930" t="s">
        <v>1389</v>
      </c>
      <c r="D930" t="s">
        <v>3647</v>
      </c>
    </row>
    <row r="931" spans="1:4" x14ac:dyDescent="0.3">
      <c r="A931">
        <v>955</v>
      </c>
      <c r="B931" s="13">
        <v>45924</v>
      </c>
      <c r="C931" t="s">
        <v>2729</v>
      </c>
      <c r="D931" t="s">
        <v>3648</v>
      </c>
    </row>
    <row r="932" spans="1:4" x14ac:dyDescent="0.3">
      <c r="A932">
        <v>956</v>
      </c>
      <c r="B932" s="13">
        <v>45924</v>
      </c>
      <c r="C932" t="s">
        <v>1439</v>
      </c>
      <c r="D932" t="s">
        <v>3649</v>
      </c>
    </row>
    <row r="933" spans="1:4" x14ac:dyDescent="0.3">
      <c r="A933">
        <v>957</v>
      </c>
      <c r="B933" s="13">
        <v>45926</v>
      </c>
      <c r="C933" t="s">
        <v>1795</v>
      </c>
      <c r="D933" t="s">
        <v>3697</v>
      </c>
    </row>
    <row r="934" spans="1:4" x14ac:dyDescent="0.3">
      <c r="A934">
        <v>958</v>
      </c>
      <c r="B934" s="13">
        <v>45926</v>
      </c>
      <c r="C934" t="s">
        <v>1167</v>
      </c>
      <c r="D934" t="s">
        <v>3698</v>
      </c>
    </row>
    <row r="935" spans="1:4" x14ac:dyDescent="0.3">
      <c r="A935">
        <v>959</v>
      </c>
      <c r="B935" s="13">
        <v>45926</v>
      </c>
      <c r="C935" t="s">
        <v>1389</v>
      </c>
      <c r="D935" t="s">
        <v>3699</v>
      </c>
    </row>
    <row r="936" spans="1:4" x14ac:dyDescent="0.3">
      <c r="A936">
        <v>960</v>
      </c>
      <c r="B936" s="13">
        <v>45926</v>
      </c>
      <c r="C936" t="s">
        <v>1531</v>
      </c>
      <c r="D936" t="s">
        <v>3700</v>
      </c>
    </row>
    <row r="937" spans="1:4" x14ac:dyDescent="0.3">
      <c r="A937">
        <v>961</v>
      </c>
      <c r="B937" s="13">
        <v>45926</v>
      </c>
      <c r="C937" t="s">
        <v>3701</v>
      </c>
      <c r="D937" t="s">
        <v>3703</v>
      </c>
    </row>
    <row r="938" spans="1:4" x14ac:dyDescent="0.3">
      <c r="A938">
        <v>962</v>
      </c>
      <c r="B938" s="13">
        <v>45927</v>
      </c>
      <c r="C938" t="s">
        <v>3704</v>
      </c>
      <c r="D938" t="s">
        <v>3708</v>
      </c>
    </row>
    <row r="939" spans="1:4" x14ac:dyDescent="0.3">
      <c r="A939">
        <v>963</v>
      </c>
      <c r="B939" s="13">
        <v>45927</v>
      </c>
      <c r="C939" t="s">
        <v>1951</v>
      </c>
      <c r="D939" t="s">
        <v>3711</v>
      </c>
    </row>
    <row r="940" spans="1:4" x14ac:dyDescent="0.3">
      <c r="A940">
        <v>964</v>
      </c>
      <c r="B940" s="13">
        <v>45929</v>
      </c>
      <c r="C940" t="s">
        <v>2247</v>
      </c>
      <c r="D940" t="s">
        <v>3716</v>
      </c>
    </row>
    <row r="941" spans="1:4" x14ac:dyDescent="0.3">
      <c r="A941">
        <v>965</v>
      </c>
      <c r="B941" s="13">
        <v>45925</v>
      </c>
      <c r="C941" t="s">
        <v>1457</v>
      </c>
      <c r="D941" t="s">
        <v>3722</v>
      </c>
    </row>
    <row r="942" spans="1:4" x14ac:dyDescent="0.3">
      <c r="A942">
        <v>966</v>
      </c>
      <c r="B942" s="13">
        <v>45929</v>
      </c>
      <c r="C942" t="s">
        <v>1457</v>
      </c>
      <c r="D942" t="s">
        <v>3724</v>
      </c>
    </row>
    <row r="943" spans="1:4" x14ac:dyDescent="0.3">
      <c r="A943">
        <v>967</v>
      </c>
      <c r="B943" s="13">
        <v>45929</v>
      </c>
      <c r="C943" t="s">
        <v>1737</v>
      </c>
      <c r="D943" t="s">
        <v>3725</v>
      </c>
    </row>
    <row r="944" spans="1:4" x14ac:dyDescent="0.3">
      <c r="A944">
        <v>968</v>
      </c>
      <c r="B944" s="13">
        <v>45929</v>
      </c>
      <c r="C944" t="s">
        <v>2845</v>
      </c>
      <c r="D944" t="s">
        <v>3726</v>
      </c>
    </row>
    <row r="945" spans="1:4" x14ac:dyDescent="0.3">
      <c r="A945">
        <v>969</v>
      </c>
      <c r="B945" s="13">
        <v>45929</v>
      </c>
      <c r="C945" t="s">
        <v>1381</v>
      </c>
      <c r="D945" t="s">
        <v>3727</v>
      </c>
    </row>
    <row r="946" spans="1:4" x14ac:dyDescent="0.3">
      <c r="A946">
        <v>970</v>
      </c>
      <c r="B946" s="13">
        <v>45929</v>
      </c>
      <c r="C946" t="s">
        <v>1951</v>
      </c>
      <c r="D946" t="s">
        <v>3729</v>
      </c>
    </row>
    <row r="947" spans="1:4" x14ac:dyDescent="0.3">
      <c r="A947">
        <v>971</v>
      </c>
      <c r="B947" s="13">
        <v>45929</v>
      </c>
      <c r="C947" t="s">
        <v>3255</v>
      </c>
      <c r="D947" t="s">
        <v>3731</v>
      </c>
    </row>
    <row r="948" spans="1:4" x14ac:dyDescent="0.3">
      <c r="A948">
        <v>972</v>
      </c>
      <c r="B948" s="13">
        <v>45929</v>
      </c>
      <c r="C948" t="s">
        <v>3445</v>
      </c>
      <c r="D948" t="s">
        <v>3733</v>
      </c>
    </row>
    <row r="949" spans="1:4" x14ac:dyDescent="0.3">
      <c r="A949">
        <v>973</v>
      </c>
      <c r="B949" s="13">
        <v>45929</v>
      </c>
      <c r="C949" t="s">
        <v>1712</v>
      </c>
      <c r="D949" t="s">
        <v>3734</v>
      </c>
    </row>
    <row r="950" spans="1:4" x14ac:dyDescent="0.3">
      <c r="A950">
        <v>974</v>
      </c>
      <c r="B950" s="13">
        <v>45925</v>
      </c>
      <c r="C950" t="s">
        <v>1389</v>
      </c>
      <c r="D950" t="s">
        <v>3735</v>
      </c>
    </row>
    <row r="951" spans="1:4" x14ac:dyDescent="0.3">
      <c r="A951">
        <v>975</v>
      </c>
      <c r="B951" s="13">
        <v>45925</v>
      </c>
      <c r="C951" t="s">
        <v>1531</v>
      </c>
      <c r="D951" t="s">
        <v>3736</v>
      </c>
    </row>
    <row r="952" spans="1:4" x14ac:dyDescent="0.3">
      <c r="A952">
        <v>976</v>
      </c>
      <c r="B952" s="13">
        <v>45925</v>
      </c>
      <c r="C952" t="s">
        <v>1368</v>
      </c>
      <c r="D952" t="s">
        <v>3737</v>
      </c>
    </row>
    <row r="953" spans="1:4" x14ac:dyDescent="0.3">
      <c r="A953">
        <v>977</v>
      </c>
      <c r="B953" s="13">
        <v>45929</v>
      </c>
      <c r="C953" t="s">
        <v>1531</v>
      </c>
      <c r="D953" t="s">
        <v>3738</v>
      </c>
    </row>
    <row r="954" spans="1:4" x14ac:dyDescent="0.3">
      <c r="A954">
        <v>978</v>
      </c>
      <c r="B954" s="13">
        <v>45930</v>
      </c>
      <c r="C954" t="s">
        <v>2137</v>
      </c>
      <c r="D954" t="s">
        <v>3747</v>
      </c>
    </row>
    <row r="955" spans="1:4" x14ac:dyDescent="0.3">
      <c r="A955">
        <v>979</v>
      </c>
      <c r="B955" s="13">
        <v>45930</v>
      </c>
      <c r="C955" t="s">
        <v>1531</v>
      </c>
      <c r="D955" t="s">
        <v>3748</v>
      </c>
    </row>
    <row r="956" spans="1:4" x14ac:dyDescent="0.3">
      <c r="A956">
        <v>980</v>
      </c>
      <c r="B956" s="13">
        <v>45930</v>
      </c>
      <c r="C956" t="s">
        <v>2610</v>
      </c>
      <c r="D956" t="s">
        <v>3750</v>
      </c>
    </row>
    <row r="957" spans="1:4" x14ac:dyDescent="0.3">
      <c r="A957">
        <v>981</v>
      </c>
      <c r="B957" s="13">
        <v>45930</v>
      </c>
      <c r="C957" t="s">
        <v>1389</v>
      </c>
      <c r="D957" t="s">
        <v>3751</v>
      </c>
    </row>
    <row r="958" spans="1:4" x14ac:dyDescent="0.3">
      <c r="A958">
        <v>982</v>
      </c>
      <c r="B958" s="13">
        <v>45930</v>
      </c>
      <c r="C958" t="s">
        <v>1457</v>
      </c>
      <c r="D958" t="s">
        <v>3752</v>
      </c>
    </row>
    <row r="959" spans="1:4" x14ac:dyDescent="0.3">
      <c r="A959">
        <v>983</v>
      </c>
      <c r="B959" s="13">
        <v>45930</v>
      </c>
      <c r="C959" t="s">
        <v>1712</v>
      </c>
      <c r="D959" t="s">
        <v>3753</v>
      </c>
    </row>
    <row r="960" spans="1:4" x14ac:dyDescent="0.3">
      <c r="A960">
        <v>984</v>
      </c>
      <c r="B960" s="13">
        <v>45930</v>
      </c>
      <c r="C960" t="s">
        <v>1737</v>
      </c>
      <c r="D960" t="s">
        <v>3754</v>
      </c>
    </row>
    <row r="961" spans="1:4" x14ac:dyDescent="0.3">
      <c r="A961">
        <v>985</v>
      </c>
      <c r="B961" s="13">
        <v>45930</v>
      </c>
      <c r="C961" t="s">
        <v>3740</v>
      </c>
      <c r="D961" t="s">
        <v>3755</v>
      </c>
    </row>
    <row r="962" spans="1:4" x14ac:dyDescent="0.3">
      <c r="A962">
        <v>986</v>
      </c>
      <c r="B962" s="13">
        <v>45931</v>
      </c>
      <c r="C962" t="s">
        <v>1837</v>
      </c>
      <c r="D962" t="s">
        <v>3788</v>
      </c>
    </row>
    <row r="963" spans="1:4" x14ac:dyDescent="0.3">
      <c r="A963">
        <v>987</v>
      </c>
      <c r="B963" s="13">
        <v>45931</v>
      </c>
      <c r="C963" t="s">
        <v>1737</v>
      </c>
      <c r="D963" t="s">
        <v>3789</v>
      </c>
    </row>
    <row r="964" spans="1:4" x14ac:dyDescent="0.3">
      <c r="A964">
        <v>988</v>
      </c>
      <c r="B964" s="13">
        <v>45931</v>
      </c>
      <c r="C964" t="s">
        <v>1880</v>
      </c>
      <c r="D964" t="s">
        <v>3790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3791</v>
      </c>
    </row>
    <row r="966" spans="1:4" x14ac:dyDescent="0.3">
      <c r="A966">
        <v>990</v>
      </c>
      <c r="B966" s="13">
        <v>45931</v>
      </c>
      <c r="C966" t="s">
        <v>1860</v>
      </c>
      <c r="D966" t="s">
        <v>3793</v>
      </c>
    </row>
    <row r="967" spans="1:4" x14ac:dyDescent="0.3">
      <c r="A967">
        <v>991</v>
      </c>
      <c r="B967" s="13">
        <v>45931</v>
      </c>
      <c r="C967" t="s">
        <v>3794</v>
      </c>
      <c r="D967" t="s">
        <v>3795</v>
      </c>
    </row>
    <row r="968" spans="1:4" x14ac:dyDescent="0.3">
      <c r="A968">
        <v>992</v>
      </c>
      <c r="B968" s="13">
        <v>45932</v>
      </c>
      <c r="C968" t="s">
        <v>1712</v>
      </c>
      <c r="D968" t="s">
        <v>3800</v>
      </c>
    </row>
    <row r="969" spans="1:4" x14ac:dyDescent="0.3">
      <c r="A969">
        <v>993</v>
      </c>
      <c r="B969" s="13">
        <v>45932</v>
      </c>
      <c r="C969" t="s">
        <v>1780</v>
      </c>
      <c r="D969" t="s">
        <v>3801</v>
      </c>
    </row>
    <row r="970" spans="1:4" x14ac:dyDescent="0.3">
      <c r="A970">
        <v>994</v>
      </c>
      <c r="B970" s="13">
        <v>45932</v>
      </c>
      <c r="C970" t="s">
        <v>1389</v>
      </c>
      <c r="D970" t="s">
        <v>3806</v>
      </c>
    </row>
    <row r="971" spans="1:4" x14ac:dyDescent="0.3">
      <c r="A971">
        <v>995</v>
      </c>
      <c r="B971" s="13">
        <v>45932</v>
      </c>
      <c r="C971" t="s">
        <v>3797</v>
      </c>
      <c r="D971" t="s">
        <v>3808</v>
      </c>
    </row>
    <row r="972" spans="1:4" x14ac:dyDescent="0.3">
      <c r="A972">
        <v>996</v>
      </c>
      <c r="B972" s="13">
        <v>45932</v>
      </c>
      <c r="C972" t="s">
        <v>2134</v>
      </c>
      <c r="D972" t="s">
        <v>3809</v>
      </c>
    </row>
    <row r="973" spans="1:4" x14ac:dyDescent="0.3">
      <c r="A973">
        <v>997</v>
      </c>
      <c r="B973" s="13">
        <v>45933</v>
      </c>
      <c r="C973" t="s">
        <v>2134</v>
      </c>
      <c r="D973" t="s">
        <v>3815</v>
      </c>
    </row>
    <row r="974" spans="1:4" x14ac:dyDescent="0.3">
      <c r="A974">
        <v>998</v>
      </c>
      <c r="B974" s="13">
        <v>45933</v>
      </c>
      <c r="C974" t="s">
        <v>1921</v>
      </c>
      <c r="D974" t="s">
        <v>3818</v>
      </c>
    </row>
    <row r="975" spans="1:4" x14ac:dyDescent="0.3">
      <c r="A975">
        <v>999</v>
      </c>
      <c r="B975" s="13">
        <v>45933</v>
      </c>
      <c r="C975" t="s">
        <v>1921</v>
      </c>
      <c r="D975" t="s">
        <v>3819</v>
      </c>
    </row>
    <row r="976" spans="1:4" x14ac:dyDescent="0.3">
      <c r="A976">
        <v>1000</v>
      </c>
      <c r="B976" s="13">
        <v>45939</v>
      </c>
      <c r="C976" t="s">
        <v>1570</v>
      </c>
      <c r="D976" t="s">
        <v>3821</v>
      </c>
    </row>
    <row r="977" spans="1:4" x14ac:dyDescent="0.3">
      <c r="A977">
        <v>1001</v>
      </c>
      <c r="B977" s="13">
        <v>45939</v>
      </c>
      <c r="C977" t="s">
        <v>1434</v>
      </c>
      <c r="D977" t="s">
        <v>3822</v>
      </c>
    </row>
    <row r="978" spans="1:4" x14ac:dyDescent="0.3">
      <c r="A978">
        <v>1002</v>
      </c>
      <c r="B978" s="13">
        <v>45940</v>
      </c>
      <c r="C978" t="s">
        <v>1296</v>
      </c>
      <c r="D978" t="s">
        <v>3826</v>
      </c>
    </row>
    <row r="979" spans="1:4" x14ac:dyDescent="0.3">
      <c r="A979">
        <v>1003</v>
      </c>
      <c r="B979" s="13">
        <v>45940</v>
      </c>
      <c r="C979" t="s">
        <v>1737</v>
      </c>
      <c r="D979" t="s">
        <v>3832</v>
      </c>
    </row>
    <row r="980" spans="1:4" x14ac:dyDescent="0.3">
      <c r="A980">
        <v>1004</v>
      </c>
      <c r="B980" s="13">
        <v>45940</v>
      </c>
      <c r="C980" t="s">
        <v>1567</v>
      </c>
      <c r="D980" t="s">
        <v>3833</v>
      </c>
    </row>
    <row r="981" spans="1:4" x14ac:dyDescent="0.3">
      <c r="A981">
        <v>1005</v>
      </c>
      <c r="B981" s="13">
        <v>45940</v>
      </c>
      <c r="C981" t="s">
        <v>1368</v>
      </c>
      <c r="D981" t="s">
        <v>3834</v>
      </c>
    </row>
    <row r="982" spans="1:4" x14ac:dyDescent="0.3">
      <c r="A982">
        <v>1006</v>
      </c>
      <c r="B982" s="13">
        <v>45940</v>
      </c>
      <c r="C982" t="s">
        <v>1363</v>
      </c>
      <c r="D982" t="s">
        <v>3836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3837</v>
      </c>
    </row>
    <row r="984" spans="1:4" x14ac:dyDescent="0.3">
      <c r="A984">
        <v>1008</v>
      </c>
      <c r="B984" s="13">
        <v>45940</v>
      </c>
      <c r="C984" t="s">
        <v>3383</v>
      </c>
      <c r="D984" t="s">
        <v>3838</v>
      </c>
    </row>
    <row r="985" spans="1:4" x14ac:dyDescent="0.3">
      <c r="A985">
        <v>1009</v>
      </c>
      <c r="B985" s="13">
        <v>45940</v>
      </c>
      <c r="C985" t="s">
        <v>1167</v>
      </c>
      <c r="D985" t="s">
        <v>3839</v>
      </c>
    </row>
    <row r="986" spans="1:4" x14ac:dyDescent="0.3">
      <c r="A986">
        <v>1010</v>
      </c>
      <c r="B986" s="13">
        <v>45940</v>
      </c>
      <c r="C986" t="s">
        <v>2473</v>
      </c>
      <c r="D986" t="s">
        <v>3840</v>
      </c>
    </row>
    <row r="987" spans="1:4" x14ac:dyDescent="0.3">
      <c r="A987">
        <v>1011</v>
      </c>
      <c r="B987" s="13">
        <v>45940</v>
      </c>
      <c r="C987" t="s">
        <v>3794</v>
      </c>
      <c r="D987" t="s">
        <v>3841</v>
      </c>
    </row>
    <row r="988" spans="1:4" x14ac:dyDescent="0.3">
      <c r="A988">
        <v>1012</v>
      </c>
      <c r="B988" s="13">
        <v>45940</v>
      </c>
      <c r="C988" t="s">
        <v>1588</v>
      </c>
      <c r="D988" t="s">
        <v>3842</v>
      </c>
    </row>
    <row r="989" spans="1:4" x14ac:dyDescent="0.3">
      <c r="A989">
        <v>1013</v>
      </c>
      <c r="B989" s="13">
        <v>45940</v>
      </c>
      <c r="C989" t="s">
        <v>1522</v>
      </c>
      <c r="D989" t="s">
        <v>3843</v>
      </c>
    </row>
    <row r="990" spans="1:4" x14ac:dyDescent="0.3">
      <c r="A990">
        <v>1014</v>
      </c>
      <c r="B990" s="13">
        <v>45932</v>
      </c>
      <c r="C990" t="s">
        <v>1780</v>
      </c>
      <c r="D990" t="s">
        <v>3850</v>
      </c>
    </row>
    <row r="991" spans="1:4" x14ac:dyDescent="0.3">
      <c r="A991">
        <v>1015</v>
      </c>
      <c r="B991" s="13">
        <v>45940</v>
      </c>
      <c r="C991" t="s">
        <v>2473</v>
      </c>
      <c r="D991" t="s">
        <v>3851</v>
      </c>
    </row>
    <row r="992" spans="1:4" x14ac:dyDescent="0.3">
      <c r="A992">
        <v>1016</v>
      </c>
      <c r="B992" s="13">
        <v>45941</v>
      </c>
      <c r="C992" t="s">
        <v>2985</v>
      </c>
      <c r="D992" t="s">
        <v>3852</v>
      </c>
    </row>
    <row r="993" spans="1:4" x14ac:dyDescent="0.3">
      <c r="A993">
        <v>1017</v>
      </c>
      <c r="B993" s="13">
        <v>45941</v>
      </c>
      <c r="C993" t="s">
        <v>1712</v>
      </c>
      <c r="D993" t="s">
        <v>3853</v>
      </c>
    </row>
    <row r="994" spans="1:4" x14ac:dyDescent="0.3">
      <c r="A994">
        <v>1018</v>
      </c>
      <c r="B994" s="13">
        <v>45943</v>
      </c>
      <c r="C994" t="s">
        <v>1368</v>
      </c>
      <c r="D994" t="s">
        <v>3857</v>
      </c>
    </row>
    <row r="995" spans="1:4" x14ac:dyDescent="0.3">
      <c r="A995">
        <v>1019</v>
      </c>
      <c r="B995" s="13">
        <v>45943</v>
      </c>
      <c r="C995" t="s">
        <v>1389</v>
      </c>
      <c r="D995" t="s">
        <v>3859</v>
      </c>
    </row>
    <row r="996" spans="1:4" x14ac:dyDescent="0.3">
      <c r="A996">
        <v>1020</v>
      </c>
      <c r="B996" s="13">
        <v>45943</v>
      </c>
      <c r="C996" t="s">
        <v>1368</v>
      </c>
      <c r="D996" t="s">
        <v>3861</v>
      </c>
    </row>
    <row r="997" spans="1:4" x14ac:dyDescent="0.3">
      <c r="A997">
        <v>1021</v>
      </c>
      <c r="B997" s="13">
        <v>45943</v>
      </c>
      <c r="C997" t="s">
        <v>3862</v>
      </c>
      <c r="D997" t="s">
        <v>3865</v>
      </c>
    </row>
    <row r="998" spans="1:4" x14ac:dyDescent="0.3">
      <c r="A998">
        <v>1022</v>
      </c>
      <c r="B998" s="13">
        <v>45943</v>
      </c>
      <c r="C998" t="s">
        <v>1570</v>
      </c>
      <c r="D998" t="s">
        <v>3866</v>
      </c>
    </row>
    <row r="999" spans="1:4" x14ac:dyDescent="0.3">
      <c r="A999">
        <v>1023</v>
      </c>
      <c r="B999" s="13">
        <v>45943</v>
      </c>
      <c r="C999" t="s">
        <v>2605</v>
      </c>
      <c r="D999" t="s">
        <v>3867</v>
      </c>
    </row>
    <row r="1000" spans="1:4" x14ac:dyDescent="0.3">
      <c r="A1000">
        <v>1024</v>
      </c>
      <c r="B1000" s="13">
        <v>45943</v>
      </c>
      <c r="C1000" t="s">
        <v>3868</v>
      </c>
      <c r="D1000" t="s">
        <v>3869</v>
      </c>
    </row>
    <row r="1001" spans="1:4" x14ac:dyDescent="0.3">
      <c r="A1001">
        <v>1025</v>
      </c>
      <c r="B1001" s="13">
        <v>45943</v>
      </c>
      <c r="C1001" t="s">
        <v>3255</v>
      </c>
      <c r="D1001" t="s">
        <v>3870</v>
      </c>
    </row>
    <row r="1002" spans="1:4" x14ac:dyDescent="0.3">
      <c r="A1002">
        <v>1026</v>
      </c>
      <c r="B1002" s="13">
        <v>45943</v>
      </c>
      <c r="C1002" t="s">
        <v>1857</v>
      </c>
      <c r="D1002" t="s">
        <v>3877</v>
      </c>
    </row>
    <row r="1003" spans="1:4" x14ac:dyDescent="0.3">
      <c r="A1003">
        <v>1027</v>
      </c>
      <c r="B1003" s="13">
        <v>45943</v>
      </c>
      <c r="C1003" t="s">
        <v>1544</v>
      </c>
      <c r="D1003" t="s">
        <v>3878</v>
      </c>
    </row>
    <row r="1004" spans="1:4" x14ac:dyDescent="0.3">
      <c r="A1004">
        <v>1028</v>
      </c>
      <c r="B1004" s="13">
        <v>45944</v>
      </c>
      <c r="C1004" t="s">
        <v>1389</v>
      </c>
      <c r="D1004" t="s">
        <v>3879</v>
      </c>
    </row>
    <row r="1005" spans="1:4" x14ac:dyDescent="0.3">
      <c r="A1005">
        <v>1029</v>
      </c>
      <c r="B1005" s="13">
        <v>45944</v>
      </c>
      <c r="C1005" t="s">
        <v>1389</v>
      </c>
      <c r="D1005" t="s">
        <v>3881</v>
      </c>
    </row>
    <row r="1006" spans="1:4" x14ac:dyDescent="0.3">
      <c r="A1006">
        <v>1030</v>
      </c>
      <c r="B1006" s="13">
        <v>45944</v>
      </c>
      <c r="C1006" t="s">
        <v>3882</v>
      </c>
      <c r="D1006" t="s">
        <v>3885</v>
      </c>
    </row>
    <row r="1007" spans="1:4" x14ac:dyDescent="0.3">
      <c r="A1007">
        <v>1031</v>
      </c>
      <c r="B1007" s="13">
        <v>45944</v>
      </c>
      <c r="C1007" t="s">
        <v>1576</v>
      </c>
      <c r="D1007" t="s">
        <v>3886</v>
      </c>
    </row>
    <row r="1008" spans="1:4" x14ac:dyDescent="0.3">
      <c r="A1008">
        <v>1032</v>
      </c>
      <c r="B1008" s="13">
        <v>45944</v>
      </c>
      <c r="C1008" t="s">
        <v>1795</v>
      </c>
      <c r="D1008" t="s">
        <v>3887</v>
      </c>
    </row>
    <row r="1009" spans="1:4" x14ac:dyDescent="0.3">
      <c r="A1009">
        <v>1033</v>
      </c>
      <c r="B1009" s="13">
        <v>45944</v>
      </c>
      <c r="C1009" t="s">
        <v>1544</v>
      </c>
      <c r="D1009" t="s">
        <v>3888</v>
      </c>
    </row>
    <row r="1010" spans="1:4" x14ac:dyDescent="0.3">
      <c r="A1010">
        <v>1034</v>
      </c>
      <c r="B1010" s="13">
        <v>45944</v>
      </c>
      <c r="C1010" t="s">
        <v>1570</v>
      </c>
      <c r="D1010" t="s">
        <v>3889</v>
      </c>
    </row>
    <row r="1011" spans="1:4" x14ac:dyDescent="0.3">
      <c r="A1011">
        <v>1035</v>
      </c>
      <c r="B1011" s="13">
        <v>45944</v>
      </c>
      <c r="C1011" t="s">
        <v>3102</v>
      </c>
      <c r="D1011" t="s">
        <v>3891</v>
      </c>
    </row>
    <row r="1012" spans="1:4" x14ac:dyDescent="0.3">
      <c r="A1012">
        <v>1036</v>
      </c>
      <c r="B1012" s="13">
        <v>45945</v>
      </c>
      <c r="C1012" t="s">
        <v>1389</v>
      </c>
      <c r="D1012" t="s">
        <v>3894</v>
      </c>
    </row>
    <row r="1013" spans="1:4" x14ac:dyDescent="0.3">
      <c r="A1013">
        <v>1037</v>
      </c>
      <c r="B1013" s="13">
        <v>45945</v>
      </c>
      <c r="C1013" t="s">
        <v>1921</v>
      </c>
      <c r="D1013" t="s">
        <v>3895</v>
      </c>
    </row>
    <row r="1014" spans="1:4" x14ac:dyDescent="0.3">
      <c r="A1014">
        <v>1038</v>
      </c>
      <c r="B1014" s="13">
        <v>45945</v>
      </c>
      <c r="C1014" t="s">
        <v>1457</v>
      </c>
      <c r="D1014" t="s">
        <v>3897</v>
      </c>
    </row>
    <row r="1015" spans="1:4" x14ac:dyDescent="0.3">
      <c r="A1015">
        <v>1039</v>
      </c>
      <c r="B1015" s="13">
        <v>45945</v>
      </c>
      <c r="C1015" t="s">
        <v>2102</v>
      </c>
      <c r="D1015" t="s">
        <v>3898</v>
      </c>
    </row>
    <row r="1016" spans="1:4" x14ac:dyDescent="0.3">
      <c r="A1016">
        <v>1040</v>
      </c>
      <c r="B1016" s="13">
        <v>45945</v>
      </c>
      <c r="C1016" t="s">
        <v>3899</v>
      </c>
      <c r="D1016" t="s">
        <v>3903</v>
      </c>
    </row>
    <row r="1017" spans="1:4" x14ac:dyDescent="0.3">
      <c r="A1017">
        <v>1041</v>
      </c>
      <c r="B1017" s="13">
        <v>45945</v>
      </c>
      <c r="C1017" t="s">
        <v>1780</v>
      </c>
      <c r="D1017" t="s">
        <v>3904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3905</v>
      </c>
    </row>
    <row r="1019" spans="1:4" x14ac:dyDescent="0.3">
      <c r="A1019">
        <v>1043</v>
      </c>
      <c r="B1019" s="13">
        <v>45945</v>
      </c>
      <c r="C1019" t="s">
        <v>1484</v>
      </c>
      <c r="D1019" t="s">
        <v>3906</v>
      </c>
    </row>
    <row r="1020" spans="1:4" x14ac:dyDescent="0.3">
      <c r="A1020">
        <v>1044</v>
      </c>
      <c r="B1020" s="13">
        <v>45945</v>
      </c>
      <c r="C1020" t="s">
        <v>1439</v>
      </c>
      <c r="D1020" t="s">
        <v>3908</v>
      </c>
    </row>
    <row r="1021" spans="1:4" x14ac:dyDescent="0.3">
      <c r="A1021">
        <v>1045</v>
      </c>
      <c r="B1021" s="13">
        <v>45946</v>
      </c>
      <c r="C1021" t="s">
        <v>1967</v>
      </c>
      <c r="D1021" t="s">
        <v>3917</v>
      </c>
    </row>
    <row r="1022" spans="1:4" x14ac:dyDescent="0.3">
      <c r="A1022">
        <v>1046</v>
      </c>
      <c r="B1022" s="13">
        <v>45946</v>
      </c>
      <c r="C1022" t="s">
        <v>1463</v>
      </c>
      <c r="D1022" t="s">
        <v>3918</v>
      </c>
    </row>
    <row r="1023" spans="1:4" x14ac:dyDescent="0.3">
      <c r="A1023">
        <v>1047</v>
      </c>
      <c r="B1023" s="13">
        <v>45946</v>
      </c>
      <c r="C1023" t="s">
        <v>1475</v>
      </c>
      <c r="D1023" t="s">
        <v>3919</v>
      </c>
    </row>
    <row r="1024" spans="1:4" x14ac:dyDescent="0.3">
      <c r="A1024">
        <v>1048</v>
      </c>
      <c r="B1024" s="13">
        <v>45946</v>
      </c>
      <c r="C1024" t="s">
        <v>1588</v>
      </c>
      <c r="D1024" t="s">
        <v>3920</v>
      </c>
    </row>
    <row r="1025" spans="1:4" x14ac:dyDescent="0.3">
      <c r="A1025">
        <v>1049</v>
      </c>
      <c r="B1025" s="13">
        <v>45946</v>
      </c>
      <c r="C1025" t="s">
        <v>3912</v>
      </c>
      <c r="D1025" t="s">
        <v>3921</v>
      </c>
    </row>
    <row r="1026" spans="1:4" x14ac:dyDescent="0.3">
      <c r="A1026">
        <v>1050</v>
      </c>
      <c r="B1026" s="13">
        <v>45946</v>
      </c>
      <c r="C1026" t="s">
        <v>3794</v>
      </c>
      <c r="D1026" t="s">
        <v>3922</v>
      </c>
    </row>
    <row r="1027" spans="1:4" x14ac:dyDescent="0.3">
      <c r="A1027">
        <v>1051</v>
      </c>
      <c r="B1027" s="13">
        <v>45946</v>
      </c>
      <c r="C1027" t="s">
        <v>1780</v>
      </c>
      <c r="D1027" t="s">
        <v>3924</v>
      </c>
    </row>
    <row r="1028" spans="1:4" x14ac:dyDescent="0.3">
      <c r="A1028">
        <v>1052</v>
      </c>
      <c r="B1028" s="13">
        <v>45947</v>
      </c>
      <c r="C1028" t="s">
        <v>1459</v>
      </c>
      <c r="D1028" t="s">
        <v>3929</v>
      </c>
    </row>
    <row r="1029" spans="1:4" x14ac:dyDescent="0.3">
      <c r="A1029">
        <v>1053</v>
      </c>
      <c r="B1029" s="13">
        <v>45947</v>
      </c>
      <c r="C1029" t="s">
        <v>1143</v>
      </c>
      <c r="D1029" t="s">
        <v>3931</v>
      </c>
    </row>
    <row r="1030" spans="1:4" x14ac:dyDescent="0.3">
      <c r="A1030">
        <v>1054</v>
      </c>
      <c r="B1030" s="13">
        <v>45948</v>
      </c>
      <c r="C1030" t="s">
        <v>1780</v>
      </c>
      <c r="D1030" t="s">
        <v>3933</v>
      </c>
    </row>
    <row r="1031" spans="1:4" x14ac:dyDescent="0.3">
      <c r="A1031">
        <v>1055</v>
      </c>
      <c r="B1031" s="13">
        <v>45948</v>
      </c>
      <c r="C1031" t="s">
        <v>1967</v>
      </c>
      <c r="D1031" t="s">
        <v>3934</v>
      </c>
    </row>
    <row r="1032" spans="1:4" x14ac:dyDescent="0.3">
      <c r="A1032">
        <v>1056</v>
      </c>
      <c r="B1032" s="13">
        <v>45950</v>
      </c>
      <c r="C1032" t="s">
        <v>1860</v>
      </c>
      <c r="D1032" t="s">
        <v>3935</v>
      </c>
    </row>
    <row r="1033" spans="1:4" x14ac:dyDescent="0.3">
      <c r="A1033">
        <v>1057</v>
      </c>
      <c r="B1033" s="13">
        <v>45950</v>
      </c>
      <c r="C1033" t="s">
        <v>3936</v>
      </c>
      <c r="D1033" t="s">
        <v>3939</v>
      </c>
    </row>
    <row r="1034" spans="1:4" x14ac:dyDescent="0.3">
      <c r="A1034">
        <v>1058</v>
      </c>
      <c r="B1034" s="13">
        <v>45950</v>
      </c>
      <c r="C1034" t="s">
        <v>2597</v>
      </c>
      <c r="D1034" t="s">
        <v>3940</v>
      </c>
    </row>
    <row r="1035" spans="1:4" x14ac:dyDescent="0.3">
      <c r="A1035">
        <v>1059</v>
      </c>
      <c r="B1035" s="13">
        <v>45950</v>
      </c>
      <c r="C1035" t="s">
        <v>1570</v>
      </c>
      <c r="D1035" t="s">
        <v>3942</v>
      </c>
    </row>
    <row r="1036" spans="1:4" x14ac:dyDescent="0.3">
      <c r="A1036">
        <v>1060</v>
      </c>
      <c r="B1036" s="13">
        <v>45950</v>
      </c>
      <c r="C1036" t="s">
        <v>2397</v>
      </c>
      <c r="D1036" t="s">
        <v>3943</v>
      </c>
    </row>
    <row r="1037" spans="1:4" x14ac:dyDescent="0.3">
      <c r="A1037">
        <v>1061</v>
      </c>
      <c r="B1037" s="13">
        <v>45950</v>
      </c>
      <c r="C1037" t="s">
        <v>3945</v>
      </c>
      <c r="D1037" t="s">
        <v>3946</v>
      </c>
    </row>
    <row r="1038" spans="1:4" x14ac:dyDescent="0.3">
      <c r="A1038">
        <v>1062</v>
      </c>
      <c r="B1038" s="13">
        <v>45950</v>
      </c>
      <c r="C1038" t="s">
        <v>1389</v>
      </c>
      <c r="D1038" t="s">
        <v>3947</v>
      </c>
    </row>
    <row r="1039" spans="1:4" x14ac:dyDescent="0.3">
      <c r="A1039">
        <v>1063</v>
      </c>
      <c r="B1039" s="13">
        <v>45951</v>
      </c>
      <c r="C1039" t="s">
        <v>1463</v>
      </c>
      <c r="D1039" t="s">
        <v>3949</v>
      </c>
    </row>
    <row r="1040" spans="1:4" x14ac:dyDescent="0.3">
      <c r="A1040">
        <v>1064</v>
      </c>
      <c r="B1040" s="13">
        <v>45951</v>
      </c>
      <c r="C1040" t="s">
        <v>3383</v>
      </c>
      <c r="D1040" t="s">
        <v>3950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3951</v>
      </c>
    </row>
    <row r="1042" spans="1:4" x14ac:dyDescent="0.3">
      <c r="A1042">
        <v>1066</v>
      </c>
      <c r="B1042" s="13">
        <v>45951</v>
      </c>
      <c r="C1042" t="s">
        <v>3188</v>
      </c>
      <c r="D1042" t="s">
        <v>3953</v>
      </c>
    </row>
    <row r="1043" spans="1:4" x14ac:dyDescent="0.3">
      <c r="A1043">
        <v>1067</v>
      </c>
      <c r="B1043" s="13">
        <v>45951</v>
      </c>
      <c r="C1043" t="s">
        <v>1737</v>
      </c>
      <c r="D1043" t="s">
        <v>3956</v>
      </c>
    </row>
    <row r="1044" spans="1:4" x14ac:dyDescent="0.3">
      <c r="A1044">
        <v>1068</v>
      </c>
      <c r="B1044" s="13">
        <v>45951</v>
      </c>
      <c r="C1044" t="s">
        <v>1737</v>
      </c>
      <c r="D1044" t="s">
        <v>3957</v>
      </c>
    </row>
    <row r="1045" spans="1:4" x14ac:dyDescent="0.3">
      <c r="A1045">
        <v>1069</v>
      </c>
      <c r="B1045" s="13">
        <v>45951</v>
      </c>
      <c r="C1045" t="s">
        <v>1439</v>
      </c>
      <c r="D1045" t="s">
        <v>3958</v>
      </c>
    </row>
    <row r="1046" spans="1:4" x14ac:dyDescent="0.3">
      <c r="A1046">
        <v>1070</v>
      </c>
      <c r="B1046" s="13">
        <v>45951</v>
      </c>
      <c r="C1046" t="s">
        <v>3899</v>
      </c>
      <c r="D1046" t="s">
        <v>3959</v>
      </c>
    </row>
    <row r="1047" spans="1:4" x14ac:dyDescent="0.3">
      <c r="A1047">
        <v>1071</v>
      </c>
      <c r="B1047" s="13">
        <v>45951</v>
      </c>
      <c r="C1047" t="s">
        <v>1389</v>
      </c>
      <c r="D1047" t="s">
        <v>3963</v>
      </c>
    </row>
    <row r="1048" spans="1:4" x14ac:dyDescent="0.3">
      <c r="A1048">
        <v>1072</v>
      </c>
      <c r="B1048" s="13">
        <v>45951</v>
      </c>
      <c r="C1048" t="s">
        <v>1857</v>
      </c>
      <c r="D1048" t="s">
        <v>3964</v>
      </c>
    </row>
    <row r="1049" spans="1:4" x14ac:dyDescent="0.3">
      <c r="A1049">
        <v>1073</v>
      </c>
      <c r="B1049" s="13">
        <v>45951</v>
      </c>
      <c r="C1049" t="s">
        <v>3965</v>
      </c>
      <c r="D1049" t="s">
        <v>3966</v>
      </c>
    </row>
    <row r="1050" spans="1:4" x14ac:dyDescent="0.3">
      <c r="A1050">
        <v>1074</v>
      </c>
      <c r="B1050" s="13">
        <v>45952</v>
      </c>
      <c r="C1050" t="s">
        <v>3967</v>
      </c>
      <c r="D1050" t="s">
        <v>3973</v>
      </c>
    </row>
    <row r="1051" spans="1:4" x14ac:dyDescent="0.3">
      <c r="A1051">
        <v>1075</v>
      </c>
      <c r="B1051" s="13">
        <v>45952</v>
      </c>
      <c r="C1051" t="s">
        <v>1531</v>
      </c>
      <c r="D1051" t="s">
        <v>3974</v>
      </c>
    </row>
    <row r="1052" spans="1:4" x14ac:dyDescent="0.3">
      <c r="A1052">
        <v>1076</v>
      </c>
      <c r="B1052" s="13">
        <v>45952</v>
      </c>
      <c r="C1052" t="s">
        <v>2545</v>
      </c>
      <c r="D1052" t="s">
        <v>3975</v>
      </c>
    </row>
    <row r="1053" spans="1:4" x14ac:dyDescent="0.3">
      <c r="A1053">
        <v>1077</v>
      </c>
      <c r="B1053" s="13">
        <v>45952</v>
      </c>
      <c r="C1053" t="s">
        <v>3138</v>
      </c>
      <c r="D1053" t="s">
        <v>3976</v>
      </c>
    </row>
    <row r="1054" spans="1:4" x14ac:dyDescent="0.3">
      <c r="A1054">
        <v>1078</v>
      </c>
      <c r="B1054" s="13">
        <v>45952</v>
      </c>
      <c r="C1054" t="s">
        <v>1712</v>
      </c>
      <c r="D1054" t="s">
        <v>3978</v>
      </c>
    </row>
    <row r="1055" spans="1:4" x14ac:dyDescent="0.3">
      <c r="A1055">
        <v>1079</v>
      </c>
      <c r="B1055" s="13">
        <v>45952</v>
      </c>
      <c r="C1055" t="s">
        <v>1143</v>
      </c>
      <c r="D1055" t="s">
        <v>3979</v>
      </c>
    </row>
    <row r="1056" spans="1:4" x14ac:dyDescent="0.3">
      <c r="A1056">
        <v>1080</v>
      </c>
      <c r="B1056" s="13">
        <v>45952</v>
      </c>
      <c r="C1056" t="s">
        <v>1457</v>
      </c>
      <c r="D1056" t="s">
        <v>3982</v>
      </c>
    </row>
    <row r="1057" spans="1:4" x14ac:dyDescent="0.3">
      <c r="A1057">
        <v>1081</v>
      </c>
      <c r="B1057" s="13">
        <v>45952</v>
      </c>
      <c r="C1057" t="s">
        <v>2397</v>
      </c>
      <c r="D1057" t="s">
        <v>3983</v>
      </c>
    </row>
    <row r="1058" spans="1:4" x14ac:dyDescent="0.3">
      <c r="A1058">
        <v>1082</v>
      </c>
      <c r="B1058" s="13">
        <v>45952</v>
      </c>
      <c r="C1058" t="s">
        <v>1567</v>
      </c>
      <c r="D1058" t="s">
        <v>3984</v>
      </c>
    </row>
    <row r="1059" spans="1:4" x14ac:dyDescent="0.3">
      <c r="A1059">
        <v>1083</v>
      </c>
      <c r="B1059" s="13">
        <v>45952</v>
      </c>
      <c r="C1059" t="s">
        <v>1860</v>
      </c>
      <c r="D1059" t="s">
        <v>3985</v>
      </c>
    </row>
    <row r="1060" spans="1:4" x14ac:dyDescent="0.3">
      <c r="A1060">
        <v>1084</v>
      </c>
      <c r="B1060" s="13">
        <v>45953</v>
      </c>
      <c r="C1060" t="s">
        <v>1389</v>
      </c>
      <c r="D1060" t="s">
        <v>3986</v>
      </c>
    </row>
    <row r="1061" spans="1:4" x14ac:dyDescent="0.3">
      <c r="A1061">
        <v>1085</v>
      </c>
      <c r="B1061" s="13">
        <v>45953</v>
      </c>
      <c r="C1061" t="s">
        <v>1588</v>
      </c>
      <c r="D1061" t="s">
        <v>3987</v>
      </c>
    </row>
    <row r="1062" spans="1:4" x14ac:dyDescent="0.3">
      <c r="A1062">
        <v>1086</v>
      </c>
      <c r="B1062" s="13">
        <v>45953</v>
      </c>
      <c r="C1062" t="s">
        <v>1434</v>
      </c>
      <c r="D1062" t="s">
        <v>3988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3990</v>
      </c>
    </row>
    <row r="1064" spans="1:4" x14ac:dyDescent="0.3">
      <c r="A1064">
        <v>1088</v>
      </c>
      <c r="B1064" s="13">
        <v>45953</v>
      </c>
      <c r="C1064" t="s">
        <v>1567</v>
      </c>
      <c r="D1064" t="s">
        <v>3991</v>
      </c>
    </row>
    <row r="1065" spans="1:4" x14ac:dyDescent="0.3">
      <c r="A1065">
        <v>1089</v>
      </c>
      <c r="B1065" s="13">
        <v>45953</v>
      </c>
      <c r="C1065" t="s">
        <v>1389</v>
      </c>
      <c r="D1065" t="s">
        <v>3999</v>
      </c>
    </row>
    <row r="1066" spans="1:4" x14ac:dyDescent="0.3">
      <c r="A1066">
        <v>1090</v>
      </c>
      <c r="B1066" s="13">
        <v>45954</v>
      </c>
      <c r="C1066" t="s">
        <v>2691</v>
      </c>
      <c r="D1066" t="s">
        <v>4005</v>
      </c>
    </row>
    <row r="1067" spans="1:4" x14ac:dyDescent="0.3">
      <c r="A1067">
        <v>1091</v>
      </c>
      <c r="B1067" s="13">
        <v>45954</v>
      </c>
      <c r="C1067" t="s">
        <v>1484</v>
      </c>
      <c r="D1067" t="s">
        <v>4006</v>
      </c>
    </row>
    <row r="1068" spans="1:4" x14ac:dyDescent="0.3">
      <c r="A1068">
        <v>1092</v>
      </c>
      <c r="B1068" s="13">
        <v>45954</v>
      </c>
      <c r="C1068" t="s">
        <v>1389</v>
      </c>
      <c r="D1068" t="s">
        <v>4007</v>
      </c>
    </row>
    <row r="1069" spans="1:4" x14ac:dyDescent="0.3">
      <c r="A1069">
        <v>1093</v>
      </c>
      <c r="B1069" s="13">
        <v>45955</v>
      </c>
      <c r="C1069" t="s">
        <v>1389</v>
      </c>
      <c r="D1069" t="s">
        <v>4008</v>
      </c>
    </row>
    <row r="1070" spans="1:4" x14ac:dyDescent="0.3">
      <c r="A1070">
        <v>1094</v>
      </c>
      <c r="B1070" s="13">
        <v>45955</v>
      </c>
      <c r="C1070" t="s">
        <v>4009</v>
      </c>
      <c r="D1070" t="s">
        <v>4013</v>
      </c>
    </row>
    <row r="1071" spans="1:4" x14ac:dyDescent="0.3">
      <c r="A1071">
        <v>1095</v>
      </c>
      <c r="B1071" s="13">
        <v>45955</v>
      </c>
      <c r="C1071" t="s">
        <v>2770</v>
      </c>
      <c r="D1071" t="s">
        <v>4014</v>
      </c>
    </row>
    <row r="1072" spans="1:4" x14ac:dyDescent="0.3">
      <c r="A1072">
        <v>1096</v>
      </c>
      <c r="B1072" s="13">
        <v>45955</v>
      </c>
      <c r="C1072" t="s">
        <v>1427</v>
      </c>
      <c r="D1072" t="s">
        <v>4015</v>
      </c>
    </row>
    <row r="1073" spans="1:4" x14ac:dyDescent="0.3">
      <c r="A1073">
        <v>1097</v>
      </c>
      <c r="B1073" s="13">
        <v>45955</v>
      </c>
      <c r="C1073" t="s">
        <v>1576</v>
      </c>
      <c r="D1073" t="s">
        <v>4016</v>
      </c>
    </row>
    <row r="1074" spans="1:4" x14ac:dyDescent="0.3">
      <c r="A1074">
        <v>1098</v>
      </c>
      <c r="B1074" s="13">
        <v>45955</v>
      </c>
      <c r="C1074" t="s">
        <v>1531</v>
      </c>
      <c r="D1074" t="s">
        <v>4020</v>
      </c>
    </row>
    <row r="1075" spans="1:4" x14ac:dyDescent="0.3">
      <c r="A1075">
        <v>1099</v>
      </c>
      <c r="B1075" s="13">
        <v>45957</v>
      </c>
      <c r="C1075" t="s">
        <v>1567</v>
      </c>
      <c r="D1075" t="s">
        <v>4035</v>
      </c>
    </row>
    <row r="1076" spans="1:4" x14ac:dyDescent="0.3">
      <c r="A1076">
        <v>1100</v>
      </c>
      <c r="B1076" s="13">
        <v>45957</v>
      </c>
      <c r="C1076" t="s">
        <v>4030</v>
      </c>
      <c r="D1076" t="s">
        <v>4036</v>
      </c>
    </row>
    <row r="1077" spans="1:4" x14ac:dyDescent="0.3">
      <c r="A1077">
        <v>1101</v>
      </c>
      <c r="B1077" s="13">
        <v>45957</v>
      </c>
      <c r="C1077" t="s">
        <v>1737</v>
      </c>
      <c r="D1077" t="s">
        <v>4037</v>
      </c>
    </row>
    <row r="1078" spans="1:4" x14ac:dyDescent="0.3">
      <c r="A1078">
        <v>1102</v>
      </c>
      <c r="B1078" s="13">
        <v>45957</v>
      </c>
      <c r="C1078" t="s">
        <v>4026</v>
      </c>
      <c r="D1078" t="s">
        <v>4038</v>
      </c>
    </row>
    <row r="1079" spans="1:4" x14ac:dyDescent="0.3">
      <c r="A1079">
        <v>1103</v>
      </c>
      <c r="B1079" s="13">
        <v>45957</v>
      </c>
      <c r="C1079" t="s">
        <v>1389</v>
      </c>
      <c r="D1079" t="s">
        <v>4039</v>
      </c>
    </row>
    <row r="1080" spans="1:4" x14ac:dyDescent="0.3">
      <c r="A1080">
        <v>1104</v>
      </c>
      <c r="B1080" s="13">
        <v>45957</v>
      </c>
      <c r="C1080" t="s">
        <v>1570</v>
      </c>
      <c r="D1080" t="s">
        <v>4040</v>
      </c>
    </row>
    <row r="1081" spans="1:4" x14ac:dyDescent="0.3">
      <c r="A1081">
        <v>1105</v>
      </c>
      <c r="B1081" s="13">
        <v>45957</v>
      </c>
      <c r="C1081" t="s">
        <v>1389</v>
      </c>
      <c r="D1081" t="s">
        <v>4050</v>
      </c>
    </row>
    <row r="1082" spans="1:4" x14ac:dyDescent="0.3">
      <c r="A1082">
        <v>1106</v>
      </c>
      <c r="B1082" s="13">
        <v>45957</v>
      </c>
      <c r="C1082" t="s">
        <v>1921</v>
      </c>
      <c r="D1082" t="s">
        <v>4051</v>
      </c>
    </row>
    <row r="1083" spans="1:4" x14ac:dyDescent="0.3">
      <c r="A1083">
        <v>1107</v>
      </c>
      <c r="B1083" s="13">
        <v>45958</v>
      </c>
      <c r="C1083" t="s">
        <v>1884</v>
      </c>
      <c r="D1083" t="s">
        <v>4061</v>
      </c>
    </row>
    <row r="1084" spans="1:4" x14ac:dyDescent="0.3">
      <c r="A1084">
        <v>1108</v>
      </c>
      <c r="B1084" s="13">
        <v>45958</v>
      </c>
      <c r="C1084" t="s">
        <v>1167</v>
      </c>
      <c r="D1084" t="s">
        <v>4062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4063</v>
      </c>
    </row>
    <row r="1086" spans="1:4" x14ac:dyDescent="0.3">
      <c r="A1086">
        <v>1110</v>
      </c>
      <c r="B1086" s="13">
        <v>45958</v>
      </c>
      <c r="C1086" t="s">
        <v>1737</v>
      </c>
      <c r="D1086" t="s">
        <v>4064</v>
      </c>
    </row>
    <row r="1087" spans="1:4" x14ac:dyDescent="0.3">
      <c r="A1087">
        <v>1111</v>
      </c>
      <c r="B1087" s="13">
        <v>45958</v>
      </c>
      <c r="C1087" t="s">
        <v>1389</v>
      </c>
      <c r="D1087" t="s">
        <v>4065</v>
      </c>
    </row>
    <row r="1088" spans="1:4" x14ac:dyDescent="0.3">
      <c r="A1088">
        <v>1112</v>
      </c>
      <c r="B1088" s="13">
        <v>45958</v>
      </c>
      <c r="C1088" t="s">
        <v>4055</v>
      </c>
      <c r="D1088" t="s">
        <v>4066</v>
      </c>
    </row>
    <row r="1089" spans="1:4" x14ac:dyDescent="0.3">
      <c r="A1089">
        <v>1113</v>
      </c>
      <c r="B1089" s="13">
        <v>45958</v>
      </c>
      <c r="C1089" t="s">
        <v>1661</v>
      </c>
      <c r="D1089" t="s">
        <v>4067</v>
      </c>
    </row>
    <row r="1090" spans="1:4" x14ac:dyDescent="0.3">
      <c r="A1090">
        <v>1114</v>
      </c>
      <c r="B1090" s="13">
        <v>45959</v>
      </c>
      <c r="C1090" t="s">
        <v>1389</v>
      </c>
      <c r="D1090" t="s">
        <v>4077</v>
      </c>
    </row>
    <row r="1091" spans="1:4" x14ac:dyDescent="0.3">
      <c r="A1091">
        <v>1115</v>
      </c>
      <c r="B1091" s="13">
        <v>45959</v>
      </c>
      <c r="C1091" t="s">
        <v>3136</v>
      </c>
      <c r="D1091" t="s">
        <v>4078</v>
      </c>
    </row>
    <row r="1092" spans="1:4" x14ac:dyDescent="0.3">
      <c r="A1092">
        <v>1116</v>
      </c>
      <c r="B1092" s="13">
        <v>45959</v>
      </c>
      <c r="C1092" t="s">
        <v>4074</v>
      </c>
      <c r="D1092" t="s">
        <v>4080</v>
      </c>
    </row>
    <row r="1093" spans="1:4" x14ac:dyDescent="0.3">
      <c r="A1093">
        <v>1117</v>
      </c>
      <c r="B1093" s="13">
        <v>45959</v>
      </c>
      <c r="C1093" t="s">
        <v>1802</v>
      </c>
      <c r="D1093" t="s">
        <v>4081</v>
      </c>
    </row>
    <row r="1094" spans="1:4" x14ac:dyDescent="0.3">
      <c r="A1094">
        <v>1118</v>
      </c>
      <c r="B1094" s="13">
        <v>45959</v>
      </c>
      <c r="C1094" t="s">
        <v>4009</v>
      </c>
      <c r="D1094" t="s">
        <v>4082</v>
      </c>
    </row>
    <row r="1095" spans="1:4" x14ac:dyDescent="0.3">
      <c r="A1095">
        <v>1119</v>
      </c>
      <c r="B1095" s="13">
        <v>45959</v>
      </c>
      <c r="C1095" t="s">
        <v>1737</v>
      </c>
      <c r="D1095" t="s">
        <v>4083</v>
      </c>
    </row>
    <row r="1096" spans="1:4" x14ac:dyDescent="0.3">
      <c r="A1096">
        <v>1120</v>
      </c>
      <c r="B1096" s="13">
        <v>45959</v>
      </c>
      <c r="C1096" t="s">
        <v>1439</v>
      </c>
      <c r="D1096" t="s">
        <v>4084</v>
      </c>
    </row>
    <row r="1097" spans="1:4" x14ac:dyDescent="0.3">
      <c r="A1097">
        <v>1121</v>
      </c>
      <c r="B1097" s="13">
        <v>45960</v>
      </c>
      <c r="C1097" t="s">
        <v>1570</v>
      </c>
      <c r="D1097" t="s">
        <v>4092</v>
      </c>
    </row>
    <row r="1098" spans="1:4" x14ac:dyDescent="0.3">
      <c r="A1098">
        <v>1122</v>
      </c>
      <c r="B1098" s="13">
        <v>45960</v>
      </c>
      <c r="C1098" t="s">
        <v>1463</v>
      </c>
      <c r="D1098" t="s">
        <v>4093</v>
      </c>
    </row>
    <row r="1099" spans="1:4" x14ac:dyDescent="0.3">
      <c r="A1099">
        <v>1123</v>
      </c>
      <c r="B1099" s="13">
        <v>45960</v>
      </c>
      <c r="C1099" t="s">
        <v>2951</v>
      </c>
      <c r="D1099" t="s">
        <v>4096</v>
      </c>
    </row>
    <row r="1100" spans="1:4" x14ac:dyDescent="0.3">
      <c r="A1100">
        <v>1124</v>
      </c>
      <c r="B1100" s="13">
        <v>45960</v>
      </c>
      <c r="C1100" t="s">
        <v>3188</v>
      </c>
      <c r="D1100" t="s">
        <v>4097</v>
      </c>
    </row>
    <row r="1101" spans="1:4" x14ac:dyDescent="0.3">
      <c r="A1101">
        <v>1125</v>
      </c>
      <c r="B1101" s="13">
        <v>45960</v>
      </c>
      <c r="C1101" t="s">
        <v>1737</v>
      </c>
      <c r="D1101" t="s">
        <v>4098</v>
      </c>
    </row>
    <row r="1102" spans="1:4" x14ac:dyDescent="0.3">
      <c r="A1102">
        <v>1126</v>
      </c>
      <c r="B1102" s="13">
        <v>45960</v>
      </c>
      <c r="C1102" t="s">
        <v>1567</v>
      </c>
      <c r="D1102" t="s">
        <v>4100</v>
      </c>
    </row>
    <row r="1103" spans="1:4" x14ac:dyDescent="0.3">
      <c r="A1103">
        <v>1127</v>
      </c>
      <c r="B1103" s="13">
        <v>45960</v>
      </c>
      <c r="C1103" t="s">
        <v>1967</v>
      </c>
      <c r="D1103" t="s">
        <v>4101</v>
      </c>
    </row>
    <row r="1104" spans="1:4" x14ac:dyDescent="0.3">
      <c r="A1104">
        <v>1128</v>
      </c>
      <c r="B1104" s="13">
        <v>45960</v>
      </c>
      <c r="C1104" t="s">
        <v>4030</v>
      </c>
      <c r="D1104" t="s">
        <v>4102</v>
      </c>
    </row>
    <row r="1105" spans="1:4" x14ac:dyDescent="0.3">
      <c r="A1105">
        <v>1129</v>
      </c>
      <c r="B1105" s="13">
        <v>45960</v>
      </c>
      <c r="C1105" t="s">
        <v>1296</v>
      </c>
      <c r="D1105" t="s">
        <v>4103</v>
      </c>
    </row>
    <row r="1106" spans="1:4" x14ac:dyDescent="0.3">
      <c r="A1106">
        <v>1130</v>
      </c>
      <c r="B1106" s="13">
        <v>45960</v>
      </c>
      <c r="C1106" t="s">
        <v>2691</v>
      </c>
      <c r="D1106" t="s">
        <v>4104</v>
      </c>
    </row>
    <row r="1107" spans="1:4" x14ac:dyDescent="0.3">
      <c r="A1107">
        <v>1131</v>
      </c>
      <c r="B1107" s="13">
        <v>45960</v>
      </c>
      <c r="C1107" t="s">
        <v>1661</v>
      </c>
      <c r="D1107" t="s">
        <v>4105</v>
      </c>
    </row>
    <row r="1108" spans="1:4" x14ac:dyDescent="0.3">
      <c r="A1108">
        <v>1132</v>
      </c>
      <c r="B1108" s="13">
        <v>45960</v>
      </c>
      <c r="C1108" t="s">
        <v>1737</v>
      </c>
      <c r="D1108" t="s">
        <v>4106</v>
      </c>
    </row>
    <row r="1109" spans="1:4" x14ac:dyDescent="0.3">
      <c r="A1109">
        <v>1133</v>
      </c>
      <c r="B1109" s="13">
        <v>45961</v>
      </c>
      <c r="C1109" t="s">
        <v>1463</v>
      </c>
      <c r="D1109" t="s">
        <v>4127</v>
      </c>
    </row>
    <row r="1110" spans="1:4" x14ac:dyDescent="0.3">
      <c r="A1110">
        <v>1134</v>
      </c>
      <c r="B1110" s="13">
        <v>45961</v>
      </c>
      <c r="C1110" t="s">
        <v>4128</v>
      </c>
      <c r="D1110" t="s">
        <v>4131</v>
      </c>
    </row>
    <row r="1111" spans="1:4" x14ac:dyDescent="0.3">
      <c r="A1111">
        <v>1135</v>
      </c>
      <c r="B1111" s="13">
        <v>45961</v>
      </c>
      <c r="C1111" t="s">
        <v>2247</v>
      </c>
      <c r="D1111" t="s">
        <v>4132</v>
      </c>
    </row>
    <row r="1112" spans="1:4" x14ac:dyDescent="0.3">
      <c r="A1112">
        <v>1136</v>
      </c>
      <c r="B1112" s="13">
        <v>45961</v>
      </c>
      <c r="C1112" t="s">
        <v>1712</v>
      </c>
      <c r="D1112" t="s">
        <v>4133</v>
      </c>
    </row>
    <row r="1113" spans="1:4" x14ac:dyDescent="0.3">
      <c r="A1113">
        <v>1137</v>
      </c>
      <c r="B1113" s="13">
        <v>45961</v>
      </c>
      <c r="C1113" t="s">
        <v>1737</v>
      </c>
      <c r="D1113" t="s">
        <v>4134</v>
      </c>
    </row>
    <row r="1114" spans="1:4" x14ac:dyDescent="0.3">
      <c r="A1114">
        <v>1138</v>
      </c>
      <c r="B1114" s="13">
        <v>45961</v>
      </c>
      <c r="C1114" t="s">
        <v>1531</v>
      </c>
      <c r="D1114" t="s">
        <v>4135</v>
      </c>
    </row>
    <row r="1115" spans="1:4" x14ac:dyDescent="0.3">
      <c r="A1115">
        <v>1139</v>
      </c>
      <c r="B1115" s="13">
        <v>45961</v>
      </c>
      <c r="C1115" t="s">
        <v>1570</v>
      </c>
      <c r="D1115" t="s">
        <v>4137</v>
      </c>
    </row>
    <row r="1116" spans="1:4" x14ac:dyDescent="0.3">
      <c r="A1116">
        <v>1140</v>
      </c>
      <c r="B1116" t="s">
        <v>4144</v>
      </c>
      <c r="C1116" t="s">
        <v>1712</v>
      </c>
      <c r="D1116" t="s">
        <v>4145</v>
      </c>
    </row>
    <row r="1117" spans="1:4" x14ac:dyDescent="0.3">
      <c r="A1117">
        <v>1141</v>
      </c>
      <c r="B1117" s="13">
        <v>45964</v>
      </c>
      <c r="C1117" t="s">
        <v>1795</v>
      </c>
      <c r="D1117" t="s">
        <v>4148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4149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4150</v>
      </c>
    </row>
    <row r="1120" spans="1:4" x14ac:dyDescent="0.3">
      <c r="A1120">
        <v>1144</v>
      </c>
      <c r="B1120" s="13">
        <v>45964</v>
      </c>
      <c r="C1120" t="s">
        <v>1434</v>
      </c>
      <c r="D1120" t="s">
        <v>4151</v>
      </c>
    </row>
    <row r="1121" spans="1:4" x14ac:dyDescent="0.3">
      <c r="A1121">
        <v>1145</v>
      </c>
      <c r="B1121" s="13">
        <v>45964</v>
      </c>
      <c r="C1121" t="s">
        <v>1385</v>
      </c>
      <c r="D1121" t="s">
        <v>4152</v>
      </c>
    </row>
    <row r="1122" spans="1:4" x14ac:dyDescent="0.3">
      <c r="A1122">
        <v>1146</v>
      </c>
      <c r="B1122" s="13">
        <v>45964</v>
      </c>
      <c r="C1122" t="s">
        <v>1389</v>
      </c>
      <c r="D1122" t="s">
        <v>4153</v>
      </c>
    </row>
    <row r="1123" spans="1:4" x14ac:dyDescent="0.3">
      <c r="A1123">
        <v>1147</v>
      </c>
      <c r="B1123" s="13">
        <v>45965</v>
      </c>
      <c r="C1123" t="s">
        <v>2247</v>
      </c>
      <c r="D1123" t="s">
        <v>4159</v>
      </c>
    </row>
    <row r="1124" spans="1:4" x14ac:dyDescent="0.3">
      <c r="A1124">
        <v>1148</v>
      </c>
      <c r="B1124" s="13">
        <v>45965</v>
      </c>
      <c r="C1124" t="s">
        <v>2454</v>
      </c>
      <c r="D1124" t="s">
        <v>4162</v>
      </c>
    </row>
    <row r="1125" spans="1:4" x14ac:dyDescent="0.3">
      <c r="A1125">
        <v>1149</v>
      </c>
      <c r="B1125" s="13">
        <v>45965</v>
      </c>
      <c r="C1125" t="s">
        <v>1434</v>
      </c>
      <c r="D1125" t="s">
        <v>4163</v>
      </c>
    </row>
    <row r="1126" spans="1:4" x14ac:dyDescent="0.3">
      <c r="A1126">
        <v>1150</v>
      </c>
      <c r="B1126" s="13">
        <v>45965</v>
      </c>
      <c r="C1126" t="s">
        <v>3945</v>
      </c>
      <c r="D1126" t="s">
        <v>4164</v>
      </c>
    </row>
    <row r="1127" spans="1:4" x14ac:dyDescent="0.3">
      <c r="A1127">
        <v>1151</v>
      </c>
      <c r="B1127" s="13">
        <v>45965</v>
      </c>
      <c r="C1127" t="s">
        <v>1531</v>
      </c>
      <c r="D1127" t="s">
        <v>4165</v>
      </c>
    </row>
    <row r="1128" spans="1:4" x14ac:dyDescent="0.3">
      <c r="A1128">
        <v>1152</v>
      </c>
      <c r="B1128" s="13">
        <v>45965</v>
      </c>
      <c r="C1128" t="s">
        <v>1921</v>
      </c>
      <c r="D1128" t="s">
        <v>4167</v>
      </c>
    </row>
    <row r="1129" spans="1:4" x14ac:dyDescent="0.3">
      <c r="A1129">
        <v>1153</v>
      </c>
      <c r="B1129" s="13">
        <v>45966</v>
      </c>
      <c r="C1129" t="s">
        <v>4177</v>
      </c>
      <c r="D1129" t="s">
        <v>4181</v>
      </c>
    </row>
    <row r="1130" spans="1:4" x14ac:dyDescent="0.3">
      <c r="A1130">
        <v>1154</v>
      </c>
      <c r="B1130" s="13">
        <v>45966</v>
      </c>
      <c r="C1130" t="s">
        <v>1570</v>
      </c>
      <c r="D1130" t="s">
        <v>4182</v>
      </c>
    </row>
    <row r="1131" spans="1:4" x14ac:dyDescent="0.3">
      <c r="A1131">
        <v>1155</v>
      </c>
      <c r="B1131" s="13">
        <v>45966</v>
      </c>
      <c r="C1131" t="s">
        <v>1296</v>
      </c>
      <c r="D1131" t="s">
        <v>4185</v>
      </c>
    </row>
    <row r="1132" spans="1:4" x14ac:dyDescent="0.3">
      <c r="A1132">
        <v>1156</v>
      </c>
      <c r="B1132" s="13">
        <v>45966</v>
      </c>
      <c r="C1132" t="s">
        <v>1712</v>
      </c>
      <c r="D1132" t="s">
        <v>4186</v>
      </c>
    </row>
    <row r="1133" spans="1:4" x14ac:dyDescent="0.3">
      <c r="A1133">
        <v>1157</v>
      </c>
      <c r="B1133" s="13">
        <v>45966</v>
      </c>
      <c r="C1133" t="s">
        <v>2856</v>
      </c>
      <c r="D1133" t="s">
        <v>4187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4188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4189</v>
      </c>
    </row>
    <row r="1136" spans="1:4" x14ac:dyDescent="0.3">
      <c r="A1136">
        <v>1160</v>
      </c>
      <c r="B1136" s="13">
        <v>45967</v>
      </c>
      <c r="C1136" t="s">
        <v>1712</v>
      </c>
      <c r="D1136" t="s">
        <v>4197</v>
      </c>
    </row>
    <row r="1137" spans="1:4" x14ac:dyDescent="0.3">
      <c r="A1137">
        <v>1161</v>
      </c>
      <c r="B1137" s="13">
        <v>45967</v>
      </c>
      <c r="C1137" t="s">
        <v>1661</v>
      </c>
      <c r="D1137" t="s">
        <v>4198</v>
      </c>
    </row>
    <row r="1138" spans="1:4" x14ac:dyDescent="0.3">
      <c r="A1138">
        <v>1162</v>
      </c>
      <c r="B1138" s="13">
        <v>45967</v>
      </c>
      <c r="C1138" t="s">
        <v>2005</v>
      </c>
      <c r="D1138" t="s">
        <v>4200</v>
      </c>
    </row>
    <row r="1139" spans="1:4" x14ac:dyDescent="0.3">
      <c r="A1139">
        <v>1163</v>
      </c>
      <c r="B1139" s="13">
        <v>45967</v>
      </c>
      <c r="C1139" t="s">
        <v>2397</v>
      </c>
      <c r="D1139" t="s">
        <v>4201</v>
      </c>
    </row>
    <row r="1140" spans="1:4" x14ac:dyDescent="0.3">
      <c r="A1140">
        <v>1164</v>
      </c>
      <c r="B1140" s="13">
        <v>45967</v>
      </c>
      <c r="C1140" t="s">
        <v>2589</v>
      </c>
      <c r="D1140" t="s">
        <v>4202</v>
      </c>
    </row>
    <row r="1141" spans="1:4" x14ac:dyDescent="0.3">
      <c r="A1141">
        <v>1165</v>
      </c>
      <c r="B1141" s="13">
        <v>45967</v>
      </c>
      <c r="C1141" t="s">
        <v>1737</v>
      </c>
      <c r="D1141" t="s">
        <v>4204</v>
      </c>
    </row>
    <row r="1142" spans="1:4" x14ac:dyDescent="0.3">
      <c r="A1142">
        <v>1166</v>
      </c>
      <c r="B1142" s="13">
        <v>45967</v>
      </c>
      <c r="C1142" t="s">
        <v>1795</v>
      </c>
      <c r="D1142" t="s">
        <v>4205</v>
      </c>
    </row>
    <row r="1143" spans="1:4" x14ac:dyDescent="0.3">
      <c r="A1143">
        <v>1167</v>
      </c>
      <c r="B1143" s="13">
        <v>45968</v>
      </c>
      <c r="C1143" t="s">
        <v>4009</v>
      </c>
      <c r="D1143" t="s">
        <v>4215</v>
      </c>
    </row>
    <row r="1144" spans="1:4" x14ac:dyDescent="0.3">
      <c r="A1144">
        <v>1168</v>
      </c>
      <c r="B1144" s="13">
        <v>45968</v>
      </c>
      <c r="C1144" t="s">
        <v>2014</v>
      </c>
      <c r="D1144" t="s">
        <v>4216</v>
      </c>
    </row>
    <row r="1145" spans="1:4" x14ac:dyDescent="0.3">
      <c r="A1145">
        <v>1169</v>
      </c>
      <c r="B1145" s="13">
        <v>45968</v>
      </c>
      <c r="C1145" t="s">
        <v>1570</v>
      </c>
      <c r="D1145" t="s">
        <v>4217</v>
      </c>
    </row>
    <row r="1146" spans="1:4" x14ac:dyDescent="0.3">
      <c r="A1146">
        <v>1170</v>
      </c>
      <c r="B1146" s="13">
        <v>45968</v>
      </c>
      <c r="C1146" t="s">
        <v>2281</v>
      </c>
      <c r="D1146" t="s">
        <v>4218</v>
      </c>
    </row>
    <row r="1147" spans="1:4" x14ac:dyDescent="0.3">
      <c r="A1147">
        <v>1171</v>
      </c>
      <c r="B1147" s="13">
        <v>45969</v>
      </c>
      <c r="C1147" t="s">
        <v>1531</v>
      </c>
      <c r="D1147" t="s">
        <v>4227</v>
      </c>
    </row>
    <row r="1148" spans="1:4" x14ac:dyDescent="0.3">
      <c r="A1148">
        <v>1172</v>
      </c>
      <c r="B1148" s="13">
        <v>45970</v>
      </c>
      <c r="C1148" t="s">
        <v>2483</v>
      </c>
      <c r="D1148" t="s">
        <v>4229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4232</v>
      </c>
    </row>
    <row r="1150" spans="1:4" x14ac:dyDescent="0.3">
      <c r="A1150">
        <v>1174</v>
      </c>
      <c r="B1150" s="13">
        <v>45971</v>
      </c>
      <c r="C1150" t="s">
        <v>1434</v>
      </c>
      <c r="D1150" t="s">
        <v>4233</v>
      </c>
    </row>
    <row r="1151" spans="1:4" x14ac:dyDescent="0.3">
      <c r="A1151">
        <v>1175</v>
      </c>
      <c r="B1151" s="13">
        <v>45971</v>
      </c>
      <c r="C1151" t="s">
        <v>1712</v>
      </c>
      <c r="D1151" t="s">
        <v>4234</v>
      </c>
    </row>
    <row r="1152" spans="1:4" x14ac:dyDescent="0.3">
      <c r="A1152">
        <v>1176</v>
      </c>
      <c r="B1152" s="13">
        <v>45971</v>
      </c>
      <c r="C1152" t="s">
        <v>2352</v>
      </c>
      <c r="D1152" t="s">
        <v>4237</v>
      </c>
    </row>
    <row r="1153" spans="1:4" x14ac:dyDescent="0.3">
      <c r="A1153">
        <v>1177</v>
      </c>
      <c r="B1153" s="13">
        <v>45971</v>
      </c>
      <c r="C1153" t="s">
        <v>1921</v>
      </c>
      <c r="D1153" t="s">
        <v>4241</v>
      </c>
    </row>
    <row r="1154" spans="1:4" x14ac:dyDescent="0.3">
      <c r="A1154">
        <v>1178</v>
      </c>
      <c r="B1154" s="13">
        <v>45971</v>
      </c>
      <c r="C1154" t="s">
        <v>1860</v>
      </c>
      <c r="D1154" t="s">
        <v>4243</v>
      </c>
    </row>
    <row r="1155" spans="1:4" x14ac:dyDescent="0.3">
      <c r="A1155">
        <v>1179</v>
      </c>
      <c r="B1155" s="13">
        <v>45972</v>
      </c>
      <c r="C1155" t="s">
        <v>3188</v>
      </c>
      <c r="D1155" t="s">
        <v>4245</v>
      </c>
    </row>
    <row r="1156" spans="1:4" x14ac:dyDescent="0.3">
      <c r="A1156">
        <v>1180</v>
      </c>
      <c r="B1156" s="13">
        <v>45972</v>
      </c>
      <c r="C1156" t="s">
        <v>1228</v>
      </c>
      <c r="D1156" t="s">
        <v>4246</v>
      </c>
    </row>
    <row r="1157" spans="1:4" x14ac:dyDescent="0.3">
      <c r="A1157">
        <v>1181</v>
      </c>
      <c r="B1157" s="13">
        <v>45972</v>
      </c>
      <c r="C1157" t="s">
        <v>1837</v>
      </c>
      <c r="D1157" t="s">
        <v>4247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4248</v>
      </c>
    </row>
    <row r="1159" spans="1:4" x14ac:dyDescent="0.3">
      <c r="A1159">
        <v>1183</v>
      </c>
      <c r="B1159" s="13">
        <v>45973</v>
      </c>
      <c r="C1159" t="s">
        <v>1780</v>
      </c>
      <c r="D1159" t="s">
        <v>4260</v>
      </c>
    </row>
    <row r="1160" spans="1:4" x14ac:dyDescent="0.3">
      <c r="A1160">
        <v>1184</v>
      </c>
      <c r="B1160" s="13">
        <v>45973</v>
      </c>
      <c r="C1160" t="s">
        <v>1712</v>
      </c>
      <c r="D1160" t="s">
        <v>4261</v>
      </c>
    </row>
    <row r="1161" spans="1:4" x14ac:dyDescent="0.3">
      <c r="A1161">
        <v>1185</v>
      </c>
      <c r="B1161" s="13">
        <v>45973</v>
      </c>
      <c r="C1161" t="s">
        <v>1221</v>
      </c>
      <c r="D1161" t="s">
        <v>4263</v>
      </c>
    </row>
    <row r="1162" spans="1:4" x14ac:dyDescent="0.3">
      <c r="A1162">
        <v>1186</v>
      </c>
      <c r="B1162" s="13">
        <v>45973</v>
      </c>
      <c r="C1162" t="s">
        <v>3276</v>
      </c>
      <c r="D1162" t="s">
        <v>4265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4266</v>
      </c>
    </row>
    <row r="1164" spans="1:4" x14ac:dyDescent="0.3">
      <c r="A1164">
        <v>1188</v>
      </c>
      <c r="B1164" s="13">
        <v>45973</v>
      </c>
      <c r="C1164" t="s">
        <v>2597</v>
      </c>
      <c r="D1164" t="s">
        <v>4267</v>
      </c>
    </row>
    <row r="1165" spans="1:4" x14ac:dyDescent="0.3">
      <c r="A1165">
        <v>1189</v>
      </c>
      <c r="B1165" s="13">
        <v>45973</v>
      </c>
      <c r="C1165" t="s">
        <v>2759</v>
      </c>
      <c r="D1165" t="s">
        <v>4268</v>
      </c>
    </row>
    <row r="1166" spans="1:4" x14ac:dyDescent="0.3">
      <c r="A1166">
        <v>1190</v>
      </c>
      <c r="B1166" s="13">
        <v>45973</v>
      </c>
      <c r="C1166" t="s">
        <v>1381</v>
      </c>
      <c r="D1166" t="s">
        <v>4269</v>
      </c>
    </row>
    <row r="1167" spans="1:4" x14ac:dyDescent="0.3">
      <c r="A1167">
        <v>1191</v>
      </c>
      <c r="B1167" s="13">
        <v>45974</v>
      </c>
      <c r="C1167" t="s">
        <v>2903</v>
      </c>
      <c r="D1167" t="s">
        <v>4278</v>
      </c>
    </row>
    <row r="1168" spans="1:4" x14ac:dyDescent="0.3">
      <c r="A1168">
        <v>1192</v>
      </c>
      <c r="B1168" s="13">
        <v>45974</v>
      </c>
      <c r="C1168" t="s">
        <v>2250</v>
      </c>
      <c r="D1168" t="s">
        <v>4279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4280</v>
      </c>
    </row>
    <row r="1170" spans="1:4" x14ac:dyDescent="0.3">
      <c r="A1170">
        <v>1194</v>
      </c>
      <c r="B1170" s="13">
        <v>45974</v>
      </c>
      <c r="C1170" t="s">
        <v>4275</v>
      </c>
      <c r="D1170" t="s">
        <v>4281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4283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4284</v>
      </c>
    </row>
    <row r="1173" spans="1:4" x14ac:dyDescent="0.3">
      <c r="A1173">
        <v>1197</v>
      </c>
      <c r="B1173" s="13">
        <v>45974</v>
      </c>
      <c r="C1173" t="s">
        <v>1459</v>
      </c>
      <c r="D1173" t="s">
        <v>4294</v>
      </c>
    </row>
    <row r="1174" spans="1:4" x14ac:dyDescent="0.3">
      <c r="A1174">
        <v>1198</v>
      </c>
      <c r="B1174" s="13">
        <v>45975</v>
      </c>
      <c r="C1174" t="s">
        <v>1570</v>
      </c>
      <c r="D1174" t="s">
        <v>4295</v>
      </c>
    </row>
    <row r="1175" spans="1:4" x14ac:dyDescent="0.3">
      <c r="A1175">
        <v>1199</v>
      </c>
      <c r="B1175" s="13">
        <v>45975</v>
      </c>
      <c r="C1175" t="s">
        <v>1712</v>
      </c>
      <c r="D1175" t="s">
        <v>4297</v>
      </c>
    </row>
    <row r="1176" spans="1:4" x14ac:dyDescent="0.3">
      <c r="A1176">
        <v>1200</v>
      </c>
      <c r="B1176" s="13">
        <v>45975</v>
      </c>
      <c r="C1176" t="s">
        <v>1586</v>
      </c>
      <c r="D1176" t="s">
        <v>4298</v>
      </c>
    </row>
    <row r="1177" spans="1:4" x14ac:dyDescent="0.3">
      <c r="A1177">
        <v>1201</v>
      </c>
      <c r="B1177" s="13">
        <v>45975</v>
      </c>
      <c r="C1177" t="s">
        <v>3276</v>
      </c>
      <c r="D1177" t="s">
        <v>4299</v>
      </c>
    </row>
    <row r="1178" spans="1:4" x14ac:dyDescent="0.3">
      <c r="A1178">
        <v>1202</v>
      </c>
      <c r="B1178" s="13">
        <v>45975</v>
      </c>
      <c r="C1178" t="s">
        <v>1444</v>
      </c>
      <c r="D1178" t="s">
        <v>4301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4303</v>
      </c>
    </row>
    <row r="1180" spans="1:4" x14ac:dyDescent="0.3">
      <c r="A1180">
        <v>1204</v>
      </c>
      <c r="B1180" s="13">
        <v>45975</v>
      </c>
      <c r="C1180" t="s">
        <v>1296</v>
      </c>
      <c r="D1180" t="s">
        <v>4304</v>
      </c>
    </row>
    <row r="1181" spans="1:4" x14ac:dyDescent="0.3">
      <c r="A1181">
        <v>1205</v>
      </c>
      <c r="B1181" s="13">
        <v>45975</v>
      </c>
      <c r="C1181" t="s">
        <v>3188</v>
      </c>
      <c r="D1181" t="s">
        <v>4305</v>
      </c>
    </row>
    <row r="1182" spans="1:4" x14ac:dyDescent="0.3">
      <c r="A1182">
        <v>1206</v>
      </c>
      <c r="B1182" s="13">
        <v>45975</v>
      </c>
      <c r="C1182" t="s">
        <v>1860</v>
      </c>
      <c r="D1182" t="s">
        <v>4306</v>
      </c>
    </row>
    <row r="1183" spans="1:4" x14ac:dyDescent="0.3">
      <c r="A1183">
        <v>1207</v>
      </c>
      <c r="B1183" s="13">
        <v>45975</v>
      </c>
      <c r="C1183" t="s">
        <v>1457</v>
      </c>
      <c r="D1183" t="s">
        <v>4307</v>
      </c>
    </row>
    <row r="1184" spans="1:4" x14ac:dyDescent="0.3">
      <c r="A1184">
        <v>1208</v>
      </c>
      <c r="B1184" s="13">
        <v>45978</v>
      </c>
      <c r="C1184" t="s">
        <v>1837</v>
      </c>
      <c r="D1184" t="s">
        <v>4312</v>
      </c>
    </row>
    <row r="1185" spans="1:4" x14ac:dyDescent="0.3">
      <c r="A1185">
        <v>1209</v>
      </c>
      <c r="B1185" s="13">
        <v>45978</v>
      </c>
      <c r="C1185" t="s">
        <v>1795</v>
      </c>
      <c r="D1185" t="s">
        <v>4313</v>
      </c>
    </row>
    <row r="1186" spans="1:4" x14ac:dyDescent="0.3">
      <c r="A1186">
        <v>1210</v>
      </c>
      <c r="B1186" s="13">
        <v>45978</v>
      </c>
      <c r="C1186" t="s">
        <v>1296</v>
      </c>
      <c r="D1186" t="s">
        <v>4314</v>
      </c>
    </row>
    <row r="1187" spans="1:4" x14ac:dyDescent="0.3">
      <c r="A1187">
        <v>1211</v>
      </c>
      <c r="B1187" s="13">
        <v>45978</v>
      </c>
      <c r="C1187" t="s">
        <v>1712</v>
      </c>
      <c r="D1187" t="s">
        <v>4315</v>
      </c>
    </row>
    <row r="1188" spans="1:4" x14ac:dyDescent="0.3">
      <c r="A1188">
        <v>1212</v>
      </c>
      <c r="B1188" s="13">
        <v>45978</v>
      </c>
      <c r="C1188" t="s">
        <v>3276</v>
      </c>
      <c r="D1188" t="s">
        <v>4317</v>
      </c>
    </row>
    <row r="1189" spans="1:4" x14ac:dyDescent="0.3">
      <c r="A1189">
        <v>1213</v>
      </c>
      <c r="B1189" s="13">
        <v>45978</v>
      </c>
      <c r="C1189" t="s">
        <v>3276</v>
      </c>
      <c r="D1189" t="s">
        <v>4318</v>
      </c>
    </row>
    <row r="1190" spans="1:4" x14ac:dyDescent="0.3">
      <c r="A1190">
        <v>1214</v>
      </c>
      <c r="B1190" s="13">
        <v>45978</v>
      </c>
      <c r="C1190" t="s">
        <v>1389</v>
      </c>
      <c r="D1190" t="s">
        <v>4319</v>
      </c>
    </row>
    <row r="1191" spans="1:4" x14ac:dyDescent="0.3">
      <c r="A1191">
        <v>1215</v>
      </c>
      <c r="B1191" s="13">
        <v>45978</v>
      </c>
      <c r="C1191" t="s">
        <v>1143</v>
      </c>
      <c r="D1191" t="s">
        <v>4320</v>
      </c>
    </row>
    <row r="1192" spans="1:4" x14ac:dyDescent="0.3">
      <c r="A1192">
        <v>1216</v>
      </c>
      <c r="B1192" s="13">
        <v>45979</v>
      </c>
      <c r="C1192" t="s">
        <v>2691</v>
      </c>
      <c r="D1192" t="s">
        <v>4322</v>
      </c>
    </row>
    <row r="1193" spans="1:4" x14ac:dyDescent="0.3">
      <c r="A1193">
        <v>1217</v>
      </c>
      <c r="B1193" s="13">
        <v>45979</v>
      </c>
      <c r="C1193" t="s">
        <v>1434</v>
      </c>
      <c r="D1193" t="s">
        <v>4324</v>
      </c>
    </row>
    <row r="1194" spans="1:4" x14ac:dyDescent="0.3">
      <c r="A1194">
        <v>1218</v>
      </c>
      <c r="B1194" s="13">
        <v>45979</v>
      </c>
      <c r="C1194" t="s">
        <v>3389</v>
      </c>
      <c r="D1194" t="s">
        <v>4325</v>
      </c>
    </row>
    <row r="1195" spans="1:4" x14ac:dyDescent="0.3">
      <c r="A1195">
        <v>1219</v>
      </c>
      <c r="B1195" s="13">
        <v>45979</v>
      </c>
      <c r="C1195" t="s">
        <v>3188</v>
      </c>
      <c r="D1195" t="s">
        <v>4326</v>
      </c>
    </row>
    <row r="1196" spans="1:4" x14ac:dyDescent="0.3">
      <c r="A1196">
        <v>1220</v>
      </c>
      <c r="B1196" s="13">
        <v>45979</v>
      </c>
      <c r="C1196" t="s">
        <v>2014</v>
      </c>
      <c r="D1196" t="s">
        <v>4327</v>
      </c>
    </row>
    <row r="1197" spans="1:4" x14ac:dyDescent="0.3">
      <c r="A1197">
        <v>1221</v>
      </c>
      <c r="B1197" s="13">
        <v>45979</v>
      </c>
      <c r="C1197" t="s">
        <v>2454</v>
      </c>
      <c r="D1197" t="s">
        <v>4328</v>
      </c>
    </row>
    <row r="1198" spans="1:4" x14ac:dyDescent="0.3">
      <c r="A1198">
        <v>1222</v>
      </c>
      <c r="B1198" s="13">
        <v>45979</v>
      </c>
      <c r="C1198" t="s">
        <v>1737</v>
      </c>
      <c r="D1198" t="s">
        <v>4329</v>
      </c>
    </row>
    <row r="1199" spans="1:4" x14ac:dyDescent="0.3">
      <c r="A1199">
        <v>1223</v>
      </c>
      <c r="B1199" s="13">
        <v>45979</v>
      </c>
      <c r="C1199" t="s">
        <v>4330</v>
      </c>
      <c r="D1199" t="s">
        <v>4331</v>
      </c>
    </row>
    <row r="1200" spans="1:4" x14ac:dyDescent="0.3">
      <c r="A1200">
        <v>1224</v>
      </c>
      <c r="B1200" s="13">
        <v>45980</v>
      </c>
      <c r="C1200" t="s">
        <v>2605</v>
      </c>
      <c r="D1200" t="s">
        <v>4345</v>
      </c>
    </row>
    <row r="1201" spans="1:4" x14ac:dyDescent="0.3">
      <c r="A1201">
        <v>1225</v>
      </c>
      <c r="B1201" s="13">
        <v>45980</v>
      </c>
      <c r="C1201" t="s">
        <v>1586</v>
      </c>
      <c r="D1201" t="s">
        <v>4346</v>
      </c>
    </row>
    <row r="1202" spans="1:4" x14ac:dyDescent="0.3">
      <c r="A1202">
        <v>1226</v>
      </c>
      <c r="B1202" s="13">
        <v>45980</v>
      </c>
      <c r="C1202" t="s">
        <v>2483</v>
      </c>
      <c r="D1202" t="s">
        <v>4347</v>
      </c>
    </row>
    <row r="1203" spans="1:4" x14ac:dyDescent="0.3">
      <c r="A1203">
        <v>1227</v>
      </c>
      <c r="B1203" s="13">
        <v>45980</v>
      </c>
      <c r="C1203" t="s">
        <v>4335</v>
      </c>
      <c r="D1203" t="s">
        <v>4348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4349</v>
      </c>
    </row>
    <row r="1205" spans="1:4" x14ac:dyDescent="0.3">
      <c r="A1205">
        <v>1229</v>
      </c>
      <c r="B1205" s="13">
        <v>45980</v>
      </c>
      <c r="C1205" t="s">
        <v>2308</v>
      </c>
      <c r="D1205" t="s">
        <v>4351</v>
      </c>
    </row>
    <row r="1206" spans="1:4" x14ac:dyDescent="0.3">
      <c r="A1206">
        <v>1230</v>
      </c>
      <c r="B1206" s="13">
        <v>45981</v>
      </c>
      <c r="C1206" t="s">
        <v>1434</v>
      </c>
      <c r="D1206" t="s">
        <v>4360</v>
      </c>
    </row>
    <row r="1207" spans="1:4" x14ac:dyDescent="0.3">
      <c r="A1207">
        <v>1231</v>
      </c>
      <c r="B1207" s="13">
        <v>45981</v>
      </c>
      <c r="C1207" t="s">
        <v>1570</v>
      </c>
      <c r="D1207" t="s">
        <v>4361</v>
      </c>
    </row>
    <row r="1208" spans="1:4" x14ac:dyDescent="0.3">
      <c r="A1208">
        <v>1232</v>
      </c>
      <c r="B1208" s="13">
        <v>45981</v>
      </c>
      <c r="C1208" t="s">
        <v>1737</v>
      </c>
      <c r="D1208" t="s">
        <v>4362</v>
      </c>
    </row>
    <row r="1209" spans="1:4" x14ac:dyDescent="0.3">
      <c r="A1209">
        <v>1233</v>
      </c>
      <c r="B1209" s="13">
        <v>45981</v>
      </c>
      <c r="C1209" t="s">
        <v>1570</v>
      </c>
      <c r="D1209" t="s">
        <v>4376</v>
      </c>
    </row>
    <row r="1210" spans="1:4" x14ac:dyDescent="0.3">
      <c r="A1210">
        <v>1234</v>
      </c>
      <c r="B1210" s="13">
        <v>45982</v>
      </c>
      <c r="C1210" t="s">
        <v>2759</v>
      </c>
      <c r="D1210" t="s">
        <v>4379</v>
      </c>
    </row>
    <row r="1211" spans="1:4" x14ac:dyDescent="0.3">
      <c r="A1211">
        <v>1235</v>
      </c>
      <c r="B1211" s="13">
        <v>45982</v>
      </c>
      <c r="C1211" t="s">
        <v>3276</v>
      </c>
      <c r="D1211" t="s">
        <v>4381</v>
      </c>
    </row>
    <row r="1212" spans="1:4" x14ac:dyDescent="0.3">
      <c r="A1212">
        <v>1236</v>
      </c>
      <c r="B1212" s="13">
        <v>45982</v>
      </c>
      <c r="C1212" t="s">
        <v>1381</v>
      </c>
      <c r="D1212" t="s">
        <v>4382</v>
      </c>
    </row>
    <row r="1213" spans="1:4" x14ac:dyDescent="0.3">
      <c r="A1213">
        <v>1237</v>
      </c>
      <c r="B1213" s="13">
        <v>45982</v>
      </c>
      <c r="C1213" t="s">
        <v>1484</v>
      </c>
      <c r="D1213" t="s">
        <v>4383</v>
      </c>
    </row>
    <row r="1214" spans="1:4" x14ac:dyDescent="0.3">
      <c r="A1214">
        <v>1238</v>
      </c>
      <c r="B1214" s="13">
        <v>45982</v>
      </c>
      <c r="C1214" t="s">
        <v>1712</v>
      </c>
      <c r="D1214" t="s">
        <v>4384</v>
      </c>
    </row>
    <row r="1215" spans="1:4" x14ac:dyDescent="0.3">
      <c r="A1215">
        <v>1239</v>
      </c>
      <c r="B1215" s="13">
        <v>45985</v>
      </c>
      <c r="C1215" t="s">
        <v>1860</v>
      </c>
      <c r="D1215" t="s">
        <v>4389</v>
      </c>
    </row>
    <row r="1216" spans="1:4" x14ac:dyDescent="0.3">
      <c r="A1216">
        <v>1240</v>
      </c>
      <c r="B1216" s="13">
        <v>45985</v>
      </c>
      <c r="C1216" t="s">
        <v>3526</v>
      </c>
      <c r="D1216" t="s">
        <v>4394</v>
      </c>
    </row>
    <row r="1217" spans="1:4" x14ac:dyDescent="0.3">
      <c r="A1217">
        <v>1241</v>
      </c>
      <c r="B1217" s="13">
        <v>45985</v>
      </c>
      <c r="C1217" t="s">
        <v>1389</v>
      </c>
      <c r="D1217" t="s">
        <v>4397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4399</v>
      </c>
    </row>
    <row r="1219" spans="1:4" x14ac:dyDescent="0.3">
      <c r="A1219">
        <v>1243</v>
      </c>
      <c r="B1219" s="13">
        <v>45985</v>
      </c>
      <c r="C1219" t="s">
        <v>2308</v>
      </c>
      <c r="D1219" t="s">
        <v>4400</v>
      </c>
    </row>
    <row r="1220" spans="1:4" x14ac:dyDescent="0.3">
      <c r="A1220">
        <v>1244</v>
      </c>
      <c r="B1220" s="13">
        <v>45985</v>
      </c>
      <c r="C1220" t="s">
        <v>1143</v>
      </c>
      <c r="D1220" t="s">
        <v>4401</v>
      </c>
    </row>
    <row r="1221" spans="1:4" x14ac:dyDescent="0.3">
      <c r="A1221">
        <v>1245</v>
      </c>
      <c r="B1221" s="13">
        <v>45985</v>
      </c>
      <c r="C1221" t="s">
        <v>1439</v>
      </c>
      <c r="D1221" t="s">
        <v>4403</v>
      </c>
    </row>
    <row r="1222" spans="1:4" x14ac:dyDescent="0.3">
      <c r="A1222">
        <v>1246</v>
      </c>
      <c r="B1222" s="13">
        <v>45985</v>
      </c>
      <c r="C1222" t="s">
        <v>1576</v>
      </c>
      <c r="D1222" t="s">
        <v>4405</v>
      </c>
    </row>
    <row r="1223" spans="1:4" x14ac:dyDescent="0.3">
      <c r="A1223">
        <v>1247</v>
      </c>
      <c r="B1223" s="13">
        <v>45985</v>
      </c>
      <c r="C1223" t="s">
        <v>1434</v>
      </c>
      <c r="D1223" t="s">
        <v>4407</v>
      </c>
    </row>
    <row r="1224" spans="1:4" x14ac:dyDescent="0.3">
      <c r="A1224">
        <v>1248</v>
      </c>
      <c r="B1224" s="13">
        <v>45985</v>
      </c>
      <c r="C1224" t="s">
        <v>3276</v>
      </c>
      <c r="D1224" t="s">
        <v>4408</v>
      </c>
    </row>
    <row r="1225" spans="1:4" x14ac:dyDescent="0.3">
      <c r="A1225">
        <v>1249</v>
      </c>
      <c r="B1225" s="13">
        <v>45985</v>
      </c>
      <c r="C1225" t="s">
        <v>4410</v>
      </c>
      <c r="D1225" t="s">
        <v>4411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4415</v>
      </c>
    </row>
    <row r="1227" spans="1:4" x14ac:dyDescent="0.3">
      <c r="A1227">
        <v>1251</v>
      </c>
      <c r="B1227" s="13">
        <v>45986</v>
      </c>
      <c r="C1227" t="s">
        <v>4416</v>
      </c>
      <c r="D1227" t="s">
        <v>4419</v>
      </c>
    </row>
    <row r="1228" spans="1:4" x14ac:dyDescent="0.3">
      <c r="A1228">
        <v>1252</v>
      </c>
      <c r="B1228" s="13">
        <v>45986</v>
      </c>
      <c r="C1228" t="s">
        <v>2589</v>
      </c>
      <c r="D1228" t="s">
        <v>4420</v>
      </c>
    </row>
    <row r="1229" spans="1:4" x14ac:dyDescent="0.3">
      <c r="A1229">
        <v>1253</v>
      </c>
      <c r="B1229" s="13">
        <v>45987</v>
      </c>
      <c r="C1229" t="s">
        <v>1167</v>
      </c>
      <c r="D1229" t="s">
        <v>4429</v>
      </c>
    </row>
    <row r="1230" spans="1:4" x14ac:dyDescent="0.3">
      <c r="A1230">
        <v>1254</v>
      </c>
      <c r="B1230" s="13">
        <v>45987</v>
      </c>
      <c r="C1230" t="s">
        <v>1567</v>
      </c>
      <c r="D1230" t="s">
        <v>4430</v>
      </c>
    </row>
    <row r="1231" spans="1:4" x14ac:dyDescent="0.3">
      <c r="A1231">
        <v>1255</v>
      </c>
      <c r="B1231" s="13">
        <v>45987</v>
      </c>
      <c r="C1231" t="s">
        <v>1432</v>
      </c>
      <c r="D1231" t="s">
        <v>4431</v>
      </c>
    </row>
    <row r="1232" spans="1:4" x14ac:dyDescent="0.3">
      <c r="A1232">
        <v>1256</v>
      </c>
      <c r="B1232" s="13">
        <v>45987</v>
      </c>
      <c r="C1232" t="s">
        <v>1780</v>
      </c>
      <c r="D1232" t="s">
        <v>4432</v>
      </c>
    </row>
    <row r="1233" spans="1:4" x14ac:dyDescent="0.3">
      <c r="A1233">
        <v>1257</v>
      </c>
      <c r="B1233" s="13">
        <v>45987</v>
      </c>
      <c r="C1233" t="s">
        <v>1737</v>
      </c>
      <c r="D1233" t="s">
        <v>4433</v>
      </c>
    </row>
    <row r="1234" spans="1:4" x14ac:dyDescent="0.3">
      <c r="A1234">
        <v>1258</v>
      </c>
      <c r="B1234" s="13">
        <v>45987</v>
      </c>
      <c r="C1234" t="s">
        <v>1570</v>
      </c>
      <c r="D1234" t="s">
        <v>4434</v>
      </c>
    </row>
    <row r="1235" spans="1:4" x14ac:dyDescent="0.3">
      <c r="A1235">
        <v>1259</v>
      </c>
      <c r="B1235" s="13">
        <v>45988</v>
      </c>
      <c r="C1235" t="s">
        <v>4440</v>
      </c>
      <c r="D1235" t="s">
        <v>4445</v>
      </c>
    </row>
    <row r="1236" spans="1:4" x14ac:dyDescent="0.3">
      <c r="A1236">
        <v>1260</v>
      </c>
      <c r="B1236" s="13">
        <v>45988</v>
      </c>
      <c r="C1236" t="s">
        <v>1389</v>
      </c>
      <c r="D1236" t="s">
        <v>4446</v>
      </c>
    </row>
    <row r="1237" spans="1:4" x14ac:dyDescent="0.3">
      <c r="A1237">
        <v>1261</v>
      </c>
      <c r="B1237" s="13">
        <v>45988</v>
      </c>
      <c r="C1237" t="s">
        <v>1712</v>
      </c>
      <c r="D1237" t="s">
        <v>4447</v>
      </c>
    </row>
    <row r="1238" spans="1:4" x14ac:dyDescent="0.3">
      <c r="A1238">
        <v>1262</v>
      </c>
      <c r="B1238" s="13">
        <v>45988</v>
      </c>
      <c r="C1238" t="s">
        <v>1544</v>
      </c>
      <c r="D1238" t="s">
        <v>4448</v>
      </c>
    </row>
    <row r="1239" spans="1:4" x14ac:dyDescent="0.3">
      <c r="A1239">
        <v>1263</v>
      </c>
      <c r="B1239" s="13">
        <v>45988</v>
      </c>
      <c r="C1239" t="s">
        <v>2134</v>
      </c>
      <c r="D1239" t="s">
        <v>4449</v>
      </c>
    </row>
    <row r="1240" spans="1:4" x14ac:dyDescent="0.3">
      <c r="A1240">
        <v>1264</v>
      </c>
      <c r="B1240" s="13">
        <v>45988</v>
      </c>
      <c r="C1240" t="s">
        <v>2712</v>
      </c>
      <c r="D1240" t="s">
        <v>4450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4453</v>
      </c>
    </row>
    <row r="1242" spans="1:4" x14ac:dyDescent="0.3">
      <c r="A1242">
        <v>1266</v>
      </c>
      <c r="B1242" s="13">
        <v>45989</v>
      </c>
      <c r="C1242" t="s">
        <v>1780</v>
      </c>
      <c r="D1242" t="s">
        <v>4454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4456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4457</v>
      </c>
    </row>
    <row r="1245" spans="1:4" x14ac:dyDescent="0.3">
      <c r="A1245">
        <v>1269</v>
      </c>
      <c r="B1245" s="13">
        <v>45989</v>
      </c>
      <c r="C1245" t="s">
        <v>1570</v>
      </c>
      <c r="D1245" t="s">
        <v>4458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4461</v>
      </c>
    </row>
    <row r="1247" spans="1:4" x14ac:dyDescent="0.3">
      <c r="A1247">
        <v>1271</v>
      </c>
      <c r="B1247" s="13">
        <v>45992</v>
      </c>
      <c r="C1247" t="s">
        <v>1737</v>
      </c>
      <c r="D1247" t="s">
        <v>4467</v>
      </c>
    </row>
    <row r="1248" spans="1:4" x14ac:dyDescent="0.3">
      <c r="A1248">
        <v>1272</v>
      </c>
      <c r="B1248" s="13">
        <v>45992</v>
      </c>
      <c r="C1248" t="s">
        <v>4464</v>
      </c>
      <c r="D1248" t="s">
        <v>4468</v>
      </c>
    </row>
    <row r="1249" spans="1:4" x14ac:dyDescent="0.3">
      <c r="A1249">
        <v>1273</v>
      </c>
      <c r="B1249" s="13">
        <v>45992</v>
      </c>
      <c r="C1249" t="s">
        <v>1570</v>
      </c>
      <c r="D1249" t="s">
        <v>4469</v>
      </c>
    </row>
    <row r="1250" spans="1:4" x14ac:dyDescent="0.3">
      <c r="A1250">
        <v>1274</v>
      </c>
      <c r="B1250" s="13">
        <v>45993</v>
      </c>
      <c r="C1250" t="s">
        <v>4472</v>
      </c>
      <c r="D1250" t="s">
        <v>4475</v>
      </c>
    </row>
    <row r="1251" spans="1:4" x14ac:dyDescent="0.3">
      <c r="A1251">
        <v>1275</v>
      </c>
      <c r="B1251" s="13">
        <v>45993</v>
      </c>
      <c r="C1251" t="s">
        <v>4009</v>
      </c>
      <c r="D1251" t="s">
        <v>4476</v>
      </c>
    </row>
    <row r="1252" spans="1:4" x14ac:dyDescent="0.3">
      <c r="A1252">
        <v>1276</v>
      </c>
      <c r="B1252" s="13">
        <v>45993</v>
      </c>
      <c r="C1252" t="s">
        <v>1576</v>
      </c>
      <c r="D1252" t="s">
        <v>4477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4482</v>
      </c>
    </row>
    <row r="1254" spans="1:4" x14ac:dyDescent="0.3">
      <c r="A1254">
        <v>1278</v>
      </c>
      <c r="B1254" s="13">
        <v>45994</v>
      </c>
      <c r="C1254" t="s">
        <v>1228</v>
      </c>
      <c r="D1254" t="s">
        <v>4483</v>
      </c>
    </row>
    <row r="1255" spans="1:4" x14ac:dyDescent="0.3">
      <c r="A1255">
        <v>1279</v>
      </c>
      <c r="B1255" s="13">
        <v>45994</v>
      </c>
      <c r="C1255" t="s">
        <v>1463</v>
      </c>
      <c r="D1255" t="s">
        <v>4484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4485</v>
      </c>
    </row>
    <row r="1257" spans="1:4" x14ac:dyDescent="0.3">
      <c r="A1257">
        <v>1281</v>
      </c>
      <c r="B1257" s="13">
        <v>45994</v>
      </c>
      <c r="C1257" t="s">
        <v>1795</v>
      </c>
      <c r="D1257" t="s">
        <v>4486</v>
      </c>
    </row>
    <row r="1258" spans="1:4" x14ac:dyDescent="0.3">
      <c r="A1258">
        <v>1282</v>
      </c>
      <c r="B1258" s="13">
        <v>45994</v>
      </c>
      <c r="C1258" t="s">
        <v>1795</v>
      </c>
      <c r="D1258" t="s">
        <v>4487</v>
      </c>
    </row>
    <row r="1259" spans="1:4" x14ac:dyDescent="0.3">
      <c r="A1259">
        <v>1283</v>
      </c>
      <c r="B1259" s="13">
        <v>45994</v>
      </c>
      <c r="C1259" t="s">
        <v>1389</v>
      </c>
      <c r="D1259" t="s">
        <v>4488</v>
      </c>
    </row>
    <row r="1260" spans="1:4" x14ac:dyDescent="0.3">
      <c r="A1260">
        <v>1284</v>
      </c>
      <c r="B1260" s="13">
        <v>45995</v>
      </c>
      <c r="C1260" t="s">
        <v>1143</v>
      </c>
      <c r="D1260" t="s">
        <v>4496</v>
      </c>
    </row>
    <row r="1261" spans="1:4" x14ac:dyDescent="0.3">
      <c r="A1261">
        <v>1285</v>
      </c>
      <c r="B1261" s="13">
        <v>45995</v>
      </c>
      <c r="C1261" t="s">
        <v>1389</v>
      </c>
      <c r="D1261" t="s">
        <v>4497</v>
      </c>
    </row>
    <row r="1262" spans="1:4" x14ac:dyDescent="0.3">
      <c r="A1262">
        <v>1286</v>
      </c>
      <c r="B1262" s="13">
        <v>45995</v>
      </c>
      <c r="C1262" t="s">
        <v>4493</v>
      </c>
      <c r="D1262" t="s">
        <v>4498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4503</v>
      </c>
    </row>
    <row r="1264" spans="1:4" x14ac:dyDescent="0.3">
      <c r="A1264">
        <v>1288</v>
      </c>
      <c r="B1264" s="13">
        <v>45996</v>
      </c>
      <c r="C1264" t="s">
        <v>2545</v>
      </c>
      <c r="D1264" t="s">
        <v>4504</v>
      </c>
    </row>
    <row r="1265" spans="1:4" x14ac:dyDescent="0.3">
      <c r="A1265">
        <v>1289</v>
      </c>
      <c r="B1265" s="13">
        <v>45996</v>
      </c>
      <c r="C1265" t="s">
        <v>4177</v>
      </c>
      <c r="D1265" t="s">
        <v>4505</v>
      </c>
    </row>
    <row r="1266" spans="1:4" x14ac:dyDescent="0.3">
      <c r="A1266">
        <v>1290</v>
      </c>
      <c r="B1266" s="13">
        <v>45996</v>
      </c>
      <c r="C1266" t="s">
        <v>1780</v>
      </c>
      <c r="D1266" t="s">
        <v>4506</v>
      </c>
    </row>
    <row r="1267" spans="1:4" x14ac:dyDescent="0.3">
      <c r="A1267">
        <v>1291</v>
      </c>
      <c r="B1267" s="13">
        <v>45996</v>
      </c>
      <c r="C1267" t="s">
        <v>1780</v>
      </c>
      <c r="D1267" t="s">
        <v>4507</v>
      </c>
    </row>
    <row r="1268" spans="1:4" x14ac:dyDescent="0.3">
      <c r="A1268">
        <v>1292</v>
      </c>
      <c r="B1268" s="13">
        <v>45999</v>
      </c>
      <c r="C1268" t="s">
        <v>3868</v>
      </c>
      <c r="D1268" t="s">
        <v>4511</v>
      </c>
    </row>
    <row r="1269" spans="1:4" x14ac:dyDescent="0.3">
      <c r="A1269">
        <v>1293</v>
      </c>
      <c r="B1269" s="13">
        <v>45999</v>
      </c>
      <c r="C1269" t="s">
        <v>1737</v>
      </c>
      <c r="D1269" t="s">
        <v>4512</v>
      </c>
    </row>
    <row r="1270" spans="1:4" x14ac:dyDescent="0.3">
      <c r="A1270">
        <v>1294</v>
      </c>
      <c r="B1270" s="13">
        <v>45999</v>
      </c>
      <c r="C1270" t="s">
        <v>1143</v>
      </c>
      <c r="D1270" t="s">
        <v>4513</v>
      </c>
    </row>
    <row r="1271" spans="1:4" x14ac:dyDescent="0.3">
      <c r="A1271">
        <v>1295</v>
      </c>
      <c r="B1271" s="13">
        <v>45999</v>
      </c>
      <c r="C1271" t="s">
        <v>1389</v>
      </c>
      <c r="D1271" t="s">
        <v>4514</v>
      </c>
    </row>
    <row r="1272" spans="1:4" x14ac:dyDescent="0.3">
      <c r="A1272">
        <v>1296</v>
      </c>
      <c r="B1272" s="13">
        <v>45999</v>
      </c>
      <c r="C1272" t="s">
        <v>1570</v>
      </c>
      <c r="D1272" t="s">
        <v>4515</v>
      </c>
    </row>
    <row r="1273" spans="1:4" x14ac:dyDescent="0.3">
      <c r="A1273">
        <v>1297</v>
      </c>
      <c r="B1273" s="13">
        <v>45999</v>
      </c>
      <c r="C1273" t="s">
        <v>1967</v>
      </c>
      <c r="D1273" t="s">
        <v>4516</v>
      </c>
    </row>
    <row r="1274" spans="1:4" x14ac:dyDescent="0.3">
      <c r="A1274">
        <v>1298</v>
      </c>
      <c r="B1274" s="13">
        <v>46000</v>
      </c>
      <c r="C1274" t="s">
        <v>2014</v>
      </c>
      <c r="D1274" t="s">
        <v>4520</v>
      </c>
    </row>
    <row r="1275" spans="1:4" x14ac:dyDescent="0.3">
      <c r="A1275">
        <v>1299</v>
      </c>
      <c r="B1275" s="13">
        <v>46000</v>
      </c>
      <c r="C1275" t="s">
        <v>1588</v>
      </c>
      <c r="D1275" t="s">
        <v>4521</v>
      </c>
    </row>
    <row r="1276" spans="1:4" x14ac:dyDescent="0.3">
      <c r="A1276">
        <v>1300</v>
      </c>
      <c r="B1276" s="13">
        <v>46000</v>
      </c>
      <c r="C1276" t="s">
        <v>1167</v>
      </c>
      <c r="D1276" t="s">
        <v>4522</v>
      </c>
    </row>
    <row r="1277" spans="1:4" x14ac:dyDescent="0.3">
      <c r="A1277">
        <v>1301</v>
      </c>
      <c r="B1277" s="13">
        <v>46000</v>
      </c>
      <c r="C1277" t="s">
        <v>3276</v>
      </c>
      <c r="D1277" t="s">
        <v>4523</v>
      </c>
    </row>
    <row r="1278" spans="1:4" x14ac:dyDescent="0.3">
      <c r="A1278">
        <v>1302</v>
      </c>
      <c r="B1278" s="13">
        <v>46000</v>
      </c>
      <c r="C1278" t="s">
        <v>2985</v>
      </c>
      <c r="D1278" t="s">
        <v>4524</v>
      </c>
    </row>
    <row r="1279" spans="1:4" x14ac:dyDescent="0.3">
      <c r="A1279">
        <v>1303</v>
      </c>
      <c r="B1279" s="13">
        <v>46000</v>
      </c>
      <c r="C1279" t="s">
        <v>2545</v>
      </c>
      <c r="D1279" t="s">
        <v>4525</v>
      </c>
    </row>
    <row r="1280" spans="1:4" x14ac:dyDescent="0.3">
      <c r="A1280">
        <v>1304</v>
      </c>
      <c r="B1280" s="13">
        <v>46000</v>
      </c>
      <c r="C1280" t="s">
        <v>1737</v>
      </c>
      <c r="D1280" t="s">
        <v>4526</v>
      </c>
    </row>
    <row r="1281" spans="1:4" x14ac:dyDescent="0.3">
      <c r="A1281">
        <v>1305</v>
      </c>
      <c r="B1281" s="13">
        <v>46000</v>
      </c>
      <c r="C1281" t="s">
        <v>1389</v>
      </c>
      <c r="D1281" t="s">
        <v>4527</v>
      </c>
    </row>
    <row r="1282" spans="1:4" x14ac:dyDescent="0.3">
      <c r="A1282">
        <v>1306</v>
      </c>
      <c r="B1282" s="13">
        <v>46001</v>
      </c>
      <c r="C1282" t="s">
        <v>1389</v>
      </c>
      <c r="D1282" t="s">
        <v>4533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4534</v>
      </c>
    </row>
    <row r="1284" spans="1:4" x14ac:dyDescent="0.3">
      <c r="A1284">
        <v>1308</v>
      </c>
      <c r="B1284" s="13">
        <v>46001</v>
      </c>
      <c r="C1284" t="s">
        <v>2589</v>
      </c>
      <c r="D1284" t="s">
        <v>4535</v>
      </c>
    </row>
    <row r="1285" spans="1:4" x14ac:dyDescent="0.3">
      <c r="A1285">
        <v>1309</v>
      </c>
      <c r="B1285" s="13">
        <v>46001</v>
      </c>
      <c r="C1285" t="s">
        <v>1712</v>
      </c>
      <c r="D1285" t="s">
        <v>4536</v>
      </c>
    </row>
    <row r="1286" spans="1:4" x14ac:dyDescent="0.3">
      <c r="A1286">
        <v>1310</v>
      </c>
      <c r="B1286" s="13">
        <v>46001</v>
      </c>
      <c r="C1286" t="s">
        <v>1434</v>
      </c>
      <c r="D1286" t="s">
        <v>4537</v>
      </c>
    </row>
    <row r="1287" spans="1:4" x14ac:dyDescent="0.3">
      <c r="A1287">
        <v>1311</v>
      </c>
      <c r="B1287" s="13">
        <v>46001</v>
      </c>
      <c r="C1287" t="s">
        <v>1951</v>
      </c>
      <c r="D1287" t="s">
        <v>4538</v>
      </c>
    </row>
    <row r="1288" spans="1:4" x14ac:dyDescent="0.3">
      <c r="A1288">
        <v>1312</v>
      </c>
      <c r="B1288" s="13">
        <v>46002</v>
      </c>
      <c r="C1288" t="s">
        <v>2903</v>
      </c>
      <c r="D1288" t="s">
        <v>4543</v>
      </c>
    </row>
    <row r="1289" spans="1:4" x14ac:dyDescent="0.3">
      <c r="A1289">
        <v>1313</v>
      </c>
      <c r="B1289" s="13">
        <v>46002</v>
      </c>
      <c r="C1289" t="s">
        <v>3102</v>
      </c>
      <c r="D1289" t="s">
        <v>4544</v>
      </c>
    </row>
    <row r="1290" spans="1:4" x14ac:dyDescent="0.3">
      <c r="A1290">
        <v>1314</v>
      </c>
      <c r="B1290" s="13">
        <v>46002</v>
      </c>
      <c r="C1290" t="s">
        <v>1389</v>
      </c>
      <c r="D1290" t="s">
        <v>4546</v>
      </c>
    </row>
    <row r="1291" spans="1:4" x14ac:dyDescent="0.3">
      <c r="A1291">
        <v>1315</v>
      </c>
      <c r="B1291" s="13">
        <v>46002</v>
      </c>
      <c r="C1291" t="s">
        <v>1860</v>
      </c>
      <c r="D1291" t="s">
        <v>4549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4557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4560</v>
      </c>
    </row>
    <row r="1294" spans="1:4" x14ac:dyDescent="0.3">
      <c r="A1294">
        <v>1318</v>
      </c>
      <c r="B1294" s="13">
        <v>46003</v>
      </c>
      <c r="C1294" t="s">
        <v>1712</v>
      </c>
      <c r="D1294" t="s">
        <v>4563</v>
      </c>
    </row>
    <row r="1295" spans="1:4" x14ac:dyDescent="0.3">
      <c r="A1295">
        <v>1319</v>
      </c>
      <c r="B1295" s="13">
        <v>46003</v>
      </c>
      <c r="C1295" t="s">
        <v>1531</v>
      </c>
      <c r="D1295" t="s">
        <v>4564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4565</v>
      </c>
    </row>
    <row r="1297" spans="1:4" x14ac:dyDescent="0.3">
      <c r="A1297">
        <v>1321</v>
      </c>
      <c r="B1297" s="13">
        <v>46006</v>
      </c>
      <c r="C1297" t="s">
        <v>4330</v>
      </c>
      <c r="D1297" t="s">
        <v>4569</v>
      </c>
    </row>
    <row r="1298" spans="1:4" x14ac:dyDescent="0.3">
      <c r="A1298">
        <v>1322</v>
      </c>
      <c r="B1298" s="13">
        <v>46006</v>
      </c>
      <c r="C1298" t="s">
        <v>1531</v>
      </c>
      <c r="D1298" t="s">
        <v>4570</v>
      </c>
    </row>
    <row r="1299" spans="1:4" x14ac:dyDescent="0.3">
      <c r="A1299">
        <v>1323</v>
      </c>
      <c r="B1299" s="13">
        <v>46006</v>
      </c>
      <c r="C1299" t="s">
        <v>1389</v>
      </c>
      <c r="D1299" t="s">
        <v>4571</v>
      </c>
    </row>
    <row r="1300" spans="1:4" x14ac:dyDescent="0.3">
      <c r="A1300">
        <v>1324</v>
      </c>
      <c r="B1300" s="13">
        <v>46006</v>
      </c>
      <c r="C1300" t="s">
        <v>1712</v>
      </c>
      <c r="D1300" t="s">
        <v>4573</v>
      </c>
    </row>
    <row r="1301" spans="1:4" x14ac:dyDescent="0.3">
      <c r="A1301">
        <v>1325</v>
      </c>
      <c r="B1301" s="13">
        <v>46007</v>
      </c>
      <c r="C1301" t="s">
        <v>1363</v>
      </c>
      <c r="D1301" t="s">
        <v>4581</v>
      </c>
    </row>
    <row r="1302" spans="1:4" x14ac:dyDescent="0.3">
      <c r="A1302">
        <v>1326</v>
      </c>
      <c r="B1302" s="13">
        <v>46007</v>
      </c>
      <c r="C1302" t="s">
        <v>1531</v>
      </c>
      <c r="D1302" t="s">
        <v>4582</v>
      </c>
    </row>
    <row r="1303" spans="1:4" x14ac:dyDescent="0.3">
      <c r="A1303">
        <v>1327</v>
      </c>
      <c r="B1303" s="13">
        <v>46007</v>
      </c>
      <c r="C1303" t="s">
        <v>1712</v>
      </c>
      <c r="D1303" t="s">
        <v>4583</v>
      </c>
    </row>
    <row r="1304" spans="1:4" x14ac:dyDescent="0.3">
      <c r="A1304">
        <v>1328</v>
      </c>
      <c r="B1304" s="13">
        <v>46007</v>
      </c>
      <c r="C1304" t="s">
        <v>3868</v>
      </c>
      <c r="D1304" t="s">
        <v>4584</v>
      </c>
    </row>
    <row r="1305" spans="1:4" x14ac:dyDescent="0.3">
      <c r="A1305">
        <v>1329</v>
      </c>
      <c r="B1305" s="13">
        <v>46007</v>
      </c>
      <c r="C1305" t="s">
        <v>1368</v>
      </c>
      <c r="D1305" t="s">
        <v>4585</v>
      </c>
    </row>
    <row r="1306" spans="1:4" x14ac:dyDescent="0.3">
      <c r="A1306">
        <v>1330</v>
      </c>
      <c r="B1306" s="13">
        <v>46007</v>
      </c>
      <c r="C1306" t="s">
        <v>1389</v>
      </c>
      <c r="D1306" t="s">
        <v>4586</v>
      </c>
    </row>
    <row r="1307" spans="1:4" x14ac:dyDescent="0.3">
      <c r="A1307">
        <v>1331</v>
      </c>
      <c r="B1307" s="13">
        <v>46007</v>
      </c>
      <c r="C1307" t="s">
        <v>2770</v>
      </c>
      <c r="D1307" t="s">
        <v>4587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4588</v>
      </c>
    </row>
    <row r="1309" spans="1:4" x14ac:dyDescent="0.3">
      <c r="A1309">
        <v>1333</v>
      </c>
      <c r="B1309" s="13">
        <v>46007</v>
      </c>
      <c r="C1309" t="s">
        <v>2985</v>
      </c>
      <c r="D1309" t="s">
        <v>4589</v>
      </c>
    </row>
    <row r="1310" spans="1:4" x14ac:dyDescent="0.3">
      <c r="A1310">
        <v>1334</v>
      </c>
      <c r="B1310" s="13">
        <v>46007</v>
      </c>
      <c r="C1310" t="s">
        <v>1567</v>
      </c>
      <c r="D1310" t="s">
        <v>4590</v>
      </c>
    </row>
    <row r="1311" spans="1:4" x14ac:dyDescent="0.3">
      <c r="A1311">
        <v>1335</v>
      </c>
      <c r="B1311" s="13">
        <v>46007</v>
      </c>
      <c r="C1311" t="s">
        <v>2247</v>
      </c>
      <c r="D1311" t="s">
        <v>4591</v>
      </c>
    </row>
    <row r="1312" spans="1:4" x14ac:dyDescent="0.3">
      <c r="A1312">
        <v>1336</v>
      </c>
      <c r="B1312" s="13">
        <v>46008</v>
      </c>
      <c r="C1312" t="s">
        <v>1389</v>
      </c>
      <c r="D1312" t="s">
        <v>4595</v>
      </c>
    </row>
    <row r="1313" spans="1:4" x14ac:dyDescent="0.3">
      <c r="A1313">
        <v>1337</v>
      </c>
      <c r="B1313" s="13">
        <v>46008</v>
      </c>
      <c r="C1313" t="s">
        <v>1531</v>
      </c>
      <c r="D1313" t="s">
        <v>4596</v>
      </c>
    </row>
    <row r="1314" spans="1:4" x14ac:dyDescent="0.3">
      <c r="A1314">
        <v>1338</v>
      </c>
      <c r="B1314" s="13">
        <v>46008</v>
      </c>
      <c r="C1314" t="s">
        <v>2134</v>
      </c>
      <c r="D1314" t="s">
        <v>4600</v>
      </c>
    </row>
    <row r="1315" spans="1:4" x14ac:dyDescent="0.3">
      <c r="A1315">
        <v>1339</v>
      </c>
      <c r="B1315" s="13">
        <v>46008</v>
      </c>
      <c r="C1315" t="s">
        <v>1143</v>
      </c>
      <c r="D1315" t="s">
        <v>4601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4602</v>
      </c>
    </row>
    <row r="1317" spans="1:4" x14ac:dyDescent="0.3">
      <c r="A1317">
        <v>1341</v>
      </c>
      <c r="B1317" s="13">
        <v>46008</v>
      </c>
      <c r="C1317" t="s">
        <v>1381</v>
      </c>
      <c r="D1317" t="s">
        <v>4603</v>
      </c>
    </row>
    <row r="1318" spans="1:4" x14ac:dyDescent="0.3">
      <c r="A1318">
        <v>1342</v>
      </c>
      <c r="B1318" s="13">
        <v>46008</v>
      </c>
      <c r="C1318" t="s">
        <v>1921</v>
      </c>
      <c r="D1318" t="s">
        <v>4604</v>
      </c>
    </row>
    <row r="1319" spans="1:4" x14ac:dyDescent="0.3">
      <c r="A1319">
        <v>1343</v>
      </c>
      <c r="B1319" s="13">
        <v>46008</v>
      </c>
      <c r="C1319" t="s">
        <v>1439</v>
      </c>
      <c r="D1319" t="s">
        <v>4605</v>
      </c>
    </row>
    <row r="1320" spans="1:4" x14ac:dyDescent="0.3">
      <c r="A1320">
        <v>1344</v>
      </c>
      <c r="B1320" s="13">
        <v>46008</v>
      </c>
      <c r="C1320" t="s">
        <v>2770</v>
      </c>
      <c r="D1320" t="s">
        <v>4606</v>
      </c>
    </row>
    <row r="1321" spans="1:4" x14ac:dyDescent="0.3">
      <c r="A1321">
        <v>1345</v>
      </c>
      <c r="B1321" s="13">
        <v>46009</v>
      </c>
      <c r="C1321" t="s">
        <v>4609</v>
      </c>
      <c r="D1321" t="s">
        <v>4612</v>
      </c>
    </row>
    <row r="1322" spans="1:4" x14ac:dyDescent="0.3">
      <c r="A1322">
        <v>1346</v>
      </c>
      <c r="B1322" s="13">
        <v>46009</v>
      </c>
      <c r="C1322" t="s">
        <v>1576</v>
      </c>
      <c r="D1322" t="s">
        <v>4613</v>
      </c>
    </row>
    <row r="1323" spans="1:4" x14ac:dyDescent="0.3">
      <c r="A1323">
        <v>1347</v>
      </c>
      <c r="B1323" s="13">
        <v>46009</v>
      </c>
      <c r="C1323" t="s">
        <v>2545</v>
      </c>
      <c r="D1323" t="s">
        <v>4614</v>
      </c>
    </row>
    <row r="1324" spans="1:4" x14ac:dyDescent="0.3">
      <c r="A1324">
        <v>1348</v>
      </c>
      <c r="B1324" s="13">
        <v>46009</v>
      </c>
      <c r="C1324" t="s">
        <v>2776</v>
      </c>
      <c r="D1324" t="s">
        <v>4615</v>
      </c>
    </row>
    <row r="1325" spans="1:4" x14ac:dyDescent="0.3">
      <c r="A1325">
        <v>1349</v>
      </c>
      <c r="B1325" s="13">
        <v>46009</v>
      </c>
      <c r="C1325" t="s">
        <v>1712</v>
      </c>
      <c r="D1325" t="s">
        <v>4616</v>
      </c>
    </row>
    <row r="1326" spans="1:4" x14ac:dyDescent="0.3">
      <c r="A1326">
        <v>1350</v>
      </c>
      <c r="B1326" s="13">
        <v>46009</v>
      </c>
      <c r="C1326" t="s">
        <v>2589</v>
      </c>
      <c r="D1326" t="s">
        <v>4617</v>
      </c>
    </row>
    <row r="1327" spans="1:4" x14ac:dyDescent="0.3">
      <c r="A1327">
        <v>1351</v>
      </c>
      <c r="B1327" s="13">
        <v>46010</v>
      </c>
      <c r="C1327" t="s">
        <v>1570</v>
      </c>
      <c r="D1327" t="s">
        <v>4626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4627</v>
      </c>
    </row>
    <row r="1329" spans="1:4" x14ac:dyDescent="0.3">
      <c r="A1329">
        <v>1353</v>
      </c>
      <c r="B1329" s="13">
        <v>46010</v>
      </c>
      <c r="C1329" t="s">
        <v>1167</v>
      </c>
      <c r="D1329" t="s">
        <v>4628</v>
      </c>
    </row>
    <row r="1330" spans="1:4" x14ac:dyDescent="0.3">
      <c r="A1330">
        <v>1354</v>
      </c>
      <c r="B1330" s="13">
        <v>46010</v>
      </c>
      <c r="C1330" t="s">
        <v>1389</v>
      </c>
      <c r="D1330" t="s">
        <v>4629</v>
      </c>
    </row>
    <row r="1331" spans="1:4" x14ac:dyDescent="0.3">
      <c r="A1331">
        <v>1355</v>
      </c>
      <c r="B1331" s="13">
        <v>46010</v>
      </c>
      <c r="C1331" t="s">
        <v>1442</v>
      </c>
      <c r="D1331" t="s">
        <v>4630</v>
      </c>
    </row>
    <row r="1332" spans="1:4" x14ac:dyDescent="0.3">
      <c r="A1332">
        <v>1356</v>
      </c>
      <c r="B1332" s="13">
        <v>46011</v>
      </c>
      <c r="C1332" t="s">
        <v>2545</v>
      </c>
      <c r="D1332" t="s">
        <v>4631</v>
      </c>
    </row>
    <row r="1333" spans="1:4" x14ac:dyDescent="0.3">
      <c r="A1333">
        <v>1357</v>
      </c>
      <c r="B1333" s="13">
        <v>46013</v>
      </c>
      <c r="C1333" t="s">
        <v>1884</v>
      </c>
      <c r="D1333" t="s">
        <v>4639</v>
      </c>
    </row>
    <row r="1334" spans="1:4" x14ac:dyDescent="0.3">
      <c r="A1334">
        <v>1358</v>
      </c>
      <c r="B1334" s="13">
        <v>46013</v>
      </c>
      <c r="C1334" t="s">
        <v>1712</v>
      </c>
      <c r="D1334" t="s">
        <v>4642</v>
      </c>
    </row>
    <row r="1335" spans="1:4" x14ac:dyDescent="0.3">
      <c r="A1335">
        <v>1359</v>
      </c>
      <c r="B1335" s="13">
        <v>46013</v>
      </c>
      <c r="C1335" t="s">
        <v>3136</v>
      </c>
      <c r="D1335" t="s">
        <v>4644</v>
      </c>
    </row>
    <row r="1336" spans="1:4" x14ac:dyDescent="0.3">
      <c r="A1336">
        <v>1360</v>
      </c>
      <c r="B1336" s="13">
        <v>46013</v>
      </c>
      <c r="C1336" t="s">
        <v>1434</v>
      </c>
      <c r="D1336" t="s">
        <v>4645</v>
      </c>
    </row>
    <row r="1337" spans="1:4" x14ac:dyDescent="0.3">
      <c r="A1337">
        <v>1361</v>
      </c>
      <c r="B1337" s="13">
        <v>46013</v>
      </c>
      <c r="C1337" t="s">
        <v>3188</v>
      </c>
      <c r="D1337" t="s">
        <v>4646</v>
      </c>
    </row>
    <row r="1338" spans="1:4" x14ac:dyDescent="0.3">
      <c r="A1338">
        <v>1362</v>
      </c>
      <c r="B1338" s="13">
        <v>46013</v>
      </c>
      <c r="C1338" t="s">
        <v>4609</v>
      </c>
      <c r="D1338" t="s">
        <v>4647</v>
      </c>
    </row>
    <row r="1339" spans="1:4" x14ac:dyDescent="0.3">
      <c r="A1339">
        <v>1363</v>
      </c>
      <c r="B1339" s="13">
        <v>46013</v>
      </c>
      <c r="C1339" t="s">
        <v>1648</v>
      </c>
      <c r="D1339" t="s">
        <v>4648</v>
      </c>
    </row>
    <row r="1340" spans="1:4" x14ac:dyDescent="0.3">
      <c r="A1340">
        <v>1364</v>
      </c>
      <c r="B1340" s="13">
        <v>46013</v>
      </c>
      <c r="C1340" t="s">
        <v>1737</v>
      </c>
      <c r="D1340" t="s">
        <v>4650</v>
      </c>
    </row>
    <row r="1341" spans="1:4" x14ac:dyDescent="0.3">
      <c r="A1341">
        <v>1365</v>
      </c>
      <c r="B1341" s="13">
        <v>46014</v>
      </c>
      <c r="C1341" t="s">
        <v>1531</v>
      </c>
      <c r="D1341" t="s">
        <v>4656</v>
      </c>
    </row>
    <row r="1342" spans="1:4" x14ac:dyDescent="0.3">
      <c r="A1342">
        <v>1366</v>
      </c>
      <c r="B1342" s="13">
        <v>46014</v>
      </c>
      <c r="C1342" t="s">
        <v>3936</v>
      </c>
      <c r="D1342" t="s">
        <v>4657</v>
      </c>
    </row>
    <row r="1343" spans="1:4" x14ac:dyDescent="0.3">
      <c r="A1343">
        <v>1367</v>
      </c>
      <c r="B1343" s="13">
        <v>46014</v>
      </c>
      <c r="C1343" t="s">
        <v>1534</v>
      </c>
      <c r="D1343" t="s">
        <v>4659</v>
      </c>
    </row>
    <row r="1344" spans="1:4" x14ac:dyDescent="0.3">
      <c r="A1344">
        <v>1368</v>
      </c>
      <c r="B1344" s="13">
        <v>46014</v>
      </c>
      <c r="C1344" t="s">
        <v>4386</v>
      </c>
      <c r="D1344" t="s">
        <v>4660</v>
      </c>
    </row>
    <row r="1345" spans="1:4" x14ac:dyDescent="0.3">
      <c r="A1345">
        <v>1369</v>
      </c>
      <c r="B1345" s="13">
        <v>46014</v>
      </c>
      <c r="C1345" t="s">
        <v>1432</v>
      </c>
      <c r="D1345" t="s">
        <v>4661</v>
      </c>
    </row>
    <row r="1346" spans="1:4" x14ac:dyDescent="0.3">
      <c r="A1346">
        <v>1370</v>
      </c>
      <c r="B1346" s="13">
        <v>46014</v>
      </c>
      <c r="C1346" t="s">
        <v>1712</v>
      </c>
      <c r="D1346" t="s">
        <v>4662</v>
      </c>
    </row>
    <row r="1347" spans="1:4" x14ac:dyDescent="0.3">
      <c r="A1347">
        <v>1371</v>
      </c>
      <c r="B1347" s="13">
        <v>46014</v>
      </c>
      <c r="C1347" t="s">
        <v>1444</v>
      </c>
      <c r="D1347" t="s">
        <v>4663</v>
      </c>
    </row>
    <row r="1348" spans="1:4" x14ac:dyDescent="0.3">
      <c r="A1348">
        <v>1372</v>
      </c>
      <c r="B1348" s="13">
        <v>46015</v>
      </c>
      <c r="C1348" t="s">
        <v>1389</v>
      </c>
      <c r="D1348" t="s">
        <v>4669</v>
      </c>
    </row>
    <row r="1349" spans="1:4" x14ac:dyDescent="0.3">
      <c r="A1349">
        <v>1373</v>
      </c>
      <c r="B1349" s="13">
        <v>46015</v>
      </c>
      <c r="C1349" t="s">
        <v>1588</v>
      </c>
      <c r="D1349" t="s">
        <v>4670</v>
      </c>
    </row>
    <row r="1350" spans="1:4" x14ac:dyDescent="0.3">
      <c r="A1350">
        <v>1374</v>
      </c>
      <c r="B1350" s="13">
        <v>46015</v>
      </c>
      <c r="C1350" t="s">
        <v>2250</v>
      </c>
      <c r="D1350" t="s">
        <v>4671</v>
      </c>
    </row>
    <row r="1351" spans="1:4" x14ac:dyDescent="0.3">
      <c r="A1351">
        <v>1375</v>
      </c>
      <c r="B1351" s="13">
        <v>46015</v>
      </c>
      <c r="C1351" t="s">
        <v>2545</v>
      </c>
      <c r="D1351" t="s">
        <v>4672</v>
      </c>
    </row>
    <row r="1352" spans="1:4" x14ac:dyDescent="0.3">
      <c r="A1352">
        <v>1376</v>
      </c>
      <c r="B1352" s="13">
        <v>46017</v>
      </c>
      <c r="C1352" t="s">
        <v>1576</v>
      </c>
      <c r="D1352" t="s">
        <v>4676</v>
      </c>
    </row>
    <row r="1353" spans="1:4" x14ac:dyDescent="0.3">
      <c r="A1353">
        <v>1377</v>
      </c>
      <c r="B1353" s="13">
        <v>46017</v>
      </c>
      <c r="C1353" t="s">
        <v>1363</v>
      </c>
      <c r="D1353" t="s">
        <v>4677</v>
      </c>
    </row>
    <row r="1354" spans="1:4" x14ac:dyDescent="0.3">
      <c r="A1354">
        <v>1378</v>
      </c>
      <c r="B1354" s="13">
        <v>46017</v>
      </c>
      <c r="C1354" t="s">
        <v>1442</v>
      </c>
      <c r="D1354" t="s">
        <v>4678</v>
      </c>
    </row>
    <row r="1355" spans="1:4" x14ac:dyDescent="0.3">
      <c r="A1355">
        <v>1379</v>
      </c>
      <c r="B1355" s="13">
        <v>46017</v>
      </c>
      <c r="C1355" t="s">
        <v>1463</v>
      </c>
      <c r="D1355" t="s">
        <v>4680</v>
      </c>
    </row>
    <row r="1356" spans="1:4" x14ac:dyDescent="0.3">
      <c r="A1356">
        <v>1380</v>
      </c>
      <c r="B1356" s="13">
        <v>46018</v>
      </c>
      <c r="C1356" t="s">
        <v>2770</v>
      </c>
      <c r="D1356" t="s">
        <v>4681</v>
      </c>
    </row>
    <row r="1357" spans="1:4" x14ac:dyDescent="0.3">
      <c r="A1357">
        <v>1381</v>
      </c>
      <c r="B1357" s="13">
        <v>46020</v>
      </c>
      <c r="C1357" t="s">
        <v>1851</v>
      </c>
      <c r="D1357" t="s">
        <v>4684</v>
      </c>
    </row>
    <row r="1358" spans="1:4" x14ac:dyDescent="0.3">
      <c r="A1358">
        <v>1382</v>
      </c>
      <c r="B1358" s="13">
        <v>46020</v>
      </c>
      <c r="C1358" t="s">
        <v>1544</v>
      </c>
      <c r="D1358" t="s">
        <v>4688</v>
      </c>
    </row>
    <row r="1359" spans="1:4" x14ac:dyDescent="0.3">
      <c r="A1359">
        <v>1383</v>
      </c>
      <c r="B1359" s="13">
        <v>46020</v>
      </c>
      <c r="C1359" t="s">
        <v>1444</v>
      </c>
      <c r="D1359" t="s">
        <v>4689</v>
      </c>
    </row>
    <row r="1360" spans="1:4" x14ac:dyDescent="0.3">
      <c r="A1360">
        <v>1384</v>
      </c>
      <c r="B1360" s="13">
        <v>46020</v>
      </c>
      <c r="C1360" t="s">
        <v>2845</v>
      </c>
      <c r="D1360" t="s">
        <v>4692</v>
      </c>
    </row>
    <row r="1361" spans="1:4" x14ac:dyDescent="0.3">
      <c r="A1361">
        <v>1385</v>
      </c>
      <c r="B1361" s="13">
        <v>46020</v>
      </c>
      <c r="C1361" t="s">
        <v>3383</v>
      </c>
      <c r="D1361" t="s">
        <v>4694</v>
      </c>
    </row>
    <row r="1362" spans="1:4" x14ac:dyDescent="0.3">
      <c r="A1362">
        <v>1386</v>
      </c>
      <c r="B1362" s="13">
        <v>46020</v>
      </c>
      <c r="C1362" t="s">
        <v>1446</v>
      </c>
      <c r="D1362" t="s">
        <v>4695</v>
      </c>
    </row>
    <row r="1363" spans="1:4" x14ac:dyDescent="0.3">
      <c r="A1363">
        <v>1387</v>
      </c>
      <c r="B1363" s="13">
        <v>46021</v>
      </c>
      <c r="C1363" t="s">
        <v>1439</v>
      </c>
      <c r="D1363" t="s">
        <v>4697</v>
      </c>
    </row>
    <row r="1364" spans="1:4" x14ac:dyDescent="0.3">
      <c r="A1364">
        <v>1388</v>
      </c>
      <c r="B1364" s="13">
        <v>46021</v>
      </c>
      <c r="C1364" t="s">
        <v>2985</v>
      </c>
      <c r="D1364" t="s">
        <v>4698</v>
      </c>
    </row>
    <row r="1365" spans="1:4" x14ac:dyDescent="0.3">
      <c r="A1365">
        <v>1389</v>
      </c>
      <c r="B1365" s="13">
        <v>46021</v>
      </c>
      <c r="C1365" t="s">
        <v>2759</v>
      </c>
      <c r="D1365" t="s">
        <v>4699</v>
      </c>
    </row>
    <row r="1366" spans="1:4" x14ac:dyDescent="0.3">
      <c r="A1366">
        <v>1390</v>
      </c>
      <c r="B1366" s="13">
        <v>46021</v>
      </c>
      <c r="C1366" t="s">
        <v>1389</v>
      </c>
      <c r="D1366" t="s">
        <v>4701</v>
      </c>
    </row>
    <row r="1367" spans="1:4" x14ac:dyDescent="0.3">
      <c r="A1367">
        <v>1391</v>
      </c>
      <c r="B1367" s="13">
        <v>46022</v>
      </c>
      <c r="C1367" t="s">
        <v>1389</v>
      </c>
      <c r="D1367" t="s">
        <v>4708</v>
      </c>
    </row>
    <row r="1368" spans="1:4" x14ac:dyDescent="0.3">
      <c r="A1368">
        <v>1392</v>
      </c>
      <c r="B1368" s="13">
        <v>46024</v>
      </c>
      <c r="C1368" t="s">
        <v>4716</v>
      </c>
      <c r="D1368" t="s">
        <v>4722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4723</v>
      </c>
    </row>
    <row r="1370" spans="1:4" x14ac:dyDescent="0.3">
      <c r="A1370">
        <v>1394</v>
      </c>
      <c r="B1370" s="13">
        <v>46024</v>
      </c>
      <c r="C1370" t="s">
        <v>4719</v>
      </c>
      <c r="D1370" t="s">
        <v>4724</v>
      </c>
    </row>
    <row r="1371" spans="1:4" x14ac:dyDescent="0.3">
      <c r="A1371">
        <v>1395</v>
      </c>
      <c r="B1371" s="13">
        <v>46024</v>
      </c>
      <c r="C1371" t="s">
        <v>1586</v>
      </c>
      <c r="D1371" t="s">
        <v>4725</v>
      </c>
    </row>
    <row r="1372" spans="1:4" x14ac:dyDescent="0.3">
      <c r="A1372">
        <v>1396</v>
      </c>
      <c r="B1372" s="13">
        <v>46024</v>
      </c>
      <c r="C1372" t="s">
        <v>3882</v>
      </c>
      <c r="D1372" t="s">
        <v>4726</v>
      </c>
    </row>
    <row r="1373" spans="1:4" x14ac:dyDescent="0.3">
      <c r="A1373">
        <v>1397</v>
      </c>
      <c r="B1373" s="13">
        <v>46024</v>
      </c>
      <c r="C1373" t="s">
        <v>1446</v>
      </c>
      <c r="D1373" t="s">
        <v>4727</v>
      </c>
    </row>
    <row r="1374" spans="1:4" x14ac:dyDescent="0.3">
      <c r="A1374">
        <v>1398</v>
      </c>
      <c r="B1374" s="13">
        <v>46024</v>
      </c>
      <c r="C1374" t="s">
        <v>1737</v>
      </c>
      <c r="D1374" t="s">
        <v>4728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4731</v>
      </c>
    </row>
    <row r="1376" spans="1:4" x14ac:dyDescent="0.3">
      <c r="A1376">
        <v>1400</v>
      </c>
      <c r="B1376" s="13">
        <v>46027</v>
      </c>
      <c r="C1376" t="s">
        <v>3064</v>
      </c>
      <c r="D1376" t="s">
        <v>4734</v>
      </c>
    </row>
    <row r="1377" spans="1:4" x14ac:dyDescent="0.3">
      <c r="A1377">
        <v>1401</v>
      </c>
      <c r="B1377" s="13">
        <v>46027</v>
      </c>
      <c r="C1377" t="s">
        <v>1588</v>
      </c>
      <c r="D1377" t="s">
        <v>4735</v>
      </c>
    </row>
    <row r="1378" spans="1:4" x14ac:dyDescent="0.3">
      <c r="A1378">
        <v>1402</v>
      </c>
      <c r="B1378" s="13">
        <v>46027</v>
      </c>
      <c r="C1378" t="s">
        <v>1780</v>
      </c>
      <c r="D1378" t="s">
        <v>4736</v>
      </c>
    </row>
    <row r="1379" spans="1:4" x14ac:dyDescent="0.3">
      <c r="A1379">
        <v>1403</v>
      </c>
      <c r="B1379" s="13">
        <v>46027</v>
      </c>
      <c r="C1379" t="s">
        <v>1463</v>
      </c>
      <c r="D1379" t="s">
        <v>4738</v>
      </c>
    </row>
    <row r="1380" spans="1:4" x14ac:dyDescent="0.3">
      <c r="A1380">
        <v>1404</v>
      </c>
      <c r="B1380" s="13">
        <v>46027</v>
      </c>
      <c r="C1380" t="s">
        <v>2137</v>
      </c>
      <c r="D1380" t="s">
        <v>4739</v>
      </c>
    </row>
    <row r="1381" spans="1:4" x14ac:dyDescent="0.3">
      <c r="A1381">
        <v>1405</v>
      </c>
      <c r="B1381" s="13">
        <v>46027</v>
      </c>
      <c r="C1381" t="s">
        <v>1143</v>
      </c>
      <c r="D1381" t="s">
        <v>4740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4750</v>
      </c>
    </row>
    <row r="1383" spans="1:4" x14ac:dyDescent="0.3">
      <c r="A1383">
        <v>1407</v>
      </c>
      <c r="B1383" s="13">
        <v>46028</v>
      </c>
      <c r="C1383" t="s">
        <v>1570</v>
      </c>
      <c r="D1383" t="s">
        <v>4751</v>
      </c>
    </row>
    <row r="1384" spans="1:4" x14ac:dyDescent="0.3">
      <c r="A1384">
        <v>1408</v>
      </c>
      <c r="B1384" s="13">
        <v>46028</v>
      </c>
      <c r="C1384" t="s">
        <v>1531</v>
      </c>
      <c r="D1384" t="s">
        <v>4752</v>
      </c>
    </row>
    <row r="1385" spans="1:4" x14ac:dyDescent="0.3">
      <c r="A1385">
        <v>1409</v>
      </c>
      <c r="B1385" s="13">
        <v>46028</v>
      </c>
      <c r="C1385" t="s">
        <v>1389</v>
      </c>
      <c r="D1385" t="s">
        <v>4753</v>
      </c>
    </row>
    <row r="1386" spans="1:4" x14ac:dyDescent="0.3">
      <c r="A1386">
        <v>1410</v>
      </c>
      <c r="B1386" s="13">
        <v>46028</v>
      </c>
      <c r="C1386" t="s">
        <v>2014</v>
      </c>
      <c r="D1386" t="s">
        <v>4754</v>
      </c>
    </row>
    <row r="1387" spans="1:4" x14ac:dyDescent="0.3">
      <c r="A1387">
        <v>1411</v>
      </c>
      <c r="B1387" s="13">
        <v>46028</v>
      </c>
      <c r="C1387" t="s">
        <v>1475</v>
      </c>
      <c r="D1387" t="s">
        <v>4757</v>
      </c>
    </row>
    <row r="1388" spans="1:4" x14ac:dyDescent="0.3">
      <c r="A1388">
        <v>1412</v>
      </c>
      <c r="B1388" s="13">
        <v>46028</v>
      </c>
      <c r="C1388" t="s">
        <v>1567</v>
      </c>
      <c r="D1388" t="s">
        <v>4758</v>
      </c>
    </row>
    <row r="1389" spans="1:4" x14ac:dyDescent="0.3">
      <c r="A1389">
        <v>1413</v>
      </c>
      <c r="B1389" s="13">
        <v>46029</v>
      </c>
      <c r="C1389" t="s">
        <v>4609</v>
      </c>
      <c r="D1389" t="s">
        <v>4763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4764</v>
      </c>
    </row>
    <row r="1391" spans="1:4" x14ac:dyDescent="0.3">
      <c r="A1391">
        <v>1415</v>
      </c>
      <c r="B1391" s="13">
        <v>46029</v>
      </c>
      <c r="C1391" t="s">
        <v>1570</v>
      </c>
      <c r="D1391" t="s">
        <v>4765</v>
      </c>
    </row>
    <row r="1392" spans="1:4" x14ac:dyDescent="0.3">
      <c r="A1392">
        <v>1416</v>
      </c>
      <c r="B1392" s="13">
        <v>46029</v>
      </c>
      <c r="C1392" t="s">
        <v>1588</v>
      </c>
      <c r="D1392" t="s">
        <v>4767</v>
      </c>
    </row>
    <row r="1393" spans="1:4" x14ac:dyDescent="0.3">
      <c r="A1393">
        <v>1417</v>
      </c>
      <c r="B1393" s="13">
        <v>46030</v>
      </c>
      <c r="C1393" t="s">
        <v>1434</v>
      </c>
      <c r="D1393" t="s">
        <v>4773</v>
      </c>
    </row>
    <row r="1394" spans="1:4" x14ac:dyDescent="0.3">
      <c r="A1394">
        <v>1418</v>
      </c>
      <c r="B1394" s="13">
        <v>46030</v>
      </c>
      <c r="C1394" t="s">
        <v>2265</v>
      </c>
      <c r="D1394" t="s">
        <v>4774</v>
      </c>
    </row>
    <row r="1395" spans="1:4" x14ac:dyDescent="0.3">
      <c r="A1395">
        <v>1419</v>
      </c>
      <c r="B1395" s="13">
        <v>46030</v>
      </c>
      <c r="C1395" t="s">
        <v>1857</v>
      </c>
      <c r="D1395" t="s">
        <v>4775</v>
      </c>
    </row>
    <row r="1396" spans="1:4" x14ac:dyDescent="0.3">
      <c r="A1396">
        <v>1420</v>
      </c>
      <c r="B1396" s="13">
        <v>46030</v>
      </c>
      <c r="C1396" t="s">
        <v>1389</v>
      </c>
      <c r="D1396" t="s">
        <v>4777</v>
      </c>
    </row>
    <row r="1397" spans="1:4" x14ac:dyDescent="0.3">
      <c r="A1397">
        <v>1421</v>
      </c>
      <c r="B1397" s="13">
        <v>46030</v>
      </c>
      <c r="C1397" t="s">
        <v>1475</v>
      </c>
      <c r="D1397" t="s">
        <v>4778</v>
      </c>
    </row>
    <row r="1398" spans="1:4" x14ac:dyDescent="0.3">
      <c r="A1398">
        <v>1422</v>
      </c>
      <c r="B1398" s="13">
        <v>46031</v>
      </c>
      <c r="C1398" t="s">
        <v>1712</v>
      </c>
      <c r="D1398" t="s">
        <v>4786</v>
      </c>
    </row>
    <row r="1399" spans="1:4" x14ac:dyDescent="0.3">
      <c r="A1399">
        <v>1423</v>
      </c>
      <c r="B1399" s="13">
        <v>46031</v>
      </c>
      <c r="C1399" t="s">
        <v>1884</v>
      </c>
      <c r="D1399" t="s">
        <v>4788</v>
      </c>
    </row>
    <row r="1400" spans="1:4" x14ac:dyDescent="0.3">
      <c r="A1400">
        <v>1424</v>
      </c>
      <c r="B1400" s="13">
        <v>46031</v>
      </c>
      <c r="C1400" t="s">
        <v>1434</v>
      </c>
      <c r="D1400" t="s">
        <v>4791</v>
      </c>
    </row>
    <row r="1401" spans="1:4" x14ac:dyDescent="0.3">
      <c r="A1401">
        <v>1425</v>
      </c>
      <c r="B1401" s="13">
        <v>46031</v>
      </c>
      <c r="C1401" t="s">
        <v>1570</v>
      </c>
      <c r="D1401" t="s">
        <v>4792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4793</v>
      </c>
    </row>
    <row r="1403" spans="1:4" x14ac:dyDescent="0.3">
      <c r="A1403">
        <v>1427</v>
      </c>
      <c r="B1403" s="13">
        <v>46031</v>
      </c>
      <c r="C1403" t="s">
        <v>1970</v>
      </c>
      <c r="D1403" t="s">
        <v>4794</v>
      </c>
    </row>
    <row r="1404" spans="1:4" x14ac:dyDescent="0.3">
      <c r="A1404">
        <v>1428</v>
      </c>
      <c r="B1404" s="13">
        <v>46031</v>
      </c>
      <c r="C1404" t="s">
        <v>1737</v>
      </c>
      <c r="D1404" t="s">
        <v>4795</v>
      </c>
    </row>
    <row r="1405" spans="1:4" x14ac:dyDescent="0.3">
      <c r="A1405">
        <v>1429</v>
      </c>
      <c r="B1405" s="13">
        <v>46032</v>
      </c>
      <c r="C1405" t="s">
        <v>1531</v>
      </c>
      <c r="D1405" t="s">
        <v>4796</v>
      </c>
    </row>
    <row r="1406" spans="1:4" x14ac:dyDescent="0.3">
      <c r="A1406">
        <v>1430</v>
      </c>
      <c r="B1406" s="13">
        <v>46034</v>
      </c>
      <c r="C1406" t="s">
        <v>1780</v>
      </c>
      <c r="D1406" t="s">
        <v>4803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4804</v>
      </c>
    </row>
    <row r="1408" spans="1:4" x14ac:dyDescent="0.3">
      <c r="A1408">
        <v>1432</v>
      </c>
      <c r="B1408" s="13">
        <v>46034</v>
      </c>
      <c r="C1408" t="s">
        <v>1389</v>
      </c>
      <c r="D1408" t="s">
        <v>4805</v>
      </c>
    </row>
    <row r="1409" spans="1:4" x14ac:dyDescent="0.3">
      <c r="A1409">
        <v>1433</v>
      </c>
      <c r="B1409" s="13">
        <v>46034</v>
      </c>
      <c r="C1409" t="s">
        <v>1296</v>
      </c>
      <c r="D1409" t="s">
        <v>4806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4807</v>
      </c>
    </row>
    <row r="1411" spans="1:4" x14ac:dyDescent="0.3">
      <c r="A1411">
        <v>1435</v>
      </c>
      <c r="B1411" s="13">
        <v>46034</v>
      </c>
      <c r="C1411" t="s">
        <v>3255</v>
      </c>
      <c r="D1411" t="s">
        <v>4808</v>
      </c>
    </row>
    <row r="1412" spans="1:4" x14ac:dyDescent="0.3">
      <c r="A1412">
        <v>1436</v>
      </c>
      <c r="B1412" s="13">
        <v>46034</v>
      </c>
      <c r="C1412" t="s">
        <v>2250</v>
      </c>
      <c r="D1412" t="s">
        <v>4809</v>
      </c>
    </row>
    <row r="1413" spans="1:4" x14ac:dyDescent="0.3">
      <c r="A1413">
        <v>1437</v>
      </c>
      <c r="B1413" s="13">
        <v>46034</v>
      </c>
      <c r="C1413" t="s">
        <v>4797</v>
      </c>
      <c r="D1413" t="s">
        <v>4810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4811</v>
      </c>
    </row>
    <row r="1415" spans="1:4" x14ac:dyDescent="0.3">
      <c r="A1415">
        <v>1439</v>
      </c>
      <c r="B1415" s="13">
        <v>46035</v>
      </c>
      <c r="C1415" t="s">
        <v>1457</v>
      </c>
      <c r="D1415" t="s">
        <v>4812</v>
      </c>
    </row>
    <row r="1416" spans="1:4" x14ac:dyDescent="0.3">
      <c r="A1416">
        <v>1440</v>
      </c>
      <c r="B1416" s="13">
        <v>46035</v>
      </c>
      <c r="C1416" t="s">
        <v>1570</v>
      </c>
      <c r="D1416" t="s">
        <v>4813</v>
      </c>
    </row>
    <row r="1417" spans="1:4" x14ac:dyDescent="0.3">
      <c r="A1417">
        <v>1441</v>
      </c>
      <c r="B1417" s="13">
        <v>46035</v>
      </c>
      <c r="C1417" t="s">
        <v>3188</v>
      </c>
      <c r="D1417" t="s">
        <v>4814</v>
      </c>
    </row>
    <row r="1418" spans="1:4" x14ac:dyDescent="0.3">
      <c r="A1418">
        <v>1442</v>
      </c>
      <c r="B1418" s="13">
        <v>46035</v>
      </c>
      <c r="C1418" t="s">
        <v>1434</v>
      </c>
      <c r="D1418" t="s">
        <v>4815</v>
      </c>
    </row>
    <row r="1419" spans="1:4" x14ac:dyDescent="0.3">
      <c r="A1419">
        <v>1443</v>
      </c>
      <c r="B1419" s="13">
        <v>46035</v>
      </c>
      <c r="C1419" t="s">
        <v>1434</v>
      </c>
      <c r="D1419" t="s">
        <v>4816</v>
      </c>
    </row>
    <row r="1420" spans="1:4" x14ac:dyDescent="0.3">
      <c r="A1420">
        <v>1444</v>
      </c>
      <c r="B1420" s="13">
        <v>46035</v>
      </c>
      <c r="C1420" t="s">
        <v>1143</v>
      </c>
      <c r="D1420" t="s">
        <v>4818</v>
      </c>
    </row>
    <row r="1421" spans="1:4" x14ac:dyDescent="0.3">
      <c r="A1421">
        <v>1445</v>
      </c>
      <c r="B1421" s="13">
        <v>46035</v>
      </c>
      <c r="C1421" t="s">
        <v>1448</v>
      </c>
      <c r="D1421" t="s">
        <v>4820</v>
      </c>
    </row>
    <row r="1422" spans="1:4" x14ac:dyDescent="0.3">
      <c r="A1422">
        <v>1446</v>
      </c>
      <c r="B1422" s="13">
        <v>46035</v>
      </c>
      <c r="C1422" t="s">
        <v>1544</v>
      </c>
      <c r="D1422" t="s">
        <v>4822</v>
      </c>
    </row>
    <row r="1423" spans="1:4" x14ac:dyDescent="0.3">
      <c r="A1423">
        <v>1447</v>
      </c>
      <c r="B1423" s="13">
        <v>46036</v>
      </c>
      <c r="C1423" t="s">
        <v>3136</v>
      </c>
      <c r="D1423" t="s">
        <v>4825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4826</v>
      </c>
    </row>
    <row r="1425" spans="1:4" x14ac:dyDescent="0.3">
      <c r="A1425">
        <v>1449</v>
      </c>
      <c r="B1425" s="13">
        <v>46036</v>
      </c>
      <c r="C1425" t="s">
        <v>3868</v>
      </c>
      <c r="D1425" t="s">
        <v>4829</v>
      </c>
    </row>
    <row r="1426" spans="1:4" x14ac:dyDescent="0.3">
      <c r="A1426">
        <v>1450</v>
      </c>
      <c r="B1426" s="13">
        <v>46032</v>
      </c>
      <c r="C1426" t="s">
        <v>1531</v>
      </c>
      <c r="D1426" t="s">
        <v>4831</v>
      </c>
    </row>
    <row r="1427" spans="1:4" x14ac:dyDescent="0.3">
      <c r="A1427">
        <v>1451</v>
      </c>
      <c r="B1427" s="13">
        <v>46037</v>
      </c>
      <c r="C1427" t="s">
        <v>1737</v>
      </c>
      <c r="D1427" t="s">
        <v>4845</v>
      </c>
    </row>
    <row r="1428" spans="1:4" x14ac:dyDescent="0.3">
      <c r="A1428">
        <v>1452</v>
      </c>
      <c r="B1428" s="13">
        <v>46037</v>
      </c>
      <c r="C1428" t="s">
        <v>2729</v>
      </c>
      <c r="D1428" t="s">
        <v>4846</v>
      </c>
    </row>
    <row r="1429" spans="1:4" x14ac:dyDescent="0.3">
      <c r="A1429">
        <v>1453</v>
      </c>
      <c r="B1429" s="13">
        <v>46037</v>
      </c>
      <c r="C1429" t="s">
        <v>1459</v>
      </c>
      <c r="D1429" t="s">
        <v>4847</v>
      </c>
    </row>
    <row r="1430" spans="1:4" x14ac:dyDescent="0.3">
      <c r="A1430">
        <v>1454</v>
      </c>
      <c r="B1430" s="13">
        <v>46037</v>
      </c>
      <c r="C1430" t="s">
        <v>1544</v>
      </c>
      <c r="D1430" t="s">
        <v>4848</v>
      </c>
    </row>
    <row r="1431" spans="1:4" x14ac:dyDescent="0.3">
      <c r="A1431">
        <v>1455</v>
      </c>
      <c r="B1431" s="13">
        <v>46038</v>
      </c>
      <c r="C1431" t="s">
        <v>3136</v>
      </c>
      <c r="D1431" t="s">
        <v>4849</v>
      </c>
    </row>
    <row r="1432" spans="1:4" x14ac:dyDescent="0.3">
      <c r="A1432">
        <v>1456</v>
      </c>
      <c r="B1432" s="13">
        <v>46038</v>
      </c>
      <c r="C1432" t="s">
        <v>1434</v>
      </c>
      <c r="D1432" t="s">
        <v>4850</v>
      </c>
    </row>
    <row r="1433" spans="1:4" x14ac:dyDescent="0.3">
      <c r="A1433">
        <v>1457</v>
      </c>
      <c r="B1433" s="13">
        <v>46038</v>
      </c>
      <c r="C1433" t="s">
        <v>1389</v>
      </c>
      <c r="D1433" t="s">
        <v>4851</v>
      </c>
    </row>
    <row r="1434" spans="1:4" x14ac:dyDescent="0.3">
      <c r="A1434">
        <v>1458</v>
      </c>
      <c r="B1434" s="13">
        <v>46038</v>
      </c>
      <c r="C1434" t="s">
        <v>3868</v>
      </c>
      <c r="D1434" t="s">
        <v>4852</v>
      </c>
    </row>
    <row r="1435" spans="1:4" x14ac:dyDescent="0.3">
      <c r="A1435">
        <v>1459</v>
      </c>
      <c r="B1435" s="13">
        <v>46039</v>
      </c>
      <c r="C1435" t="s">
        <v>4386</v>
      </c>
      <c r="D1435" t="s">
        <v>4854</v>
      </c>
    </row>
    <row r="1436" spans="1:4" x14ac:dyDescent="0.3">
      <c r="A1436">
        <v>1460</v>
      </c>
      <c r="B1436" s="13">
        <v>46039</v>
      </c>
      <c r="C1436" t="s">
        <v>3188</v>
      </c>
      <c r="D1436" t="s">
        <v>4856</v>
      </c>
    </row>
    <row r="1437" spans="1:4" x14ac:dyDescent="0.3">
      <c r="A1437">
        <v>1461</v>
      </c>
      <c r="B1437" s="13">
        <v>46041</v>
      </c>
      <c r="C1437" t="s">
        <v>2610</v>
      </c>
      <c r="D1437" t="s">
        <v>4857</v>
      </c>
    </row>
    <row r="1438" spans="1:4" x14ac:dyDescent="0.3">
      <c r="A1438">
        <v>1462</v>
      </c>
      <c r="B1438" s="13">
        <v>46041</v>
      </c>
      <c r="C1438" t="s">
        <v>1143</v>
      </c>
      <c r="D1438" t="s">
        <v>4858</v>
      </c>
    </row>
    <row r="1439" spans="1:4" x14ac:dyDescent="0.3">
      <c r="A1439">
        <v>1463</v>
      </c>
      <c r="B1439" s="13">
        <v>46042</v>
      </c>
      <c r="C1439" t="s">
        <v>1389</v>
      </c>
      <c r="D1439" t="s">
        <v>4868</v>
      </c>
    </row>
    <row r="1440" spans="1:4" x14ac:dyDescent="0.3">
      <c r="A1440">
        <v>1464</v>
      </c>
      <c r="B1440" s="13">
        <v>46042</v>
      </c>
      <c r="C1440" t="s">
        <v>1432</v>
      </c>
      <c r="D1440" t="s">
        <v>4869</v>
      </c>
    </row>
    <row r="1441" spans="1:4" x14ac:dyDescent="0.3">
      <c r="A1441">
        <v>1465</v>
      </c>
      <c r="B1441" s="13">
        <v>46042</v>
      </c>
      <c r="C1441" t="s">
        <v>1389</v>
      </c>
      <c r="D1441" t="s">
        <v>4870</v>
      </c>
    </row>
    <row r="1442" spans="1:4" x14ac:dyDescent="0.3">
      <c r="A1442">
        <v>1466</v>
      </c>
      <c r="B1442" s="13">
        <v>46042</v>
      </c>
      <c r="C1442" t="s">
        <v>1381</v>
      </c>
      <c r="D1442" t="s">
        <v>4871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4872</v>
      </c>
    </row>
    <row r="1444" spans="1:4" x14ac:dyDescent="0.3">
      <c r="A1444">
        <v>1468</v>
      </c>
      <c r="B1444" s="13">
        <v>46042</v>
      </c>
      <c r="C1444" t="s">
        <v>2776</v>
      </c>
      <c r="D1444" t="s">
        <v>4873</v>
      </c>
    </row>
    <row r="1445" spans="1:4" x14ac:dyDescent="0.3">
      <c r="A1445">
        <v>1469</v>
      </c>
      <c r="B1445" s="13">
        <v>46042</v>
      </c>
      <c r="C1445" t="s">
        <v>3945</v>
      </c>
      <c r="D1445" t="s">
        <v>4874</v>
      </c>
    </row>
    <row r="1446" spans="1:4" x14ac:dyDescent="0.3">
      <c r="A1446">
        <v>1470</v>
      </c>
      <c r="B1446" s="13">
        <v>46042</v>
      </c>
      <c r="C1446" t="s">
        <v>1712</v>
      </c>
      <c r="D1446" t="s">
        <v>4877</v>
      </c>
    </row>
    <row r="1447" spans="1:4" x14ac:dyDescent="0.3">
      <c r="A1447">
        <v>1471</v>
      </c>
      <c r="B1447" s="13">
        <v>46043</v>
      </c>
      <c r="C1447" t="s">
        <v>1851</v>
      </c>
      <c r="D1447" t="s">
        <v>4880</v>
      </c>
    </row>
    <row r="1448" spans="1:4" x14ac:dyDescent="0.3">
      <c r="A1448">
        <v>1472</v>
      </c>
      <c r="B1448" s="13">
        <v>46043</v>
      </c>
      <c r="C1448" t="s">
        <v>4464</v>
      </c>
      <c r="D1448" t="s">
        <v>4881</v>
      </c>
    </row>
    <row r="1449" spans="1:4" x14ac:dyDescent="0.3">
      <c r="A1449">
        <v>1473</v>
      </c>
      <c r="B1449" s="13">
        <v>46043</v>
      </c>
      <c r="C1449" t="s">
        <v>1363</v>
      </c>
      <c r="D1449" t="s">
        <v>4883</v>
      </c>
    </row>
    <row r="1450" spans="1:4" x14ac:dyDescent="0.3">
      <c r="A1450">
        <v>1474</v>
      </c>
      <c r="B1450" s="13">
        <v>46043</v>
      </c>
      <c r="C1450" t="s">
        <v>4009</v>
      </c>
      <c r="D1450" t="s">
        <v>4884</v>
      </c>
    </row>
    <row r="1451" spans="1:4" x14ac:dyDescent="0.3">
      <c r="A1451">
        <v>1475</v>
      </c>
      <c r="B1451" s="13">
        <v>46043</v>
      </c>
      <c r="C1451" t="s">
        <v>1737</v>
      </c>
      <c r="D1451" t="s">
        <v>4885</v>
      </c>
    </row>
    <row r="1452" spans="1:4" x14ac:dyDescent="0.3">
      <c r="A1452">
        <v>1476</v>
      </c>
      <c r="B1452" s="13">
        <v>46045</v>
      </c>
      <c r="C1452" t="s">
        <v>1857</v>
      </c>
      <c r="D1452" t="s">
        <v>4887</v>
      </c>
    </row>
    <row r="1453" spans="1:4" x14ac:dyDescent="0.3">
      <c r="A1453">
        <v>1477</v>
      </c>
      <c r="B1453" s="13">
        <v>46045</v>
      </c>
      <c r="C1453" t="s">
        <v>1531</v>
      </c>
      <c r="D1453" t="s">
        <v>4888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4889</v>
      </c>
    </row>
    <row r="1455" spans="1:4" x14ac:dyDescent="0.3">
      <c r="A1455">
        <v>1479</v>
      </c>
      <c r="B1455" s="13">
        <v>46045</v>
      </c>
      <c r="C1455" t="s">
        <v>4890</v>
      </c>
      <c r="D1455" t="s">
        <v>4895</v>
      </c>
    </row>
    <row r="1456" spans="1:4" x14ac:dyDescent="0.3">
      <c r="A1456">
        <v>1480</v>
      </c>
      <c r="B1456" s="13">
        <v>46045</v>
      </c>
      <c r="C1456" t="s">
        <v>1296</v>
      </c>
      <c r="D1456" t="s">
        <v>4896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4898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4900</v>
      </c>
    </row>
    <row r="1459" spans="1:4" x14ac:dyDescent="0.3">
      <c r="A1459">
        <v>1483</v>
      </c>
      <c r="B1459" s="13">
        <v>46045</v>
      </c>
      <c r="C1459" t="s">
        <v>4901</v>
      </c>
      <c r="D1459" t="s">
        <v>4902</v>
      </c>
    </row>
    <row r="1460" spans="1:4" x14ac:dyDescent="0.3">
      <c r="A1460">
        <v>1484</v>
      </c>
      <c r="B1460" s="13">
        <v>46045</v>
      </c>
      <c r="C1460" t="s">
        <v>2473</v>
      </c>
      <c r="D1460" t="s">
        <v>4908</v>
      </c>
    </row>
    <row r="1461" spans="1:4" x14ac:dyDescent="0.3">
      <c r="A1461">
        <v>1485</v>
      </c>
      <c r="B1461" s="13">
        <v>46045</v>
      </c>
      <c r="C1461" t="s">
        <v>2473</v>
      </c>
      <c r="D1461" t="s">
        <v>4909</v>
      </c>
    </row>
    <row r="1462" spans="1:4" x14ac:dyDescent="0.3">
      <c r="A1462">
        <v>1486</v>
      </c>
      <c r="B1462" s="13">
        <v>46046</v>
      </c>
      <c r="C1462" t="s">
        <v>1475</v>
      </c>
      <c r="D1462" t="s">
        <v>4910</v>
      </c>
    </row>
    <row r="1463" spans="1:4" x14ac:dyDescent="0.3">
      <c r="A1463">
        <v>1487</v>
      </c>
      <c r="B1463" s="13">
        <v>46048</v>
      </c>
      <c r="C1463" t="s">
        <v>1389</v>
      </c>
      <c r="D1463" t="s">
        <v>4911</v>
      </c>
    </row>
    <row r="1464" spans="1:4" x14ac:dyDescent="0.3">
      <c r="A1464">
        <v>1488</v>
      </c>
      <c r="B1464" s="13">
        <v>46048</v>
      </c>
      <c r="C1464" t="s">
        <v>1389</v>
      </c>
      <c r="D1464" t="s">
        <v>4912</v>
      </c>
    </row>
    <row r="1465" spans="1:4" x14ac:dyDescent="0.3">
      <c r="A1465">
        <v>1489</v>
      </c>
      <c r="B1465" s="13">
        <v>46048</v>
      </c>
      <c r="C1465" t="s">
        <v>1884</v>
      </c>
      <c r="D1465" t="s">
        <v>4913</v>
      </c>
    </row>
    <row r="1466" spans="1:4" x14ac:dyDescent="0.3">
      <c r="A1466">
        <v>1490</v>
      </c>
      <c r="B1466" s="13">
        <v>46048</v>
      </c>
      <c r="C1466" t="s">
        <v>1389</v>
      </c>
      <c r="D1466" t="s">
        <v>4916</v>
      </c>
    </row>
    <row r="1467" spans="1:4" x14ac:dyDescent="0.3">
      <c r="A1467">
        <v>1491</v>
      </c>
      <c r="B1467" s="13">
        <v>46048</v>
      </c>
      <c r="C1467" t="s">
        <v>1228</v>
      </c>
      <c r="D1467" t="s">
        <v>4917</v>
      </c>
    </row>
    <row r="1468" spans="1:4" x14ac:dyDescent="0.3">
      <c r="A1468">
        <v>1492</v>
      </c>
      <c r="B1468" s="13">
        <v>46049</v>
      </c>
      <c r="C1468" t="s">
        <v>4920</v>
      </c>
      <c r="D1468" t="s">
        <v>4923</v>
      </c>
    </row>
    <row r="1469" spans="1:4" x14ac:dyDescent="0.3">
      <c r="A1469">
        <v>1493</v>
      </c>
      <c r="B1469" s="13">
        <v>46049</v>
      </c>
      <c r="C1469" t="s">
        <v>4386</v>
      </c>
      <c r="D1469" t="s">
        <v>4925</v>
      </c>
    </row>
    <row r="1470" spans="1:4" x14ac:dyDescent="0.3">
      <c r="A1470">
        <v>1494</v>
      </c>
      <c r="B1470" s="13">
        <v>46049</v>
      </c>
      <c r="C1470" t="s">
        <v>2134</v>
      </c>
      <c r="D1470" t="s">
        <v>4926</v>
      </c>
    </row>
    <row r="1471" spans="1:4" x14ac:dyDescent="0.3">
      <c r="A1471">
        <v>1495</v>
      </c>
      <c r="B1471" s="13">
        <v>46049</v>
      </c>
      <c r="C1471" t="s">
        <v>1296</v>
      </c>
      <c r="D1471" t="s">
        <v>4927</v>
      </c>
    </row>
    <row r="1472" spans="1:4" x14ac:dyDescent="0.3">
      <c r="A1472">
        <v>1496</v>
      </c>
      <c r="B1472" s="13">
        <v>46049</v>
      </c>
      <c r="C1472" t="s">
        <v>1531</v>
      </c>
      <c r="D1472" t="s">
        <v>4928</v>
      </c>
    </row>
    <row r="1473" spans="1:4" x14ac:dyDescent="0.3">
      <c r="A1473">
        <v>1497</v>
      </c>
      <c r="B1473" s="13">
        <v>46049</v>
      </c>
      <c r="C1473" t="s">
        <v>2729</v>
      </c>
      <c r="D1473" t="s">
        <v>4929</v>
      </c>
    </row>
    <row r="1474" spans="1:4" x14ac:dyDescent="0.3">
      <c r="A1474">
        <v>1498</v>
      </c>
      <c r="B1474" s="13">
        <v>46051</v>
      </c>
      <c r="C1474" t="s">
        <v>1970</v>
      </c>
      <c r="D1474" t="s">
        <v>4933</v>
      </c>
    </row>
    <row r="1475" spans="1:4" x14ac:dyDescent="0.3">
      <c r="A1475">
        <v>1499</v>
      </c>
      <c r="B1475" s="13">
        <v>46051</v>
      </c>
      <c r="C1475" t="s">
        <v>2545</v>
      </c>
      <c r="D1475" t="s">
        <v>4934</v>
      </c>
    </row>
    <row r="1476" spans="1:4" x14ac:dyDescent="0.3">
      <c r="A1476">
        <v>1500</v>
      </c>
      <c r="B1476" s="13">
        <v>46051</v>
      </c>
      <c r="C1476" t="s">
        <v>1389</v>
      </c>
      <c r="D1476" t="s">
        <v>4935</v>
      </c>
    </row>
    <row r="1477" spans="1:4" x14ac:dyDescent="0.3">
      <c r="A1477">
        <v>1501</v>
      </c>
      <c r="B1477" s="13">
        <v>46051</v>
      </c>
      <c r="C1477" t="s">
        <v>1586</v>
      </c>
      <c r="D1477" t="s">
        <v>4936</v>
      </c>
    </row>
    <row r="1478" spans="1:4" x14ac:dyDescent="0.3">
      <c r="A1478">
        <v>1502</v>
      </c>
      <c r="B1478" s="13">
        <v>46050</v>
      </c>
      <c r="C1478" t="s">
        <v>1570</v>
      </c>
      <c r="D1478" t="s">
        <v>4937</v>
      </c>
    </row>
    <row r="1479" spans="1:4" x14ac:dyDescent="0.3">
      <c r="A1479">
        <v>1503</v>
      </c>
      <c r="B1479" s="13">
        <v>46050</v>
      </c>
      <c r="C1479" t="s">
        <v>3899</v>
      </c>
      <c r="D1479" t="s">
        <v>4938</v>
      </c>
    </row>
    <row r="1480" spans="1:4" x14ac:dyDescent="0.3">
      <c r="A1480">
        <v>1504</v>
      </c>
      <c r="B1480" s="13">
        <v>46052</v>
      </c>
      <c r="C1480" t="s">
        <v>1469</v>
      </c>
      <c r="D1480" t="s">
        <v>4940</v>
      </c>
    </row>
    <row r="1481" spans="1:4" x14ac:dyDescent="0.3">
      <c r="A1481">
        <v>1505</v>
      </c>
      <c r="B1481" s="13">
        <v>46052</v>
      </c>
      <c r="C1481" t="s">
        <v>1712</v>
      </c>
      <c r="D1481" t="s">
        <v>4942</v>
      </c>
    </row>
    <row r="1482" spans="1:4" x14ac:dyDescent="0.3">
      <c r="A1482">
        <v>1506</v>
      </c>
      <c r="B1482" s="13">
        <v>46052</v>
      </c>
      <c r="C1482" t="s">
        <v>2397</v>
      </c>
      <c r="D1482" t="s">
        <v>4943</v>
      </c>
    </row>
    <row r="1483" spans="1:4" x14ac:dyDescent="0.3">
      <c r="A1483">
        <v>1507</v>
      </c>
      <c r="B1483" s="13">
        <v>46052</v>
      </c>
      <c r="C1483" t="s">
        <v>2903</v>
      </c>
      <c r="D1483" t="s">
        <v>4944</v>
      </c>
    </row>
    <row r="1484" spans="1:4" x14ac:dyDescent="0.3">
      <c r="A1484">
        <v>1508</v>
      </c>
      <c r="B1484" s="13">
        <v>46052</v>
      </c>
      <c r="C1484" t="s">
        <v>2729</v>
      </c>
      <c r="D1484" t="s">
        <v>4945</v>
      </c>
    </row>
    <row r="1485" spans="1:4" x14ac:dyDescent="0.3">
      <c r="A1485">
        <v>1509</v>
      </c>
      <c r="B1485" s="13">
        <v>46052</v>
      </c>
      <c r="C1485" t="s">
        <v>2691</v>
      </c>
      <c r="D1485" t="s">
        <v>4947</v>
      </c>
    </row>
    <row r="1486" spans="1:4" x14ac:dyDescent="0.3">
      <c r="A1486">
        <v>1510</v>
      </c>
      <c r="B1486" s="13">
        <v>46052</v>
      </c>
      <c r="C1486" t="s">
        <v>1444</v>
      </c>
      <c r="D1486" t="s">
        <v>4952</v>
      </c>
    </row>
    <row r="1487" spans="1:4" x14ac:dyDescent="0.3">
      <c r="A1487">
        <v>1511</v>
      </c>
      <c r="B1487" s="13">
        <v>46053</v>
      </c>
      <c r="C1487" t="s">
        <v>1544</v>
      </c>
      <c r="D1487" t="s">
        <v>4958</v>
      </c>
    </row>
    <row r="1488" spans="1:4" x14ac:dyDescent="0.3">
      <c r="A1488">
        <v>1512</v>
      </c>
      <c r="B1488" s="13">
        <v>46053</v>
      </c>
      <c r="C1488" t="s">
        <v>2856</v>
      </c>
      <c r="D1488" t="s">
        <v>4962</v>
      </c>
    </row>
    <row r="1489" spans="1:4" x14ac:dyDescent="0.3">
      <c r="A1489">
        <v>1513</v>
      </c>
      <c r="B1489" s="13">
        <v>46055</v>
      </c>
      <c r="C1489" t="s">
        <v>1780</v>
      </c>
      <c r="D1489" t="s">
        <v>4964</v>
      </c>
    </row>
    <row r="1490" spans="1:4" x14ac:dyDescent="0.3">
      <c r="A1490">
        <v>1514</v>
      </c>
      <c r="B1490" s="13">
        <v>46055</v>
      </c>
      <c r="C1490" t="s">
        <v>1296</v>
      </c>
      <c r="D1490" t="s">
        <v>4965</v>
      </c>
    </row>
    <row r="1491" spans="1:4" x14ac:dyDescent="0.3">
      <c r="A1491">
        <v>1515</v>
      </c>
      <c r="B1491" s="13">
        <v>46055</v>
      </c>
      <c r="C1491" t="s">
        <v>1837</v>
      </c>
      <c r="D1491" t="s">
        <v>4966</v>
      </c>
    </row>
    <row r="1492" spans="1:4" x14ac:dyDescent="0.3">
      <c r="A1492">
        <v>1516</v>
      </c>
      <c r="B1492" s="13">
        <v>46055</v>
      </c>
      <c r="C1492" t="s">
        <v>2137</v>
      </c>
      <c r="D1492" t="s">
        <v>4967</v>
      </c>
    </row>
    <row r="1493" spans="1:4" x14ac:dyDescent="0.3">
      <c r="A1493">
        <v>1517</v>
      </c>
      <c r="B1493" s="13">
        <v>46055</v>
      </c>
      <c r="C1493" t="s">
        <v>2770</v>
      </c>
      <c r="D1493" t="s">
        <v>4968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4970</v>
      </c>
    </row>
    <row r="1495" spans="1:4" x14ac:dyDescent="0.3">
      <c r="A1495">
        <v>1519</v>
      </c>
      <c r="B1495" s="13">
        <v>46056</v>
      </c>
      <c r="C1495" t="s">
        <v>1712</v>
      </c>
      <c r="D1495" t="s">
        <v>4971</v>
      </c>
    </row>
    <row r="1496" spans="1:4" x14ac:dyDescent="0.3">
      <c r="A1496">
        <v>1520</v>
      </c>
      <c r="B1496" s="13">
        <v>46057</v>
      </c>
      <c r="C1496" t="s">
        <v>3255</v>
      </c>
      <c r="D1496" t="s">
        <v>4986</v>
      </c>
    </row>
    <row r="1497" spans="1:4" x14ac:dyDescent="0.3">
      <c r="A1497">
        <v>1521</v>
      </c>
      <c r="B1497" s="13">
        <v>46057</v>
      </c>
      <c r="C1497" t="s">
        <v>4330</v>
      </c>
      <c r="D1497" t="s">
        <v>4987</v>
      </c>
    </row>
    <row r="1498" spans="1:4" x14ac:dyDescent="0.3">
      <c r="A1498">
        <v>1522</v>
      </c>
      <c r="B1498" s="13">
        <v>46057</v>
      </c>
      <c r="C1498" t="s">
        <v>1544</v>
      </c>
      <c r="D1498" t="s">
        <v>4988</v>
      </c>
    </row>
    <row r="1499" spans="1:4" x14ac:dyDescent="0.3">
      <c r="A1499">
        <v>1523</v>
      </c>
      <c r="B1499" s="13">
        <v>46057</v>
      </c>
      <c r="C1499" t="s">
        <v>1570</v>
      </c>
      <c r="D1499" t="s">
        <v>4989</v>
      </c>
    </row>
    <row r="1500" spans="1:4" x14ac:dyDescent="0.3">
      <c r="A1500">
        <v>1524</v>
      </c>
      <c r="B1500" s="13">
        <v>46057</v>
      </c>
      <c r="C1500" t="s">
        <v>1389</v>
      </c>
      <c r="D1500" t="s">
        <v>4990</v>
      </c>
    </row>
    <row r="1501" spans="1:4" x14ac:dyDescent="0.3">
      <c r="A1501">
        <v>1525</v>
      </c>
      <c r="B1501" s="13">
        <v>46058</v>
      </c>
      <c r="C1501" t="s">
        <v>1439</v>
      </c>
      <c r="D1501" t="s">
        <v>4993</v>
      </c>
    </row>
    <row r="1502" spans="1:4" x14ac:dyDescent="0.3">
      <c r="A1502">
        <v>1526</v>
      </c>
      <c r="B1502" s="13">
        <v>46058</v>
      </c>
      <c r="C1502" t="s">
        <v>1970</v>
      </c>
      <c r="D1502" t="s">
        <v>4995</v>
      </c>
    </row>
    <row r="1503" spans="1:4" x14ac:dyDescent="0.3">
      <c r="A1503">
        <v>1527</v>
      </c>
      <c r="B1503" s="13">
        <v>46058</v>
      </c>
      <c r="C1503" t="s">
        <v>3102</v>
      </c>
      <c r="D1503" t="s">
        <v>4996</v>
      </c>
    </row>
    <row r="1504" spans="1:4" x14ac:dyDescent="0.3">
      <c r="A1504">
        <v>1528</v>
      </c>
      <c r="B1504" s="13">
        <v>46058</v>
      </c>
      <c r="C1504" t="s">
        <v>1967</v>
      </c>
      <c r="D1504" t="s">
        <v>4997</v>
      </c>
    </row>
    <row r="1505" spans="1:4" x14ac:dyDescent="0.3">
      <c r="A1505">
        <v>1529</v>
      </c>
      <c r="B1505" s="13">
        <v>46058</v>
      </c>
      <c r="C1505" t="s">
        <v>1837</v>
      </c>
      <c r="D1505" t="s">
        <v>4999</v>
      </c>
    </row>
    <row r="1506" spans="1:4" x14ac:dyDescent="0.3">
      <c r="A1506">
        <v>1530</v>
      </c>
      <c r="B1506" s="13">
        <v>46058</v>
      </c>
      <c r="C1506" t="s">
        <v>1439</v>
      </c>
      <c r="D1506" t="s">
        <v>5001</v>
      </c>
    </row>
    <row r="1507" spans="1:4" x14ac:dyDescent="0.3">
      <c r="A1507">
        <v>1531</v>
      </c>
      <c r="B1507" s="13">
        <v>46059</v>
      </c>
      <c r="C1507" t="s">
        <v>1531</v>
      </c>
      <c r="D1507" t="s">
        <v>5003</v>
      </c>
    </row>
    <row r="1508" spans="1:4" x14ac:dyDescent="0.3">
      <c r="A1508">
        <v>1532</v>
      </c>
      <c r="B1508" s="13">
        <v>46059</v>
      </c>
      <c r="C1508" t="s">
        <v>1712</v>
      </c>
      <c r="D1508" t="s">
        <v>5004</v>
      </c>
    </row>
    <row r="1509" spans="1:4" x14ac:dyDescent="0.3">
      <c r="A1509">
        <v>1533</v>
      </c>
      <c r="B1509" s="13">
        <v>46059</v>
      </c>
      <c r="C1509" t="s">
        <v>1712</v>
      </c>
      <c r="D1509" t="s">
        <v>5008</v>
      </c>
    </row>
    <row r="1510" spans="1:4" x14ac:dyDescent="0.3">
      <c r="A1510">
        <v>1534</v>
      </c>
      <c r="B1510" s="13">
        <v>46059</v>
      </c>
      <c r="C1510" t="s">
        <v>5005</v>
      </c>
      <c r="D1510" t="s">
        <v>5010</v>
      </c>
    </row>
    <row r="1511" spans="1:4" x14ac:dyDescent="0.3">
      <c r="A1511">
        <v>1535</v>
      </c>
      <c r="B1511" s="13">
        <v>46060</v>
      </c>
      <c r="C1511" t="s">
        <v>1712</v>
      </c>
      <c r="D1511" t="s">
        <v>5012</v>
      </c>
    </row>
    <row r="1512" spans="1:4" x14ac:dyDescent="0.3">
      <c r="A1512">
        <v>1536</v>
      </c>
      <c r="B1512" s="13">
        <v>46060</v>
      </c>
      <c r="C1512" t="s">
        <v>1469</v>
      </c>
      <c r="D1512" t="s">
        <v>5013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5018</v>
      </c>
    </row>
    <row r="1514" spans="1:4" x14ac:dyDescent="0.3">
      <c r="A1514">
        <v>1538</v>
      </c>
      <c r="B1514" s="13">
        <v>46062</v>
      </c>
      <c r="C1514" t="s">
        <v>1586</v>
      </c>
      <c r="D1514" t="s">
        <v>5019</v>
      </c>
    </row>
    <row r="1515" spans="1:4" x14ac:dyDescent="0.3">
      <c r="A1515">
        <v>1539</v>
      </c>
      <c r="B1515" s="13">
        <v>46062</v>
      </c>
      <c r="C1515" t="s">
        <v>1737</v>
      </c>
      <c r="D1515" t="s">
        <v>5020</v>
      </c>
    </row>
    <row r="1516" spans="1:4" x14ac:dyDescent="0.3">
      <c r="A1516">
        <v>1540</v>
      </c>
      <c r="B1516" s="13">
        <v>46062</v>
      </c>
      <c r="C1516" t="s">
        <v>4009</v>
      </c>
      <c r="D1516" t="s">
        <v>5021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5022</v>
      </c>
    </row>
    <row r="1518" spans="1:4" x14ac:dyDescent="0.3">
      <c r="A1518">
        <v>1542</v>
      </c>
      <c r="B1518" s="13">
        <v>46062</v>
      </c>
      <c r="C1518" t="s">
        <v>1296</v>
      </c>
      <c r="D1518" t="s">
        <v>5023</v>
      </c>
    </row>
    <row r="1519" spans="1:4" x14ac:dyDescent="0.3">
      <c r="A1519">
        <v>1543</v>
      </c>
      <c r="B1519" s="13">
        <v>46062</v>
      </c>
      <c r="C1519" t="s">
        <v>1296</v>
      </c>
      <c r="D1519" t="s">
        <v>5024</v>
      </c>
    </row>
    <row r="1520" spans="1:4" x14ac:dyDescent="0.3">
      <c r="A1520">
        <v>1544</v>
      </c>
      <c r="B1520" s="13">
        <v>46063</v>
      </c>
      <c r="C1520" t="s">
        <v>1737</v>
      </c>
      <c r="D1520" t="s">
        <v>5025</v>
      </c>
    </row>
    <row r="1521" spans="1:4" x14ac:dyDescent="0.3">
      <c r="A1521">
        <v>1545</v>
      </c>
      <c r="B1521" s="13">
        <v>46063</v>
      </c>
      <c r="C1521" t="s">
        <v>1448</v>
      </c>
      <c r="D1521" t="s">
        <v>5026</v>
      </c>
    </row>
    <row r="1522" spans="1:4" x14ac:dyDescent="0.3">
      <c r="A1522">
        <v>1546</v>
      </c>
      <c r="B1522" s="13">
        <v>46063</v>
      </c>
      <c r="C1522" t="s">
        <v>1576</v>
      </c>
      <c r="D1522" t="s">
        <v>5027</v>
      </c>
    </row>
    <row r="1523" spans="1:4" x14ac:dyDescent="0.3">
      <c r="A1523">
        <v>1547</v>
      </c>
      <c r="B1523" s="13">
        <v>46063</v>
      </c>
      <c r="C1523" t="s">
        <v>1296</v>
      </c>
      <c r="D1523" t="s">
        <v>5028</v>
      </c>
    </row>
    <row r="1524" spans="1:4" x14ac:dyDescent="0.3">
      <c r="A1524">
        <v>1548</v>
      </c>
      <c r="B1524" s="13">
        <v>46063</v>
      </c>
      <c r="C1524" t="s">
        <v>1457</v>
      </c>
      <c r="D1524" t="s">
        <v>5029</v>
      </c>
    </row>
    <row r="1525" spans="1:4" x14ac:dyDescent="0.3">
      <c r="A1525">
        <v>1549</v>
      </c>
      <c r="B1525" s="13">
        <v>46063</v>
      </c>
      <c r="C1525" t="s">
        <v>1457</v>
      </c>
      <c r="D1525" t="s">
        <v>5030</v>
      </c>
    </row>
    <row r="1526" spans="1:4" x14ac:dyDescent="0.3">
      <c r="A1526">
        <v>1550</v>
      </c>
      <c r="B1526" s="13">
        <v>46063</v>
      </c>
      <c r="C1526" t="s">
        <v>1143</v>
      </c>
      <c r="D1526" t="s">
        <v>5031</v>
      </c>
    </row>
    <row r="1527" spans="1:4" x14ac:dyDescent="0.3">
      <c r="A1527">
        <v>1551</v>
      </c>
      <c r="B1527" s="13">
        <v>46063</v>
      </c>
      <c r="C1527" t="s">
        <v>1588</v>
      </c>
      <c r="D1527" t="s">
        <v>5032</v>
      </c>
    </row>
    <row r="1528" spans="1:4" x14ac:dyDescent="0.3">
      <c r="A1528">
        <v>1552</v>
      </c>
      <c r="B1528" s="13">
        <v>46063</v>
      </c>
      <c r="C1528" t="s">
        <v>1570</v>
      </c>
      <c r="D1528" t="s">
        <v>5033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5039</v>
      </c>
    </row>
    <row r="1530" spans="1:4" x14ac:dyDescent="0.3">
      <c r="A1530">
        <v>1554</v>
      </c>
      <c r="B1530" s="13">
        <v>46064</v>
      </c>
      <c r="C1530" t="s">
        <v>2005</v>
      </c>
      <c r="D1530" t="s">
        <v>5040</v>
      </c>
    </row>
    <row r="1531" spans="1:4" x14ac:dyDescent="0.3">
      <c r="A1531">
        <v>1555</v>
      </c>
      <c r="B1531" s="13">
        <v>46064</v>
      </c>
      <c r="C1531" t="s">
        <v>2545</v>
      </c>
      <c r="D1531" t="s">
        <v>5041</v>
      </c>
    </row>
    <row r="1532" spans="1:4" x14ac:dyDescent="0.3">
      <c r="A1532">
        <v>1556</v>
      </c>
      <c r="B1532" s="13">
        <v>46064</v>
      </c>
      <c r="C1532" t="s">
        <v>1802</v>
      </c>
      <c r="D1532" t="s">
        <v>5042</v>
      </c>
    </row>
    <row r="1533" spans="1:4" x14ac:dyDescent="0.3">
      <c r="A1533">
        <v>1557</v>
      </c>
      <c r="B1533" s="13">
        <v>46064</v>
      </c>
      <c r="C1533" t="s">
        <v>1737</v>
      </c>
      <c r="D1533" t="s">
        <v>5043</v>
      </c>
    </row>
    <row r="1534" spans="1:4" x14ac:dyDescent="0.3">
      <c r="A1534">
        <v>1558</v>
      </c>
      <c r="B1534" s="13">
        <v>46064</v>
      </c>
      <c r="C1534" t="s">
        <v>1884</v>
      </c>
      <c r="D1534" t="s">
        <v>5044</v>
      </c>
    </row>
    <row r="1535" spans="1:4" x14ac:dyDescent="0.3">
      <c r="A1535">
        <v>1559</v>
      </c>
      <c r="B1535" s="13">
        <v>46064</v>
      </c>
      <c r="C1535" t="s">
        <v>1570</v>
      </c>
      <c r="D1535" t="s">
        <v>5045</v>
      </c>
    </row>
    <row r="1536" spans="1:4" x14ac:dyDescent="0.3">
      <c r="A1536">
        <v>1560</v>
      </c>
      <c r="B1536" s="13">
        <v>46065</v>
      </c>
      <c r="C1536" t="s">
        <v>1586</v>
      </c>
      <c r="D1536" t="s">
        <v>5047</v>
      </c>
    </row>
    <row r="1537" spans="1:4" x14ac:dyDescent="0.3">
      <c r="A1537">
        <v>1561</v>
      </c>
      <c r="B1537" s="13">
        <v>46065</v>
      </c>
      <c r="C1537" t="s">
        <v>2134</v>
      </c>
      <c r="D1537" t="s">
        <v>5048</v>
      </c>
    </row>
    <row r="1538" spans="1:4" x14ac:dyDescent="0.3">
      <c r="A1538">
        <v>1562</v>
      </c>
      <c r="B1538" s="13">
        <v>46065</v>
      </c>
      <c r="C1538" t="s">
        <v>2776</v>
      </c>
      <c r="D1538" t="s">
        <v>5049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5050</v>
      </c>
    </row>
    <row r="1540" spans="1:4" x14ac:dyDescent="0.3">
      <c r="A1540">
        <v>1564</v>
      </c>
      <c r="B1540" s="13">
        <v>46065</v>
      </c>
      <c r="C1540" t="s">
        <v>5051</v>
      </c>
      <c r="D1540" t="s">
        <v>5054</v>
      </c>
    </row>
    <row r="1541" spans="1:4" x14ac:dyDescent="0.3">
      <c r="A1541">
        <v>1565</v>
      </c>
      <c r="B1541" s="13">
        <v>46065</v>
      </c>
      <c r="C1541" t="s">
        <v>1567</v>
      </c>
      <c r="D1541" t="s">
        <v>5055</v>
      </c>
    </row>
    <row r="1542" spans="1:4" x14ac:dyDescent="0.3">
      <c r="A1542">
        <v>1566</v>
      </c>
      <c r="B1542" s="13">
        <v>46066</v>
      </c>
      <c r="C1542" t="s">
        <v>1363</v>
      </c>
      <c r="D1542" t="s">
        <v>5059</v>
      </c>
    </row>
    <row r="1543" spans="1:4" x14ac:dyDescent="0.3">
      <c r="A1543">
        <v>1567</v>
      </c>
      <c r="B1543" s="13">
        <v>46066</v>
      </c>
      <c r="C1543" t="s">
        <v>1851</v>
      </c>
      <c r="D1543" t="s">
        <v>5062</v>
      </c>
    </row>
    <row r="1544" spans="1:4" x14ac:dyDescent="0.3">
      <c r="A1544">
        <v>1568</v>
      </c>
      <c r="B1544" s="13">
        <v>46066</v>
      </c>
      <c r="C1544" t="s">
        <v>1363</v>
      </c>
      <c r="D1544" t="s">
        <v>5063</v>
      </c>
    </row>
    <row r="1545" spans="1:4" x14ac:dyDescent="0.3">
      <c r="A1545">
        <v>1569</v>
      </c>
      <c r="B1545" s="13">
        <v>46066</v>
      </c>
      <c r="C1545" t="s">
        <v>3882</v>
      </c>
      <c r="D1545" t="s">
        <v>5064</v>
      </c>
    </row>
    <row r="1546" spans="1:4" x14ac:dyDescent="0.3">
      <c r="A1546">
        <v>1570</v>
      </c>
      <c r="B1546" s="13">
        <v>46066</v>
      </c>
      <c r="C1546" t="s">
        <v>2134</v>
      </c>
      <c r="D1546" t="s">
        <v>5065</v>
      </c>
    </row>
    <row r="1547" spans="1:4" x14ac:dyDescent="0.3">
      <c r="A1547">
        <v>1571</v>
      </c>
      <c r="B1547" s="13">
        <v>46067</v>
      </c>
      <c r="C1547" t="s">
        <v>1389</v>
      </c>
      <c r="D1547" t="s">
        <v>5079</v>
      </c>
    </row>
    <row r="1548" spans="1:4" x14ac:dyDescent="0.3">
      <c r="A1548">
        <v>1572</v>
      </c>
      <c r="B1548" s="13">
        <v>46072</v>
      </c>
      <c r="C1548" t="s">
        <v>1459</v>
      </c>
      <c r="D1548" t="s">
        <v>5084</v>
      </c>
    </row>
    <row r="1549" spans="1:4" x14ac:dyDescent="0.3">
      <c r="A1549">
        <v>1573</v>
      </c>
      <c r="B1549" s="13">
        <v>46072</v>
      </c>
      <c r="C1549" t="s">
        <v>1368</v>
      </c>
      <c r="D1549" t="s">
        <v>5087</v>
      </c>
    </row>
    <row r="1550" spans="1:4" x14ac:dyDescent="0.3">
      <c r="A1550">
        <v>1574</v>
      </c>
      <c r="B1550" s="13">
        <v>46072</v>
      </c>
      <c r="C1550" t="s">
        <v>1389</v>
      </c>
      <c r="D1550" t="s">
        <v>5088</v>
      </c>
    </row>
    <row r="1551" spans="1:4" x14ac:dyDescent="0.3">
      <c r="A1551">
        <v>1575</v>
      </c>
      <c r="B1551" s="13">
        <v>46072</v>
      </c>
      <c r="C1551" t="s">
        <v>4410</v>
      </c>
      <c r="D1551" t="s">
        <v>5089</v>
      </c>
    </row>
    <row r="1552" spans="1:4" x14ac:dyDescent="0.3">
      <c r="A1552">
        <v>1576</v>
      </c>
      <c r="B1552" s="13">
        <v>46072</v>
      </c>
      <c r="C1552" t="s">
        <v>1799</v>
      </c>
      <c r="D1552" t="s">
        <v>5090</v>
      </c>
    </row>
    <row r="1553" spans="1:4" x14ac:dyDescent="0.3">
      <c r="A1553">
        <v>1577</v>
      </c>
      <c r="B1553" s="13">
        <v>46072</v>
      </c>
      <c r="C1553" t="s">
        <v>1588</v>
      </c>
      <c r="D1553" t="s">
        <v>5092</v>
      </c>
    </row>
    <row r="1554" spans="1:4" x14ac:dyDescent="0.3">
      <c r="A1554">
        <v>1578</v>
      </c>
      <c r="B1554" s="13">
        <v>46073</v>
      </c>
      <c r="C1554" t="s">
        <v>1463</v>
      </c>
      <c r="D1554" t="s">
        <v>5093</v>
      </c>
    </row>
    <row r="1555" spans="1:4" x14ac:dyDescent="0.3">
      <c r="A1555">
        <v>1579</v>
      </c>
      <c r="B1555" s="13">
        <v>46073</v>
      </c>
      <c r="C1555" t="s">
        <v>1780</v>
      </c>
      <c r="D1555" t="s">
        <v>5094</v>
      </c>
    </row>
    <row r="1556" spans="1:4" x14ac:dyDescent="0.3">
      <c r="A1556">
        <v>1580</v>
      </c>
      <c r="B1556" s="13">
        <v>46073</v>
      </c>
      <c r="C1556" t="s">
        <v>1368</v>
      </c>
      <c r="D1556" t="s">
        <v>5095</v>
      </c>
    </row>
    <row r="1557" spans="1:4" x14ac:dyDescent="0.3">
      <c r="A1557">
        <v>1581</v>
      </c>
      <c r="B1557" s="13">
        <v>46073</v>
      </c>
      <c r="C1557" t="s">
        <v>2770</v>
      </c>
      <c r="D1557" t="s">
        <v>5096</v>
      </c>
    </row>
    <row r="1558" spans="1:4" x14ac:dyDescent="0.3">
      <c r="A1558">
        <v>1582</v>
      </c>
      <c r="B1558" s="13">
        <v>46073</v>
      </c>
      <c r="C1558" t="s">
        <v>1389</v>
      </c>
      <c r="D1558" t="s">
        <v>5097</v>
      </c>
    </row>
    <row r="1559" spans="1:4" x14ac:dyDescent="0.3">
      <c r="A1559">
        <v>1583</v>
      </c>
      <c r="B1559" s="13">
        <v>46073</v>
      </c>
      <c r="C1559" t="s">
        <v>1434</v>
      </c>
      <c r="D1559" t="s">
        <v>5098</v>
      </c>
    </row>
    <row r="1560" spans="1:4" x14ac:dyDescent="0.3">
      <c r="A1560">
        <v>1584</v>
      </c>
      <c r="B1560" s="13">
        <v>46073</v>
      </c>
      <c r="C1560" t="s">
        <v>1143</v>
      </c>
      <c r="D1560" t="s">
        <v>5099</v>
      </c>
    </row>
    <row r="1561" spans="1:4" x14ac:dyDescent="0.3">
      <c r="A1561">
        <v>1585</v>
      </c>
      <c r="B1561" s="13">
        <v>46073</v>
      </c>
      <c r="C1561" t="s">
        <v>3255</v>
      </c>
      <c r="D1561" t="s">
        <v>5100</v>
      </c>
    </row>
    <row r="1562" spans="1:4" x14ac:dyDescent="0.3">
      <c r="A1562">
        <v>1586</v>
      </c>
      <c r="B1562" s="13">
        <v>46074</v>
      </c>
      <c r="C1562" t="s">
        <v>1576</v>
      </c>
      <c r="D1562" t="s">
        <v>5101</v>
      </c>
    </row>
    <row r="1563" spans="1:4" x14ac:dyDescent="0.3">
      <c r="A1563">
        <v>1587</v>
      </c>
      <c r="B1563" s="13">
        <v>46076</v>
      </c>
      <c r="C1563" t="s">
        <v>1544</v>
      </c>
      <c r="D1563" t="s">
        <v>5104</v>
      </c>
    </row>
    <row r="1564" spans="1:4" x14ac:dyDescent="0.3">
      <c r="A1564">
        <v>1588</v>
      </c>
      <c r="B1564" s="13">
        <v>46076</v>
      </c>
      <c r="C1564" t="s">
        <v>1463</v>
      </c>
      <c r="D1564" t="s">
        <v>5105</v>
      </c>
    </row>
    <row r="1565" spans="1:4" x14ac:dyDescent="0.3">
      <c r="A1565">
        <v>1589</v>
      </c>
      <c r="B1565" s="13">
        <v>46076</v>
      </c>
      <c r="C1565" t="s">
        <v>1967</v>
      </c>
      <c r="D1565" t="s">
        <v>5106</v>
      </c>
    </row>
    <row r="1566" spans="1:4" x14ac:dyDescent="0.3">
      <c r="A1566">
        <v>1590</v>
      </c>
      <c r="B1566" s="13">
        <v>46076</v>
      </c>
      <c r="C1566" t="s">
        <v>1884</v>
      </c>
      <c r="D1566" t="s">
        <v>5107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5108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5109</v>
      </c>
    </row>
    <row r="1569" spans="1:4" x14ac:dyDescent="0.3">
      <c r="A1569">
        <v>1593</v>
      </c>
      <c r="B1569" s="13">
        <v>46076</v>
      </c>
      <c r="C1569" t="s">
        <v>2483</v>
      </c>
      <c r="D1569" t="s">
        <v>5110</v>
      </c>
    </row>
    <row r="1570" spans="1:4" x14ac:dyDescent="0.3">
      <c r="A1570">
        <v>1594</v>
      </c>
      <c r="B1570" s="13">
        <v>46076</v>
      </c>
      <c r="C1570" t="s">
        <v>1799</v>
      </c>
      <c r="D1570" t="s">
        <v>5112</v>
      </c>
    </row>
    <row r="1571" spans="1:4" x14ac:dyDescent="0.3">
      <c r="A1571">
        <v>1595</v>
      </c>
      <c r="B1571" s="13">
        <v>46076</v>
      </c>
      <c r="C1571" t="s">
        <v>1780</v>
      </c>
      <c r="D1571" t="s">
        <v>5113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5114</v>
      </c>
    </row>
    <row r="1573" spans="1:4" x14ac:dyDescent="0.3">
      <c r="A1573">
        <v>1597</v>
      </c>
      <c r="B1573" s="13">
        <v>46076</v>
      </c>
      <c r="C1573" t="s">
        <v>1439</v>
      </c>
      <c r="D1573" t="s">
        <v>5115</v>
      </c>
    </row>
    <row r="1574" spans="1:4" x14ac:dyDescent="0.3">
      <c r="A1574">
        <v>1598</v>
      </c>
      <c r="B1574" s="13">
        <v>46077</v>
      </c>
      <c r="C1574" t="s">
        <v>1459</v>
      </c>
      <c r="D1574" t="s">
        <v>5118</v>
      </c>
    </row>
    <row r="1575" spans="1:4" x14ac:dyDescent="0.3">
      <c r="A1575">
        <v>1599</v>
      </c>
      <c r="B1575" s="13">
        <v>46077</v>
      </c>
      <c r="C1575" t="s">
        <v>1648</v>
      </c>
      <c r="D1575" t="s">
        <v>5119</v>
      </c>
    </row>
    <row r="1576" spans="1:4" x14ac:dyDescent="0.3">
      <c r="A1576">
        <v>1600</v>
      </c>
      <c r="B1576" s="13">
        <v>46077</v>
      </c>
      <c r="C1576" t="s">
        <v>2985</v>
      </c>
      <c r="D1576" t="s">
        <v>5121</v>
      </c>
    </row>
    <row r="1577" spans="1:4" x14ac:dyDescent="0.3">
      <c r="A1577">
        <v>1601</v>
      </c>
      <c r="B1577" s="13">
        <v>46077</v>
      </c>
      <c r="C1577" t="s">
        <v>1837</v>
      </c>
      <c r="D1577" t="s">
        <v>5122</v>
      </c>
    </row>
    <row r="1578" spans="1:4" x14ac:dyDescent="0.3">
      <c r="A1578">
        <v>1602</v>
      </c>
      <c r="B1578" s="13">
        <v>46077</v>
      </c>
      <c r="C1578" t="s">
        <v>2134</v>
      </c>
      <c r="D1578" t="s">
        <v>5123</v>
      </c>
    </row>
    <row r="1579" spans="1:4" x14ac:dyDescent="0.3">
      <c r="A1579">
        <v>1603</v>
      </c>
      <c r="B1579" s="13">
        <v>46077</v>
      </c>
      <c r="C1579" t="s">
        <v>1389</v>
      </c>
      <c r="D1579" t="s">
        <v>5124</v>
      </c>
    </row>
    <row r="1580" spans="1:4" x14ac:dyDescent="0.3">
      <c r="A1580">
        <v>1604</v>
      </c>
      <c r="B1580" s="13">
        <v>46078</v>
      </c>
      <c r="C1580" t="s">
        <v>1463</v>
      </c>
      <c r="D1580" t="s">
        <v>5128</v>
      </c>
    </row>
    <row r="1581" spans="1:4" x14ac:dyDescent="0.3">
      <c r="A1581">
        <v>1605</v>
      </c>
      <c r="B1581" s="13">
        <v>46078</v>
      </c>
      <c r="C1581" t="s">
        <v>1296</v>
      </c>
      <c r="D1581" t="s">
        <v>5130</v>
      </c>
    </row>
    <row r="1582" spans="1:4" x14ac:dyDescent="0.3">
      <c r="A1582">
        <v>1606</v>
      </c>
      <c r="B1582" s="13">
        <v>46078</v>
      </c>
      <c r="C1582" t="s">
        <v>3389</v>
      </c>
      <c r="D1582" t="s">
        <v>5131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5132</v>
      </c>
    </row>
    <row r="1584" spans="1:4" x14ac:dyDescent="0.3">
      <c r="A1584">
        <v>1608</v>
      </c>
      <c r="B1584" s="13">
        <v>46078</v>
      </c>
      <c r="C1584" t="s">
        <v>4275</v>
      </c>
      <c r="D1584" t="s">
        <v>5133</v>
      </c>
    </row>
    <row r="1585" spans="1:4" x14ac:dyDescent="0.3">
      <c r="A1585">
        <v>1609</v>
      </c>
      <c r="B1585" s="13">
        <v>46079</v>
      </c>
      <c r="C1585" t="s">
        <v>1780</v>
      </c>
      <c r="D1585" t="s">
        <v>5141</v>
      </c>
    </row>
    <row r="1586" spans="1:4" x14ac:dyDescent="0.3">
      <c r="A1586">
        <v>1610</v>
      </c>
      <c r="B1586" s="13">
        <v>46079</v>
      </c>
      <c r="C1586" t="s">
        <v>3188</v>
      </c>
      <c r="D1586" t="s">
        <v>5142</v>
      </c>
    </row>
    <row r="1587" spans="1:4" x14ac:dyDescent="0.3">
      <c r="A1587">
        <v>1611</v>
      </c>
      <c r="B1587" s="13">
        <v>46079</v>
      </c>
      <c r="C1587" t="s">
        <v>1576</v>
      </c>
      <c r="D1587" t="s">
        <v>5144</v>
      </c>
    </row>
    <row r="1588" spans="1:4" x14ac:dyDescent="0.3">
      <c r="A1588">
        <v>1612</v>
      </c>
      <c r="B1588" s="13">
        <v>46079</v>
      </c>
      <c r="C1588" t="s">
        <v>1446</v>
      </c>
      <c r="D1588" t="s">
        <v>5145</v>
      </c>
    </row>
    <row r="1589" spans="1:4" x14ac:dyDescent="0.3">
      <c r="A1589">
        <v>1613</v>
      </c>
      <c r="B1589" s="13">
        <v>46079</v>
      </c>
      <c r="C1589" t="s">
        <v>4026</v>
      </c>
      <c r="D1589" t="s">
        <v>5146</v>
      </c>
    </row>
    <row r="1590" spans="1:4" x14ac:dyDescent="0.3">
      <c r="A1590">
        <v>1614</v>
      </c>
      <c r="B1590" s="13">
        <v>46079</v>
      </c>
      <c r="C1590" t="s">
        <v>1434</v>
      </c>
      <c r="D1590" t="s">
        <v>5149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5150</v>
      </c>
    </row>
    <row r="1592" spans="1:4" x14ac:dyDescent="0.3">
      <c r="A1592">
        <v>1616</v>
      </c>
      <c r="B1592" s="13">
        <v>46079</v>
      </c>
      <c r="C1592" t="s">
        <v>1484</v>
      </c>
      <c r="D1592" t="s">
        <v>5151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5152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5155</v>
      </c>
    </row>
    <row r="1595" spans="1:4" x14ac:dyDescent="0.3">
      <c r="A1595">
        <v>1619</v>
      </c>
      <c r="B1595" s="13">
        <v>46080</v>
      </c>
      <c r="C1595" t="s">
        <v>2903</v>
      </c>
      <c r="D1595" t="s">
        <v>5157</v>
      </c>
    </row>
    <row r="1596" spans="1:4" x14ac:dyDescent="0.3">
      <c r="A1596">
        <v>1620</v>
      </c>
      <c r="B1596" s="13">
        <v>46080</v>
      </c>
      <c r="C1596" t="s">
        <v>5159</v>
      </c>
      <c r="D1596" t="s">
        <v>5161</v>
      </c>
    </row>
    <row r="1597" spans="1:4" x14ac:dyDescent="0.3">
      <c r="A1597">
        <v>1621</v>
      </c>
      <c r="B1597" s="13">
        <v>46080</v>
      </c>
      <c r="C1597" t="s">
        <v>3899</v>
      </c>
      <c r="D1597" t="s">
        <v>5162</v>
      </c>
    </row>
    <row r="1598" spans="1:4" x14ac:dyDescent="0.3">
      <c r="A1598">
        <v>1622</v>
      </c>
      <c r="B1598" s="13">
        <v>46080</v>
      </c>
      <c r="C1598" t="s">
        <v>1712</v>
      </c>
      <c r="D1598" t="s">
        <v>5163</v>
      </c>
    </row>
    <row r="1599" spans="1:4" x14ac:dyDescent="0.3">
      <c r="A1599">
        <v>1623</v>
      </c>
      <c r="B1599" s="13">
        <v>46080</v>
      </c>
      <c r="C1599" t="s">
        <v>1442</v>
      </c>
      <c r="D1599" t="s">
        <v>5164</v>
      </c>
    </row>
    <row r="1600" spans="1:4" x14ac:dyDescent="0.3">
      <c r="A1600">
        <v>1624</v>
      </c>
      <c r="B1600" s="13">
        <v>46081</v>
      </c>
      <c r="C1600" t="s">
        <v>1570</v>
      </c>
      <c r="D1600" t="s">
        <v>5170</v>
      </c>
    </row>
    <row r="1601" spans="1:4" x14ac:dyDescent="0.3">
      <c r="A1601">
        <v>1625</v>
      </c>
      <c r="B1601" s="13">
        <v>46081</v>
      </c>
      <c r="C1601" t="s">
        <v>1576</v>
      </c>
      <c r="D1601" t="s">
        <v>5171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5172</v>
      </c>
    </row>
    <row r="1603" spans="1:4" x14ac:dyDescent="0.3">
      <c r="A1603">
        <v>1627</v>
      </c>
      <c r="B1603" s="13">
        <v>46081</v>
      </c>
      <c r="C1603" t="s">
        <v>1389</v>
      </c>
      <c r="D1603" t="s">
        <v>5173</v>
      </c>
    </row>
    <row r="1604" spans="1:4" x14ac:dyDescent="0.3">
      <c r="A1604">
        <v>1628</v>
      </c>
      <c r="B1604" s="13">
        <v>46081</v>
      </c>
      <c r="C1604" t="s">
        <v>1967</v>
      </c>
      <c r="D1604" t="s">
        <v>5175</v>
      </c>
    </row>
    <row r="1605" spans="1:4" x14ac:dyDescent="0.3">
      <c r="A1605">
        <v>1629</v>
      </c>
      <c r="B1605" s="13">
        <v>46083</v>
      </c>
      <c r="C1605" t="s">
        <v>1570</v>
      </c>
      <c r="D1605" t="s">
        <v>5184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5185</v>
      </c>
    </row>
    <row r="1607" spans="1:4" x14ac:dyDescent="0.3">
      <c r="A1607">
        <v>1631</v>
      </c>
      <c r="B1607" s="13">
        <v>46083</v>
      </c>
      <c r="C1607" t="s">
        <v>1837</v>
      </c>
      <c r="D1607" t="s">
        <v>5187</v>
      </c>
    </row>
    <row r="1608" spans="1:4" x14ac:dyDescent="0.3">
      <c r="A1608">
        <v>1632</v>
      </c>
      <c r="B1608" s="13">
        <v>46084</v>
      </c>
      <c r="C1608" t="s">
        <v>1712</v>
      </c>
      <c r="D1608" t="s">
        <v>5188</v>
      </c>
    </row>
    <row r="1609" spans="1:4" x14ac:dyDescent="0.3">
      <c r="A1609">
        <v>1633</v>
      </c>
      <c r="B1609" s="13">
        <v>46084</v>
      </c>
      <c r="C1609" t="s">
        <v>1389</v>
      </c>
      <c r="D1609" t="s">
        <v>5189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5190</v>
      </c>
    </row>
    <row r="1611" spans="1:4" x14ac:dyDescent="0.3">
      <c r="A1611">
        <v>1635</v>
      </c>
      <c r="B1611" s="13">
        <v>46084</v>
      </c>
      <c r="C1611" t="s">
        <v>2545</v>
      </c>
      <c r="D1611" t="s">
        <v>5191</v>
      </c>
    </row>
    <row r="1612" spans="1:4" x14ac:dyDescent="0.3">
      <c r="A1612">
        <v>1636</v>
      </c>
      <c r="B1612" s="13">
        <v>46085</v>
      </c>
      <c r="C1612" t="s">
        <v>1463</v>
      </c>
      <c r="D1612" t="s">
        <v>5192</v>
      </c>
    </row>
    <row r="1613" spans="1:4" x14ac:dyDescent="0.3">
      <c r="A1613">
        <v>1637</v>
      </c>
      <c r="B1613" s="13">
        <v>46085</v>
      </c>
      <c r="C1613" t="s">
        <v>2903</v>
      </c>
      <c r="D1613" t="s">
        <v>5193</v>
      </c>
    </row>
    <row r="1614" spans="1:4" x14ac:dyDescent="0.3">
      <c r="A1614">
        <v>1638</v>
      </c>
      <c r="B1614" s="13">
        <v>46085</v>
      </c>
      <c r="C1614" t="s">
        <v>1434</v>
      </c>
      <c r="D1614" t="s">
        <v>5194</v>
      </c>
    </row>
    <row r="1615" spans="1:4" x14ac:dyDescent="0.3">
      <c r="A1615">
        <v>1639</v>
      </c>
      <c r="B1615" s="13">
        <v>46085</v>
      </c>
      <c r="C1615" t="s">
        <v>2903</v>
      </c>
      <c r="D1615" t="s">
        <v>5195</v>
      </c>
    </row>
    <row r="1616" spans="1:4" x14ac:dyDescent="0.3">
      <c r="A1616">
        <v>1640</v>
      </c>
      <c r="B1616" s="13">
        <v>46085</v>
      </c>
      <c r="C1616" t="s">
        <v>2137</v>
      </c>
      <c r="D1616" t="s">
        <v>5196</v>
      </c>
    </row>
    <row r="1617" spans="1:4" x14ac:dyDescent="0.3">
      <c r="A1617">
        <v>1641</v>
      </c>
      <c r="B1617" s="13">
        <v>46085</v>
      </c>
      <c r="C1617" t="s">
        <v>1446</v>
      </c>
      <c r="D1617" t="s">
        <v>5197</v>
      </c>
    </row>
    <row r="1618" spans="1:4" x14ac:dyDescent="0.3">
      <c r="A1618">
        <v>1642</v>
      </c>
      <c r="B1618" s="13">
        <v>46085</v>
      </c>
      <c r="C1618" t="s">
        <v>3899</v>
      </c>
      <c r="D1618" t="s">
        <v>5199</v>
      </c>
    </row>
    <row r="1619" spans="1:4" x14ac:dyDescent="0.3">
      <c r="A1619">
        <v>1643</v>
      </c>
      <c r="B1619" s="13">
        <v>46085</v>
      </c>
      <c r="C1619" t="s">
        <v>1457</v>
      </c>
      <c r="D1619" t="s">
        <v>5200</v>
      </c>
    </row>
    <row r="1620" spans="1:4" x14ac:dyDescent="0.3">
      <c r="A1620">
        <v>1644</v>
      </c>
      <c r="B1620" s="13">
        <v>46085</v>
      </c>
      <c r="C1620" t="s">
        <v>1368</v>
      </c>
      <c r="D1620" t="s">
        <v>5201</v>
      </c>
    </row>
    <row r="1621" spans="1:4" x14ac:dyDescent="0.3">
      <c r="A1621">
        <v>1645</v>
      </c>
      <c r="B1621" s="13">
        <v>46085</v>
      </c>
      <c r="C1621" t="s">
        <v>1013</v>
      </c>
      <c r="D1621" t="s">
        <v>5202</v>
      </c>
    </row>
    <row r="1622" spans="1:4" x14ac:dyDescent="0.3">
      <c r="A1622">
        <v>1646</v>
      </c>
      <c r="B1622" s="13">
        <v>46085</v>
      </c>
      <c r="C1622" t="s">
        <v>2985</v>
      </c>
      <c r="D1622" t="s">
        <v>5203</v>
      </c>
    </row>
    <row r="1623" spans="1:4" x14ac:dyDescent="0.3">
      <c r="A1623">
        <v>1647</v>
      </c>
      <c r="B1623" s="13">
        <v>46086</v>
      </c>
      <c r="C1623" t="s">
        <v>1228</v>
      </c>
      <c r="D1623" t="s">
        <v>5209</v>
      </c>
    </row>
    <row r="1624" spans="1:4" x14ac:dyDescent="0.3">
      <c r="A1624">
        <v>1648</v>
      </c>
      <c r="B1624" s="13">
        <v>46086</v>
      </c>
      <c r="C1624" t="s">
        <v>5210</v>
      </c>
      <c r="D1624" t="s">
        <v>5211</v>
      </c>
    </row>
    <row r="1625" spans="1:4" x14ac:dyDescent="0.3">
      <c r="A1625">
        <v>1649</v>
      </c>
      <c r="B1625" s="13">
        <v>46086</v>
      </c>
      <c r="C1625" t="s">
        <v>1737</v>
      </c>
      <c r="D1625" t="s">
        <v>5213</v>
      </c>
    </row>
    <row r="1626" spans="1:4" x14ac:dyDescent="0.3">
      <c r="A1626">
        <v>1650</v>
      </c>
      <c r="B1626" s="13">
        <v>46086</v>
      </c>
      <c r="C1626" t="s">
        <v>1459</v>
      </c>
      <c r="D1626" t="s">
        <v>5214</v>
      </c>
    </row>
    <row r="1627" spans="1:4" x14ac:dyDescent="0.3">
      <c r="A1627">
        <v>1651</v>
      </c>
      <c r="B1627" s="13">
        <v>46086</v>
      </c>
      <c r="C1627" t="s">
        <v>2090</v>
      </c>
      <c r="D1627" t="s">
        <v>5215</v>
      </c>
    </row>
    <row r="1628" spans="1:4" x14ac:dyDescent="0.3">
      <c r="A1628">
        <v>1652</v>
      </c>
      <c r="B1628" s="13">
        <v>46086</v>
      </c>
      <c r="C1628" t="s">
        <v>5216</v>
      </c>
      <c r="D1628" t="s">
        <v>5220</v>
      </c>
    </row>
    <row r="1629" spans="1:4" x14ac:dyDescent="0.3">
      <c r="A1629">
        <v>1653</v>
      </c>
      <c r="B1629" s="13">
        <v>46086</v>
      </c>
      <c r="C1629" t="s">
        <v>1588</v>
      </c>
      <c r="D1629" t="s">
        <v>5221</v>
      </c>
    </row>
    <row r="1630" spans="1:4" x14ac:dyDescent="0.3">
      <c r="A1630">
        <v>1654</v>
      </c>
      <c r="B1630" s="13">
        <v>46087</v>
      </c>
      <c r="C1630" t="s">
        <v>1389</v>
      </c>
      <c r="D1630" t="s">
        <v>5228</v>
      </c>
    </row>
    <row r="1631" spans="1:4" x14ac:dyDescent="0.3">
      <c r="A1631">
        <v>1655</v>
      </c>
      <c r="B1631" s="13">
        <v>46087</v>
      </c>
      <c r="C1631" t="s">
        <v>1737</v>
      </c>
      <c r="D1631" t="s">
        <v>5229</v>
      </c>
    </row>
    <row r="1632" spans="1:4" x14ac:dyDescent="0.3">
      <c r="A1632">
        <v>1656</v>
      </c>
      <c r="B1632" s="13">
        <v>46087</v>
      </c>
      <c r="C1632" t="s">
        <v>2589</v>
      </c>
      <c r="D1632" t="s">
        <v>5230</v>
      </c>
    </row>
    <row r="1633" spans="1:4" x14ac:dyDescent="0.3">
      <c r="A1633">
        <v>1657</v>
      </c>
      <c r="B1633" s="13">
        <v>46087</v>
      </c>
      <c r="C1633" t="s">
        <v>1588</v>
      </c>
      <c r="D1633" t="s">
        <v>5231</v>
      </c>
    </row>
    <row r="1634" spans="1:4" x14ac:dyDescent="0.3">
      <c r="A1634">
        <v>1658</v>
      </c>
      <c r="B1634" s="13">
        <v>46087</v>
      </c>
      <c r="C1634" t="s">
        <v>1389</v>
      </c>
      <c r="D1634" t="s">
        <v>5232</v>
      </c>
    </row>
    <row r="1635" spans="1:4" x14ac:dyDescent="0.3">
      <c r="A1635">
        <v>1659</v>
      </c>
      <c r="B1635" s="13">
        <v>46087</v>
      </c>
      <c r="C1635" t="s">
        <v>1385</v>
      </c>
      <c r="D1635" t="s">
        <v>5233</v>
      </c>
    </row>
    <row r="1636" spans="1:4" x14ac:dyDescent="0.3">
      <c r="A1636">
        <v>1660</v>
      </c>
      <c r="B1636" s="13">
        <v>46088</v>
      </c>
      <c r="C1636" t="s">
        <v>4464</v>
      </c>
      <c r="D1636" t="s">
        <v>5237</v>
      </c>
    </row>
    <row r="1637" spans="1:4" x14ac:dyDescent="0.3">
      <c r="A1637">
        <v>1661</v>
      </c>
      <c r="B1637" s="13">
        <v>46090</v>
      </c>
      <c r="C1637" t="s">
        <v>1389</v>
      </c>
      <c r="D1637" t="s">
        <v>5247</v>
      </c>
    </row>
    <row r="1638" spans="1:4" x14ac:dyDescent="0.3">
      <c r="A1638">
        <v>1662</v>
      </c>
      <c r="B1638" s="13">
        <v>46090</v>
      </c>
      <c r="C1638" t="s">
        <v>2090</v>
      </c>
      <c r="D1638" t="s">
        <v>5248</v>
      </c>
    </row>
    <row r="1639" spans="1:4" x14ac:dyDescent="0.3">
      <c r="A1639">
        <v>1663</v>
      </c>
      <c r="B1639" s="13">
        <v>46090</v>
      </c>
      <c r="C1639" t="s">
        <v>1567</v>
      </c>
      <c r="D1639" t="s">
        <v>5249</v>
      </c>
    </row>
    <row r="1640" spans="1:4" x14ac:dyDescent="0.3">
      <c r="A1640">
        <v>1664</v>
      </c>
      <c r="B1640" s="13">
        <v>46091</v>
      </c>
      <c r="C1640" t="s">
        <v>4782</v>
      </c>
      <c r="D1640" t="s">
        <v>5255</v>
      </c>
    </row>
    <row r="1641" spans="1:4" x14ac:dyDescent="0.3">
      <c r="A1641">
        <v>1665</v>
      </c>
      <c r="B1641" s="13">
        <v>46091</v>
      </c>
      <c r="C1641" t="s">
        <v>1013</v>
      </c>
      <c r="D1641" t="s">
        <v>5256</v>
      </c>
    </row>
    <row r="1642" spans="1:4" x14ac:dyDescent="0.3">
      <c r="A1642">
        <v>1666</v>
      </c>
      <c r="B1642" s="13">
        <v>46091</v>
      </c>
      <c r="C1642" t="s">
        <v>1143</v>
      </c>
      <c r="D1642" t="s">
        <v>5257</v>
      </c>
    </row>
    <row r="1643" spans="1:4" x14ac:dyDescent="0.3">
      <c r="A1643">
        <v>1667</v>
      </c>
      <c r="B1643" s="13">
        <v>46091</v>
      </c>
      <c r="C1643" t="s">
        <v>3173</v>
      </c>
      <c r="D1643" t="s">
        <v>5258</v>
      </c>
    </row>
    <row r="1644" spans="1:4" x14ac:dyDescent="0.3">
      <c r="A1644">
        <v>1668</v>
      </c>
      <c r="B1644" s="13">
        <v>46091</v>
      </c>
      <c r="C1644" t="s">
        <v>1712</v>
      </c>
      <c r="D1644" t="s">
        <v>5259</v>
      </c>
    </row>
    <row r="1645" spans="1:4" x14ac:dyDescent="0.3">
      <c r="A1645">
        <v>1669</v>
      </c>
      <c r="B1645" s="13">
        <v>46091</v>
      </c>
      <c r="C1645" t="s">
        <v>1570</v>
      </c>
      <c r="D1645" t="s">
        <v>5260</v>
      </c>
    </row>
    <row r="1646" spans="1:4" x14ac:dyDescent="0.3">
      <c r="A1646">
        <v>1670</v>
      </c>
      <c r="B1646" s="13">
        <v>46091</v>
      </c>
      <c r="C1646" t="s">
        <v>1442</v>
      </c>
      <c r="D1646" t="s">
        <v>5261</v>
      </c>
    </row>
    <row r="1647" spans="1:4" x14ac:dyDescent="0.3">
      <c r="A1647">
        <v>1671</v>
      </c>
      <c r="B1647" s="13">
        <v>46091</v>
      </c>
      <c r="C1647" t="s">
        <v>2134</v>
      </c>
      <c r="D1647" t="s">
        <v>5262</v>
      </c>
    </row>
    <row r="1648" spans="1:4" x14ac:dyDescent="0.3">
      <c r="A1648">
        <v>1672</v>
      </c>
      <c r="B1648" s="13">
        <v>46092</v>
      </c>
      <c r="C1648" t="s">
        <v>1434</v>
      </c>
      <c r="D1648" t="s">
        <v>5263</v>
      </c>
    </row>
    <row r="1649" spans="1:4" x14ac:dyDescent="0.3">
      <c r="A1649">
        <v>1673</v>
      </c>
      <c r="B1649" s="13">
        <v>46092</v>
      </c>
      <c r="C1649" t="s">
        <v>1795</v>
      </c>
      <c r="D1649" t="s">
        <v>5264</v>
      </c>
    </row>
    <row r="1650" spans="1:4" x14ac:dyDescent="0.3">
      <c r="A1650">
        <v>1674</v>
      </c>
      <c r="B1650" s="13">
        <v>46092</v>
      </c>
      <c r="C1650" t="s">
        <v>1737</v>
      </c>
      <c r="D1650" t="s">
        <v>5265</v>
      </c>
    </row>
    <row r="1651" spans="1:4" x14ac:dyDescent="0.3">
      <c r="A1651">
        <v>1675</v>
      </c>
      <c r="B1651" s="13">
        <v>46092</v>
      </c>
      <c r="C1651" t="s">
        <v>985</v>
      </c>
      <c r="D1651" t="s">
        <v>5268</v>
      </c>
    </row>
    <row r="1652" spans="1:4" x14ac:dyDescent="0.3">
      <c r="A1652">
        <v>1676</v>
      </c>
      <c r="B1652" s="13">
        <v>46092</v>
      </c>
      <c r="C1652" t="s">
        <v>1444</v>
      </c>
      <c r="D1652" t="s">
        <v>5270</v>
      </c>
    </row>
    <row r="1653" spans="1:4" x14ac:dyDescent="0.3">
      <c r="A1653">
        <v>1677</v>
      </c>
      <c r="B1653" s="13">
        <v>46093</v>
      </c>
      <c r="C1653" t="s">
        <v>2090</v>
      </c>
      <c r="D1653" t="s">
        <v>5275</v>
      </c>
    </row>
    <row r="1654" spans="1:4" x14ac:dyDescent="0.3">
      <c r="A1654">
        <v>1678</v>
      </c>
      <c r="B1654" s="13">
        <v>46093</v>
      </c>
      <c r="C1654" t="s">
        <v>1712</v>
      </c>
      <c r="D1654" t="s">
        <v>5277</v>
      </c>
    </row>
    <row r="1655" spans="1:4" x14ac:dyDescent="0.3">
      <c r="A1655">
        <v>1679</v>
      </c>
      <c r="B1655" s="13">
        <v>46093</v>
      </c>
      <c r="C1655" t="s">
        <v>1799</v>
      </c>
      <c r="D1655" t="s">
        <v>5278</v>
      </c>
    </row>
    <row r="1656" spans="1:4" x14ac:dyDescent="0.3">
      <c r="A1656">
        <v>1680</v>
      </c>
      <c r="B1656" s="13">
        <v>46093</v>
      </c>
      <c r="C1656" t="s">
        <v>2005</v>
      </c>
      <c r="D1656" t="s">
        <v>5280</v>
      </c>
    </row>
    <row r="1657" spans="1:4" x14ac:dyDescent="0.3">
      <c r="A1657">
        <v>1681</v>
      </c>
      <c r="B1657" s="13">
        <v>46093</v>
      </c>
      <c r="C1657" t="s">
        <v>2295</v>
      </c>
      <c r="D1657" t="s">
        <v>5282</v>
      </c>
    </row>
    <row r="1658" spans="1:4" x14ac:dyDescent="0.3">
      <c r="A1658">
        <v>1682</v>
      </c>
      <c r="B1658" s="13">
        <v>46093</v>
      </c>
      <c r="C1658" t="s">
        <v>1296</v>
      </c>
      <c r="D1658" t="s">
        <v>5284</v>
      </c>
    </row>
    <row r="1659" spans="1:4" x14ac:dyDescent="0.3">
      <c r="A1659">
        <v>1683</v>
      </c>
      <c r="B1659" s="13">
        <v>46093</v>
      </c>
      <c r="C1659" t="s">
        <v>2397</v>
      </c>
      <c r="D1659" t="s">
        <v>5286</v>
      </c>
    </row>
    <row r="1660" spans="1:4" x14ac:dyDescent="0.3">
      <c r="A1660">
        <v>1684</v>
      </c>
      <c r="B1660" s="13">
        <v>46093</v>
      </c>
      <c r="C1660" t="s">
        <v>3899</v>
      </c>
      <c r="D1660" t="s">
        <v>5287</v>
      </c>
    </row>
    <row r="1661" spans="1:4" x14ac:dyDescent="0.3">
      <c r="A1661">
        <v>1685</v>
      </c>
      <c r="B1661" s="13">
        <v>46093</v>
      </c>
      <c r="C1661" t="s">
        <v>1712</v>
      </c>
      <c r="D1661" t="s">
        <v>5289</v>
      </c>
    </row>
    <row r="1662" spans="1:4" x14ac:dyDescent="0.3">
      <c r="A1662">
        <v>1686</v>
      </c>
      <c r="B1662" s="13">
        <v>46094</v>
      </c>
      <c r="C1662" t="s">
        <v>1860</v>
      </c>
      <c r="D1662" t="s">
        <v>5295</v>
      </c>
    </row>
    <row r="1663" spans="1:4" x14ac:dyDescent="0.3">
      <c r="A1663">
        <v>1687</v>
      </c>
      <c r="B1663" s="13">
        <v>46094</v>
      </c>
      <c r="C1663" t="s">
        <v>1712</v>
      </c>
      <c r="D1663" t="s">
        <v>5298</v>
      </c>
    </row>
    <row r="1664" spans="1:4" x14ac:dyDescent="0.3">
      <c r="A1664">
        <v>1688</v>
      </c>
      <c r="B1664" s="13">
        <v>46094</v>
      </c>
      <c r="C1664" t="s">
        <v>5299</v>
      </c>
      <c r="D1664" t="s">
        <v>5301</v>
      </c>
    </row>
    <row r="1665" spans="1:4" x14ac:dyDescent="0.3">
      <c r="A1665">
        <v>1689</v>
      </c>
      <c r="B1665" s="13">
        <v>46094</v>
      </c>
      <c r="C1665" t="s">
        <v>2134</v>
      </c>
      <c r="D1665" t="s">
        <v>5302</v>
      </c>
    </row>
    <row r="1666" spans="1:4" x14ac:dyDescent="0.3">
      <c r="A1666">
        <v>1690</v>
      </c>
      <c r="B1666" s="13">
        <v>46094</v>
      </c>
      <c r="C1666" t="s">
        <v>2610</v>
      </c>
      <c r="D1666" t="s">
        <v>5303</v>
      </c>
    </row>
    <row r="1667" spans="1:4" x14ac:dyDescent="0.3">
      <c r="A1667">
        <v>1691</v>
      </c>
      <c r="B1667" s="13">
        <v>46094</v>
      </c>
      <c r="C1667" t="s">
        <v>1439</v>
      </c>
      <c r="D1667" t="s">
        <v>5304</v>
      </c>
    </row>
    <row r="1668" spans="1:4" x14ac:dyDescent="0.3">
      <c r="A1668">
        <v>1692</v>
      </c>
      <c r="B1668" s="13">
        <v>46097</v>
      </c>
      <c r="C1668" t="s">
        <v>1457</v>
      </c>
      <c r="D1668" t="s">
        <v>5314</v>
      </c>
    </row>
    <row r="1669" spans="1:4" x14ac:dyDescent="0.3">
      <c r="A1669">
        <v>1693</v>
      </c>
      <c r="B1669" s="13">
        <v>46097</v>
      </c>
      <c r="C1669" t="s">
        <v>2454</v>
      </c>
      <c r="D1669" t="s">
        <v>5316</v>
      </c>
    </row>
    <row r="1670" spans="1:4" x14ac:dyDescent="0.3">
      <c r="A1670">
        <v>1694</v>
      </c>
      <c r="B1670" s="13">
        <v>46097</v>
      </c>
      <c r="C1670" t="s">
        <v>3188</v>
      </c>
      <c r="D1670" t="s">
        <v>5317</v>
      </c>
    </row>
    <row r="1671" spans="1:4" x14ac:dyDescent="0.3">
      <c r="A1671">
        <v>1695</v>
      </c>
      <c r="B1671" s="13">
        <v>46097</v>
      </c>
      <c r="C1671" t="s">
        <v>1363</v>
      </c>
      <c r="D1671" t="s">
        <v>5318</v>
      </c>
    </row>
    <row r="1672" spans="1:4" x14ac:dyDescent="0.3">
      <c r="A1672">
        <v>1696</v>
      </c>
      <c r="B1672" s="13">
        <v>46097</v>
      </c>
      <c r="C1672" t="s">
        <v>1712</v>
      </c>
      <c r="D1672" t="s">
        <v>5319</v>
      </c>
    </row>
    <row r="1673" spans="1:4" x14ac:dyDescent="0.3">
      <c r="A1673">
        <v>1697</v>
      </c>
      <c r="B1673" s="13">
        <v>46097</v>
      </c>
      <c r="C1673" t="s">
        <v>2770</v>
      </c>
      <c r="D1673" t="s">
        <v>5320</v>
      </c>
    </row>
    <row r="1674" spans="1:4" x14ac:dyDescent="0.3">
      <c r="A1674">
        <v>1698</v>
      </c>
      <c r="B1674" s="13">
        <v>46097</v>
      </c>
      <c r="C1674" t="s">
        <v>1434</v>
      </c>
      <c r="D1674" t="s">
        <v>5322</v>
      </c>
    </row>
    <row r="1675" spans="1:4" x14ac:dyDescent="0.3">
      <c r="A1675">
        <v>1699</v>
      </c>
      <c r="B1675" s="13">
        <v>46097</v>
      </c>
      <c r="C1675" t="s">
        <v>1712</v>
      </c>
      <c r="D1675" t="s">
        <v>5324</v>
      </c>
    </row>
    <row r="1676" spans="1:4" x14ac:dyDescent="0.3">
      <c r="A1676">
        <v>1700</v>
      </c>
      <c r="B1676" s="13">
        <v>46097</v>
      </c>
      <c r="C1676" t="s">
        <v>1368</v>
      </c>
      <c r="D1676" t="s">
        <v>5325</v>
      </c>
    </row>
    <row r="1677" spans="1:4" x14ac:dyDescent="0.3">
      <c r="A1677">
        <v>1701</v>
      </c>
      <c r="B1677" s="13">
        <v>46097</v>
      </c>
      <c r="C1677" t="s">
        <v>4410</v>
      </c>
      <c r="D1677" t="s">
        <v>5326</v>
      </c>
    </row>
    <row r="1678" spans="1:4" x14ac:dyDescent="0.3">
      <c r="A1678">
        <v>1702</v>
      </c>
      <c r="B1678" s="13">
        <v>46097</v>
      </c>
      <c r="C1678" t="s">
        <v>1544</v>
      </c>
      <c r="D1678" t="s">
        <v>5327</v>
      </c>
    </row>
    <row r="1679" spans="1:4" x14ac:dyDescent="0.3">
      <c r="A1679">
        <v>1703</v>
      </c>
      <c r="B1679" s="13">
        <v>46097</v>
      </c>
      <c r="C1679" t="s">
        <v>3794</v>
      </c>
      <c r="D1679" t="s">
        <v>5333</v>
      </c>
    </row>
    <row r="1680" spans="1:4" x14ac:dyDescent="0.3">
      <c r="A1680">
        <v>1704</v>
      </c>
      <c r="B1680" s="13">
        <v>46098</v>
      </c>
      <c r="C1680" t="s">
        <v>1570</v>
      </c>
      <c r="D1680" t="s">
        <v>5335</v>
      </c>
    </row>
    <row r="1681" spans="1:4" x14ac:dyDescent="0.3">
      <c r="A1681">
        <v>1705</v>
      </c>
      <c r="B1681" s="13">
        <v>46098</v>
      </c>
      <c r="C1681" t="s">
        <v>1737</v>
      </c>
      <c r="D1681" t="s">
        <v>5336</v>
      </c>
    </row>
    <row r="1682" spans="1:4" x14ac:dyDescent="0.3">
      <c r="A1682">
        <v>1706</v>
      </c>
      <c r="B1682" s="13">
        <v>46098</v>
      </c>
      <c r="C1682" t="s">
        <v>1570</v>
      </c>
      <c r="D1682" t="s">
        <v>5337</v>
      </c>
    </row>
    <row r="1683" spans="1:4" x14ac:dyDescent="0.3">
      <c r="A1683">
        <v>1707</v>
      </c>
      <c r="B1683" s="13">
        <v>46098</v>
      </c>
      <c r="C1683" t="s">
        <v>1531</v>
      </c>
      <c r="D1683" t="s">
        <v>5338</v>
      </c>
    </row>
    <row r="1684" spans="1:4" x14ac:dyDescent="0.3">
      <c r="A1684">
        <v>1708</v>
      </c>
      <c r="B1684" s="13">
        <v>46099</v>
      </c>
      <c r="C1684" t="s">
        <v>1567</v>
      </c>
      <c r="D1684" t="s">
        <v>5340</v>
      </c>
    </row>
    <row r="1685" spans="1:4" x14ac:dyDescent="0.3">
      <c r="A1685">
        <v>1709</v>
      </c>
      <c r="B1685" s="13">
        <v>46099</v>
      </c>
      <c r="C1685" t="s">
        <v>1016</v>
      </c>
      <c r="D1685" t="s">
        <v>5343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36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2" sqref="I2:I191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4859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224</v>
      </c>
      <c r="J1" s="283"/>
      <c r="K1" s="282"/>
    </row>
    <row r="2" spans="1:11" x14ac:dyDescent="0.3">
      <c r="A2" s="47">
        <v>1</v>
      </c>
      <c r="B2" t="s">
        <v>1264</v>
      </c>
      <c r="C2" t="s">
        <v>1621</v>
      </c>
      <c r="E2" t="s">
        <v>1622</v>
      </c>
      <c r="F2" t="s">
        <v>1623</v>
      </c>
      <c r="G2" t="s">
        <v>1624</v>
      </c>
      <c r="H2" s="194">
        <f>SUMIF(주문_리스트!C:C,거래처!$B2,주문_리스트!K:K)+SUMIF(주문_리스트!C:C,거래처!B2,주문_리스트!L:L)-1543201</f>
        <v>714999.60000000149</v>
      </c>
      <c r="I2" s="194" t="s">
        <v>5332</v>
      </c>
    </row>
    <row r="3" spans="1:11" hidden="1" x14ac:dyDescent="0.3">
      <c r="A3" s="47">
        <v>2</v>
      </c>
      <c r="B3" t="s">
        <v>2579</v>
      </c>
      <c r="C3" t="s">
        <v>2580</v>
      </c>
      <c r="E3" t="s">
        <v>2581</v>
      </c>
      <c r="H3" s="194">
        <f>SUMIF(주문_리스트!C:C,거래처!B3,주문_리스트!K:K)+SUMIF(주문_리스트!C:C,거래처!B3,주문_리스트!L:L)</f>
        <v>0</v>
      </c>
      <c r="I3" s="52" t="s">
        <v>5234</v>
      </c>
    </row>
    <row r="4" spans="1:11" hidden="1" x14ac:dyDescent="0.3">
      <c r="A4" s="47">
        <v>3</v>
      </c>
      <c r="B4" t="s">
        <v>1265</v>
      </c>
      <c r="C4" t="s">
        <v>3623</v>
      </c>
      <c r="E4" t="s">
        <v>3624</v>
      </c>
      <c r="F4" t="s">
        <v>963</v>
      </c>
      <c r="G4" t="s">
        <v>3625</v>
      </c>
      <c r="H4" s="194">
        <f>SUMIF(주문_리스트!C:C,거래처!B4,주문_리스트!K:K)+SUMIF(주문_리스트!C:C,거래처!B4,주문_리스트!L:L)-2000000</f>
        <v>0</v>
      </c>
      <c r="I4" s="52" t="s">
        <v>4982</v>
      </c>
    </row>
    <row r="5" spans="1:11" hidden="1" x14ac:dyDescent="0.3">
      <c r="A5" s="47">
        <v>4</v>
      </c>
      <c r="B5" t="s">
        <v>1153</v>
      </c>
      <c r="C5" t="s">
        <v>1154</v>
      </c>
      <c r="E5" t="s">
        <v>1155</v>
      </c>
      <c r="F5" t="s">
        <v>1156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1266</v>
      </c>
      <c r="C6" t="s">
        <v>2582</v>
      </c>
      <c r="E6" t="s">
        <v>2583</v>
      </c>
      <c r="F6" t="s">
        <v>1175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1267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1281</v>
      </c>
      <c r="C8" t="s">
        <v>1084</v>
      </c>
      <c r="E8" t="s">
        <v>1085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1268</v>
      </c>
      <c r="C9" t="s">
        <v>1102</v>
      </c>
      <c r="E9" t="s">
        <v>1103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1269</v>
      </c>
      <c r="C10" t="s">
        <v>1781</v>
      </c>
      <c r="E10" t="s">
        <v>1270</v>
      </c>
      <c r="F10" t="s">
        <v>1777</v>
      </c>
      <c r="G10" t="s">
        <v>1782</v>
      </c>
      <c r="H10" s="194">
        <f>SUMIF(주문_리스트!C:C,거래처!B10,주문_리스트!K:K)+SUMIF(주문_리스트!C:C,거래처!B10,주문_리스트!L:L)</f>
        <v>3640000</v>
      </c>
      <c r="I10" s="52" t="s">
        <v>5332</v>
      </c>
    </row>
    <row r="11" spans="1:11" hidden="1" x14ac:dyDescent="0.3">
      <c r="A11" s="47">
        <v>10</v>
      </c>
      <c r="B11" t="s">
        <v>1271</v>
      </c>
      <c r="C11" t="s">
        <v>1605</v>
      </c>
      <c r="E11" t="s">
        <v>1606</v>
      </c>
      <c r="F11" t="s">
        <v>34</v>
      </c>
      <c r="G11" t="s">
        <v>3916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1272</v>
      </c>
      <c r="C12" t="s">
        <v>2120</v>
      </c>
      <c r="E12" t="s">
        <v>2121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1273</v>
      </c>
      <c r="C13" t="s">
        <v>1204</v>
      </c>
      <c r="E13" t="s">
        <v>3311</v>
      </c>
      <c r="F13" t="s">
        <v>32</v>
      </c>
      <c r="G13" t="s">
        <v>3301</v>
      </c>
      <c r="H13" s="194">
        <f>SUMIF(주문_리스트!C:C,거래처!B13,주문_리스트!K:K)+SUMIF(주문_리스트!C:C,거래처!B13,주문_리스트!L:L)-1320000</f>
        <v>0</v>
      </c>
      <c r="I13" s="52" t="s">
        <v>5102</v>
      </c>
    </row>
    <row r="14" spans="1:11" x14ac:dyDescent="0.3">
      <c r="A14" s="47">
        <v>13</v>
      </c>
      <c r="B14" t="s">
        <v>1274</v>
      </c>
      <c r="C14" t="s">
        <v>2490</v>
      </c>
      <c r="E14" t="s">
        <v>3775</v>
      </c>
      <c r="F14" t="s">
        <v>3771</v>
      </c>
      <c r="G14" t="s">
        <v>3776</v>
      </c>
      <c r="H14" s="194">
        <f>SUMIF(주문_리스트!C:C,거래처!B14,주문_리스트!K:K)+SUMIF(주문_리스트!C:C,거래처!B14,주문_리스트!L:L)-1280000</f>
        <v>900000</v>
      </c>
      <c r="I14" s="52" t="s">
        <v>5332</v>
      </c>
    </row>
    <row r="15" spans="1:11" hidden="1" x14ac:dyDescent="0.3">
      <c r="A15" s="47">
        <v>14</v>
      </c>
      <c r="B15" t="s">
        <v>1275</v>
      </c>
      <c r="C15" t="s">
        <v>1080</v>
      </c>
      <c r="E15" t="s">
        <v>1081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1276</v>
      </c>
      <c r="C16" t="s">
        <v>1072</v>
      </c>
      <c r="E16" t="s">
        <v>1073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1277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14350500.200000003</v>
      </c>
      <c r="I17" s="52" t="s">
        <v>5332</v>
      </c>
    </row>
    <row r="18" spans="1:13" x14ac:dyDescent="0.3">
      <c r="A18" s="47">
        <v>17</v>
      </c>
      <c r="B18" t="s">
        <v>1278</v>
      </c>
      <c r="C18" t="s">
        <v>1171</v>
      </c>
      <c r="E18" t="s">
        <v>1172</v>
      </c>
      <c r="F18" t="s">
        <v>1173</v>
      </c>
      <c r="G18" t="s">
        <v>1174</v>
      </c>
      <c r="H18" s="194">
        <f>SUMIF(주문_리스트!C:C,거래처!B18,주문_리스트!K:K)+SUMIF(주문_리스트!C:C,거래처!B18,주문_리스트!L:L)-2524500</f>
        <v>0</v>
      </c>
      <c r="I18" s="52" t="s">
        <v>5332</v>
      </c>
    </row>
    <row r="19" spans="1:13" x14ac:dyDescent="0.3">
      <c r="A19" s="47">
        <v>18</v>
      </c>
      <c r="B19" t="s">
        <v>1279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2810000</v>
      </c>
      <c r="I19" s="52" t="s">
        <v>5332</v>
      </c>
      <c r="M19" s="282"/>
    </row>
    <row r="20" spans="1:13" hidden="1" x14ac:dyDescent="0.3">
      <c r="A20" s="47">
        <v>19</v>
      </c>
      <c r="B20" t="s">
        <v>1280</v>
      </c>
      <c r="C20" t="s">
        <v>1222</v>
      </c>
      <c r="E20" t="s">
        <v>1223</v>
      </c>
      <c r="F20" t="s">
        <v>1219</v>
      </c>
      <c r="G20" t="s">
        <v>4836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1224</v>
      </c>
      <c r="C21" t="s">
        <v>1225</v>
      </c>
      <c r="E21" t="s">
        <v>1226</v>
      </c>
      <c r="F21" t="s">
        <v>1227</v>
      </c>
      <c r="H21" s="194">
        <f>SUMIF(주문_리스트!C:C,거래처!B21,주문_리스트!K:K)+SUMIF(주문_리스트!C:C,거래처!B21,주문_리스트!L:L)</f>
        <v>2300000</v>
      </c>
      <c r="I21" s="52" t="s">
        <v>5332</v>
      </c>
    </row>
    <row r="22" spans="1:13" hidden="1" x14ac:dyDescent="0.3">
      <c r="A22" s="47">
        <v>21</v>
      </c>
      <c r="B22" t="s">
        <v>1282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4529</v>
      </c>
    </row>
    <row r="23" spans="1:13" hidden="1" x14ac:dyDescent="0.3">
      <c r="A23" s="47">
        <v>22</v>
      </c>
      <c r="B23" t="s">
        <v>1283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1284</v>
      </c>
      <c r="C24" t="s">
        <v>3375</v>
      </c>
      <c r="E24" t="s">
        <v>3376</v>
      </c>
      <c r="F24" t="s">
        <v>1175</v>
      </c>
      <c r="H24" s="194">
        <f>SUMIF(주문_리스트!C:C,거래처!B24,주문_리스트!K:K)+SUMIF(주문_리스트!C:C,거래처!B24,주문_리스트!L:L)</f>
        <v>0</v>
      </c>
      <c r="I24" s="52" t="s">
        <v>3504</v>
      </c>
    </row>
    <row r="25" spans="1:13" hidden="1" x14ac:dyDescent="0.3">
      <c r="A25" s="47">
        <v>24</v>
      </c>
      <c r="B25" t="s">
        <v>1285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4982</v>
      </c>
    </row>
    <row r="26" spans="1:13" hidden="1" x14ac:dyDescent="0.3">
      <c r="A26" s="47">
        <v>25</v>
      </c>
      <c r="B26" t="s">
        <v>1286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5153</v>
      </c>
    </row>
    <row r="27" spans="1:13" hidden="1" x14ac:dyDescent="0.3">
      <c r="A27" s="47">
        <v>26</v>
      </c>
      <c r="B27" t="s">
        <v>1287</v>
      </c>
      <c r="C27" t="s">
        <v>986</v>
      </c>
      <c r="E27" t="s">
        <v>987</v>
      </c>
      <c r="F27" t="s">
        <v>963</v>
      </c>
      <c r="G27" t="s">
        <v>3440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1601</v>
      </c>
      <c r="C28" t="s">
        <v>1602</v>
      </c>
      <c r="E28" t="s">
        <v>1603</v>
      </c>
      <c r="F28" t="s">
        <v>1604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4636</v>
      </c>
    </row>
    <row r="29" spans="1:13" hidden="1" x14ac:dyDescent="0.3">
      <c r="A29" s="47">
        <v>28</v>
      </c>
      <c r="B29" t="s">
        <v>1894</v>
      </c>
      <c r="C29" t="s">
        <v>1895</v>
      </c>
      <c r="E29" t="s">
        <v>1896</v>
      </c>
      <c r="F29" t="s">
        <v>1889</v>
      </c>
      <c r="G29" t="s">
        <v>1897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1074</v>
      </c>
      <c r="C30" t="s">
        <v>1075</v>
      </c>
      <c r="E30" t="s">
        <v>1076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1288</v>
      </c>
      <c r="C31" t="s">
        <v>1702</v>
      </c>
      <c r="E31" t="s">
        <v>1703</v>
      </c>
      <c r="F31" t="s">
        <v>963</v>
      </c>
      <c r="G31" t="s">
        <v>1704</v>
      </c>
      <c r="H31" s="194">
        <f>SUMIF(주문_리스트!C:C,거래처!B31,주문_리스트!K:K)+SUMIF(주문_리스트!C:C,거래처!B31,주문_리스트!L:L)-1200000</f>
        <v>0</v>
      </c>
      <c r="I31" s="52" t="s">
        <v>5332</v>
      </c>
      <c r="J31" t="s">
        <v>4634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1100000</v>
      </c>
      <c r="I32" s="52" t="s">
        <v>5332</v>
      </c>
    </row>
    <row r="33" spans="1:9" hidden="1" x14ac:dyDescent="0.3">
      <c r="A33" s="47">
        <v>32</v>
      </c>
      <c r="B33" t="s">
        <v>1289</v>
      </c>
      <c r="C33" t="s">
        <v>3312</v>
      </c>
      <c r="E33" t="s">
        <v>3313</v>
      </c>
      <c r="F33" t="s">
        <v>3314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3598</v>
      </c>
    </row>
    <row r="34" spans="1:9" hidden="1" x14ac:dyDescent="0.3">
      <c r="A34" s="47">
        <v>33</v>
      </c>
      <c r="B34" t="s">
        <v>1290</v>
      </c>
      <c r="C34" t="s">
        <v>1100</v>
      </c>
      <c r="E34" t="s">
        <v>1101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1561</v>
      </c>
      <c r="C36" t="s">
        <v>1542</v>
      </c>
      <c r="E36" t="s">
        <v>1543</v>
      </c>
      <c r="F36" t="s">
        <v>32</v>
      </c>
      <c r="G36" t="s">
        <v>3078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2860000</v>
      </c>
      <c r="I37" s="52" t="s">
        <v>5332</v>
      </c>
    </row>
    <row r="38" spans="1:9" x14ac:dyDescent="0.3">
      <c r="A38" s="47">
        <v>37</v>
      </c>
      <c r="B38" t="s">
        <v>1033</v>
      </c>
      <c r="C38" t="s">
        <v>966</v>
      </c>
      <c r="E38" t="s">
        <v>3784</v>
      </c>
      <c r="F38" t="s">
        <v>32</v>
      </c>
      <c r="G38" t="s">
        <v>1554</v>
      </c>
      <c r="H38" s="194">
        <f>SUMIF(주문_리스트!C:C,거래처!B38,주문_리스트!K:K)+SUMIF(주문_리스트!C:C,거래처!B38,주문_리스트!L:L)</f>
        <v>527999.89999999851</v>
      </c>
      <c r="I38" s="52" t="s">
        <v>5332</v>
      </c>
    </row>
    <row r="39" spans="1:9" hidden="1" x14ac:dyDescent="0.3">
      <c r="A39" s="47">
        <v>38</v>
      </c>
      <c r="B39" t="s">
        <v>1293</v>
      </c>
      <c r="C39" t="s">
        <v>1382</v>
      </c>
      <c r="E39" t="s">
        <v>1383</v>
      </c>
      <c r="F39" t="s">
        <v>963</v>
      </c>
      <c r="G39" t="s">
        <v>1384</v>
      </c>
      <c r="H39" s="194">
        <f>SUMIF(주문_리스트!C:C,거래처!B39,주문_리스트!K:K)+SUMIF(주문_리스트!C:C,거래처!B39,주문_리스트!L:L)-2200000</f>
        <v>0</v>
      </c>
      <c r="I39" s="52" t="s">
        <v>4638</v>
      </c>
    </row>
    <row r="40" spans="1:9" hidden="1" x14ac:dyDescent="0.3">
      <c r="A40" s="47">
        <v>39</v>
      </c>
      <c r="B40" t="s">
        <v>1294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1295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1297</v>
      </c>
      <c r="C43" t="s">
        <v>1354</v>
      </c>
      <c r="E43" t="s">
        <v>1355</v>
      </c>
      <c r="F43" t="s">
        <v>2338</v>
      </c>
      <c r="G43" t="s">
        <v>2339</v>
      </c>
      <c r="H43" s="194">
        <f>SUMIF(주문_리스트!C:C,거래처!B43,주문_리스트!K:K)+SUMIF(주문_리스트!C:C,거래처!B43,주문_리스트!L:L)-1600000</f>
        <v>1430000</v>
      </c>
      <c r="I43" s="52" t="s">
        <v>5332</v>
      </c>
    </row>
    <row r="44" spans="1:9" hidden="1" x14ac:dyDescent="0.3">
      <c r="A44" s="47">
        <v>43</v>
      </c>
      <c r="B44" t="s">
        <v>1298</v>
      </c>
      <c r="C44" t="s">
        <v>2631</v>
      </c>
      <c r="E44" t="s">
        <v>2632</v>
      </c>
      <c r="F44" t="s">
        <v>963</v>
      </c>
      <c r="G44" t="s">
        <v>2633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1299</v>
      </c>
      <c r="C45" t="s">
        <v>1077</v>
      </c>
      <c r="E45" t="s">
        <v>1078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1300</v>
      </c>
      <c r="C46" t="s">
        <v>2429</v>
      </c>
      <c r="E46" t="s">
        <v>2431</v>
      </c>
      <c r="F46" t="s">
        <v>1175</v>
      </c>
      <c r="G46" t="s">
        <v>2430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1301</v>
      </c>
      <c r="C47" t="s">
        <v>1070</v>
      </c>
      <c r="E47" t="s">
        <v>1071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1303</v>
      </c>
      <c r="C49" t="s">
        <v>1217</v>
      </c>
      <c r="E49" t="s">
        <v>1218</v>
      </c>
      <c r="F49" t="s">
        <v>1219</v>
      </c>
      <c r="G49" t="s">
        <v>1220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1258</v>
      </c>
      <c r="C50" t="s">
        <v>1259</v>
      </c>
      <c r="E50" t="s">
        <v>1260</v>
      </c>
      <c r="H50" s="194">
        <f>SUMIF(주문_리스트!C:C,거래처!B50,주문_리스트!K:K)+SUMIF(주문_리스트!C:C,거래처!B50,주문_리스트!L:L)-1500000</f>
        <v>0</v>
      </c>
      <c r="I50" s="52" t="s">
        <v>3844</v>
      </c>
    </row>
    <row r="51" spans="1:9" hidden="1" x14ac:dyDescent="0.3">
      <c r="A51" s="47">
        <v>50</v>
      </c>
      <c r="B51" t="s">
        <v>1261</v>
      </c>
      <c r="C51" t="s">
        <v>1262</v>
      </c>
      <c r="E51" t="s">
        <v>1263</v>
      </c>
      <c r="F51" t="s">
        <v>963</v>
      </c>
      <c r="G51" t="s">
        <v>1854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1304</v>
      </c>
      <c r="C52" t="s">
        <v>1386</v>
      </c>
      <c r="E52" t="s">
        <v>1387</v>
      </c>
      <c r="F52" t="s">
        <v>963</v>
      </c>
      <c r="G52" t="s">
        <v>1388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1305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1144</v>
      </c>
      <c r="C54" t="s">
        <v>1779</v>
      </c>
      <c r="E54" t="s">
        <v>2613</v>
      </c>
      <c r="F54" t="s">
        <v>32</v>
      </c>
      <c r="G54" t="s">
        <v>2614</v>
      </c>
      <c r="H54" s="194">
        <f>SUMIF(주문_리스트!C:C,거래처!B54,주문_리스트!K:K)+SUMIF(주문_리스트!C:C,거래처!B54,주문_리스트!L:L)-4015000</f>
        <v>550000</v>
      </c>
      <c r="I54" s="52" t="s">
        <v>5332</v>
      </c>
    </row>
    <row r="55" spans="1:9" hidden="1" x14ac:dyDescent="0.3">
      <c r="A55" s="47">
        <v>54</v>
      </c>
      <c r="B55" t="s">
        <v>1086</v>
      </c>
      <c r="C55" t="s">
        <v>1087</v>
      </c>
      <c r="E55" t="s">
        <v>1088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1306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1307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5166</v>
      </c>
    </row>
    <row r="58" spans="1:9" hidden="1" x14ac:dyDescent="0.3">
      <c r="A58" s="47">
        <v>57</v>
      </c>
      <c r="B58" t="s">
        <v>1308</v>
      </c>
      <c r="C58" t="s">
        <v>1232</v>
      </c>
      <c r="E58" t="s">
        <v>1233</v>
      </c>
      <c r="F58" t="s">
        <v>963</v>
      </c>
      <c r="G58" t="s">
        <v>1234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1309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1310</v>
      </c>
      <c r="C61" t="s">
        <v>1041</v>
      </c>
      <c r="E61" t="s">
        <v>1612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1311</v>
      </c>
      <c r="C62" t="s">
        <v>2592</v>
      </c>
      <c r="E62" t="s">
        <v>2593</v>
      </c>
      <c r="F62" t="s">
        <v>2594</v>
      </c>
      <c r="G62" t="s">
        <v>2595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1312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1313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1314</v>
      </c>
      <c r="C65" t="s">
        <v>2607</v>
      </c>
      <c r="E65" t="s">
        <v>2608</v>
      </c>
      <c r="F65" t="s">
        <v>33</v>
      </c>
      <c r="G65" t="s">
        <v>3854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1182</v>
      </c>
      <c r="C66" t="s">
        <v>1183</v>
      </c>
      <c r="E66" t="s">
        <v>1184</v>
      </c>
      <c r="F66" t="s">
        <v>2037</v>
      </c>
      <c r="G66" t="s">
        <v>2038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1315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1316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5153</v>
      </c>
    </row>
    <row r="69" spans="1:9" hidden="1" x14ac:dyDescent="0.3">
      <c r="A69" s="47">
        <v>68</v>
      </c>
      <c r="B69" t="s">
        <v>1317</v>
      </c>
      <c r="C69" t="s">
        <v>1069</v>
      </c>
      <c r="E69" t="s">
        <v>5305</v>
      </c>
      <c r="F69" t="s">
        <v>32</v>
      </c>
      <c r="G69" t="s">
        <v>5306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1318</v>
      </c>
      <c r="C70" t="s">
        <v>2091</v>
      </c>
      <c r="E70" t="s">
        <v>2092</v>
      </c>
      <c r="F70" t="s">
        <v>32</v>
      </c>
      <c r="G70" t="s">
        <v>2432</v>
      </c>
      <c r="H70" s="194">
        <f>SUMIF(주문_리스트!C:C,거래처!B70,주문_리스트!K:K)+SUMIF(주문_리스트!C:C,거래처!B70,주문_리스트!L:L)</f>
        <v>2970000</v>
      </c>
      <c r="I70" s="52" t="s">
        <v>5332</v>
      </c>
    </row>
    <row r="71" spans="1:9" hidden="1" x14ac:dyDescent="0.3">
      <c r="A71" s="47">
        <v>70</v>
      </c>
      <c r="B71" t="s">
        <v>1319</v>
      </c>
      <c r="C71" t="s">
        <v>2491</v>
      </c>
      <c r="E71" t="s">
        <v>2492</v>
      </c>
      <c r="F71" t="s">
        <v>1175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5166</v>
      </c>
    </row>
    <row r="72" spans="1:9" hidden="1" x14ac:dyDescent="0.3">
      <c r="A72" s="47">
        <v>71</v>
      </c>
      <c r="B72" t="s">
        <v>1320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5250</v>
      </c>
    </row>
    <row r="73" spans="1:9" x14ac:dyDescent="0.3">
      <c r="A73" s="47">
        <v>72</v>
      </c>
      <c r="B73" t="s">
        <v>1478</v>
      </c>
      <c r="C73" t="s">
        <v>1479</v>
      </c>
      <c r="E73" t="s">
        <v>3770</v>
      </c>
      <c r="F73" t="s">
        <v>3771</v>
      </c>
      <c r="G73" t="s">
        <v>3772</v>
      </c>
      <c r="H73" s="194">
        <f>SUMIF(주문_리스트!C:C,거래처!B73,주문_리스트!K:K)+SUMIF(주문_리스트!C:C,거래처!B73,주문_리스트!L:L)-3100000+1500000</f>
        <v>1600000</v>
      </c>
      <c r="I73" s="52" t="s">
        <v>5332</v>
      </c>
    </row>
    <row r="74" spans="1:9" x14ac:dyDescent="0.3">
      <c r="A74" s="47">
        <v>73</v>
      </c>
      <c r="B74" t="s">
        <v>1364</v>
      </c>
      <c r="C74" t="s">
        <v>1365</v>
      </c>
      <c r="E74" t="s">
        <v>1366</v>
      </c>
      <c r="F74" t="s">
        <v>32</v>
      </c>
      <c r="G74" t="s">
        <v>3829</v>
      </c>
      <c r="H74" s="194">
        <f>SUMIF(주문_리스트!C:C,거래처!B74,주문_리스트!K:K)+SUMIF(주문_리스트!C:C,거래처!B74,주문_리스트!L:L)-1500000</f>
        <v>1100000</v>
      </c>
      <c r="I74" s="52" t="s">
        <v>5332</v>
      </c>
    </row>
    <row r="75" spans="1:9" hidden="1" x14ac:dyDescent="0.3">
      <c r="A75" s="47">
        <v>74</v>
      </c>
      <c r="B75" t="s">
        <v>1321</v>
      </c>
      <c r="C75" t="s">
        <v>992</v>
      </c>
      <c r="E75" t="s">
        <v>1322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1323</v>
      </c>
      <c r="C76" t="s">
        <v>1089</v>
      </c>
      <c r="E76" t="s">
        <v>1090</v>
      </c>
      <c r="F76" t="s">
        <v>973</v>
      </c>
      <c r="H76" s="194">
        <f>SUMIF(주문_리스트!C:C,거래처!B76,주문_리스트!K:K)+SUMIF(주문_리스트!C:C,거래처!B76,주문_리스트!L:L)-8677000</f>
        <v>280000</v>
      </c>
      <c r="I76" s="52" t="s">
        <v>5166</v>
      </c>
    </row>
    <row r="77" spans="1:9" x14ac:dyDescent="0.3">
      <c r="A77" s="47">
        <v>76</v>
      </c>
      <c r="B77" t="s">
        <v>1324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1320000</v>
      </c>
      <c r="I77" s="52" t="s">
        <v>5332</v>
      </c>
    </row>
    <row r="78" spans="1:9" hidden="1" x14ac:dyDescent="0.3">
      <c r="A78" s="47">
        <v>77</v>
      </c>
      <c r="B78" t="s">
        <v>1325</v>
      </c>
      <c r="C78" t="s">
        <v>3390</v>
      </c>
      <c r="E78" t="s">
        <v>3391</v>
      </c>
      <c r="F78" t="s">
        <v>963</v>
      </c>
      <c r="G78" t="s">
        <v>3392</v>
      </c>
      <c r="H78" s="194">
        <f>SUMIF(주문_리스트!C:C,거래처!B78,주문_리스트!K:K)+SUMIF(주문_리스트!C:C,거래처!B78,주문_리스트!L:L)</f>
        <v>0</v>
      </c>
      <c r="I78" s="52" t="s">
        <v>5153</v>
      </c>
    </row>
    <row r="79" spans="1:9" x14ac:dyDescent="0.3">
      <c r="A79" s="47">
        <v>78</v>
      </c>
      <c r="B79" t="s">
        <v>1326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6050000</v>
      </c>
      <c r="I79" s="52" t="s">
        <v>5332</v>
      </c>
    </row>
    <row r="80" spans="1:9" hidden="1" x14ac:dyDescent="0.3">
      <c r="A80" s="47">
        <v>79</v>
      </c>
      <c r="B80" t="s">
        <v>1327</v>
      </c>
      <c r="C80" t="s">
        <v>1094</v>
      </c>
      <c r="E80" t="s">
        <v>1095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1328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1329</v>
      </c>
      <c r="C82" t="s">
        <v>3365</v>
      </c>
      <c r="E82" t="s">
        <v>3366</v>
      </c>
      <c r="F82" t="s">
        <v>1175</v>
      </c>
      <c r="H82" s="194">
        <f>SUMIF(주문_리스트!C:C,거래처!B82,주문_리스트!K:K)+SUMIF(주문_리스트!C:C,거래처!B82,주문_리스트!L:L)-1200000</f>
        <v>0</v>
      </c>
      <c r="I82" s="52" t="s">
        <v>3077</v>
      </c>
    </row>
    <row r="83" spans="1:10" hidden="1" x14ac:dyDescent="0.3">
      <c r="A83" s="47">
        <v>82</v>
      </c>
      <c r="B83" t="s">
        <v>1330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1331</v>
      </c>
      <c r="C84" t="s">
        <v>1166</v>
      </c>
      <c r="E84" t="s">
        <v>3782</v>
      </c>
      <c r="F84" t="s">
        <v>3771</v>
      </c>
      <c r="G84" t="s">
        <v>3783</v>
      </c>
      <c r="H84" s="194">
        <f>SUMIF(주문_리스트!C:C,거래처!B84,주문_리스트!K:K)+SUMIF(주문_리스트!C:C,거래처!B84,주문_리스트!L:L)-1100000</f>
        <v>1100000</v>
      </c>
      <c r="I84" s="52" t="s">
        <v>5332</v>
      </c>
    </row>
    <row r="85" spans="1:10" x14ac:dyDescent="0.3">
      <c r="A85" s="47">
        <v>84</v>
      </c>
      <c r="B85" t="s">
        <v>1332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1330000</v>
      </c>
      <c r="I85" s="52" t="s">
        <v>5332</v>
      </c>
    </row>
    <row r="86" spans="1:10" hidden="1" x14ac:dyDescent="0.3">
      <c r="A86" s="47">
        <v>85</v>
      </c>
      <c r="B86" t="s">
        <v>1333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1334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1335</v>
      </c>
      <c r="C88" t="s">
        <v>1953</v>
      </c>
      <c r="E88" t="s">
        <v>1952</v>
      </c>
      <c r="F88" t="s">
        <v>963</v>
      </c>
      <c r="G88" t="s">
        <v>1958</v>
      </c>
      <c r="H88" s="194">
        <f>SUMIF(주문_리스트!C:C,거래처!B88,주문_리스트!K:K)+SUMIF(주문_리스트!C:C,거래처!B88,주문_리스트!L:L)-3130000</f>
        <v>0</v>
      </c>
      <c r="J88" t="s">
        <v>4633</v>
      </c>
    </row>
    <row r="89" spans="1:10" hidden="1" x14ac:dyDescent="0.3">
      <c r="A89" s="47">
        <v>88</v>
      </c>
      <c r="B89" t="s">
        <v>1336</v>
      </c>
      <c r="C89" t="s">
        <v>1898</v>
      </c>
      <c r="E89" t="s">
        <v>1899</v>
      </c>
      <c r="F89" t="s">
        <v>963</v>
      </c>
      <c r="G89" t="s">
        <v>1900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1337</v>
      </c>
      <c r="C90" t="s">
        <v>1096</v>
      </c>
      <c r="E90" t="s">
        <v>1097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1338</v>
      </c>
      <c r="C91" t="s">
        <v>2377</v>
      </c>
      <c r="E91" t="s">
        <v>2378</v>
      </c>
      <c r="F91" t="s">
        <v>2379</v>
      </c>
      <c r="H91" s="194">
        <f>SUMIF(주문_리스트!C:C,거래처!B91,주문_리스트!K:K)+SUMIF(주문_리스트!C:C,거래처!B91,주문_리스트!L:L)-700000</f>
        <v>0</v>
      </c>
      <c r="I91" s="52" t="s">
        <v>5250</v>
      </c>
    </row>
    <row r="92" spans="1:10" x14ac:dyDescent="0.3">
      <c r="A92" s="47">
        <v>91</v>
      </c>
      <c r="B92" t="s">
        <v>1339</v>
      </c>
      <c r="C92" t="s">
        <v>1824</v>
      </c>
      <c r="E92" t="s">
        <v>1825</v>
      </c>
      <c r="F92" t="s">
        <v>1826</v>
      </c>
      <c r="G92" t="s">
        <v>1827</v>
      </c>
      <c r="H92" s="194">
        <f>SUMIF(주문_리스트!C:C,거래처!B92,주문_리스트!K:K)+SUMIF(주문_리스트!C:C,거래처!B92,주문_리스트!L:L)-2089000</f>
        <v>620000.09999999963</v>
      </c>
      <c r="I92" s="52" t="s">
        <v>5332</v>
      </c>
    </row>
    <row r="93" spans="1:10" hidden="1" x14ac:dyDescent="0.3">
      <c r="A93" s="47">
        <v>92</v>
      </c>
      <c r="B93" t="s">
        <v>1340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hidden="1" x14ac:dyDescent="0.3">
      <c r="A94" s="47">
        <v>93</v>
      </c>
      <c r="B94" t="s">
        <v>2208</v>
      </c>
      <c r="C94" t="s">
        <v>2209</v>
      </c>
      <c r="E94" t="s">
        <v>2210</v>
      </c>
      <c r="F94" t="s">
        <v>2211</v>
      </c>
      <c r="H94" s="194">
        <f>SUMIF(주문_리스트!C:C,거래처!B94,주문_리스트!K:K)+SUMIF(주문_리스트!C:C,거래처!B94,주문_리스트!L:L)-1320000</f>
        <v>0</v>
      </c>
      <c r="I94" s="52" t="s">
        <v>5292</v>
      </c>
    </row>
    <row r="95" spans="1:10" hidden="1" x14ac:dyDescent="0.3">
      <c r="A95" s="47">
        <v>94</v>
      </c>
      <c r="B95" t="s">
        <v>1341</v>
      </c>
      <c r="C95" t="s">
        <v>1803</v>
      </c>
      <c r="E95" t="s">
        <v>3777</v>
      </c>
      <c r="F95" t="s">
        <v>3771</v>
      </c>
      <c r="G95" t="s">
        <v>3778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1342</v>
      </c>
      <c r="C96" t="s">
        <v>3576</v>
      </c>
      <c r="E96" t="s">
        <v>3577</v>
      </c>
      <c r="F96" t="s">
        <v>963</v>
      </c>
      <c r="G96" t="s">
        <v>3578</v>
      </c>
      <c r="H96" s="194">
        <f>SUMIF(주문_리스트!C:C,거래처!B96,주문_리스트!K:K)+SUMIF(주문_리스트!C:C,거래처!B96,주문_리스트!L:L)</f>
        <v>0</v>
      </c>
      <c r="I96" s="52" t="s">
        <v>4619</v>
      </c>
    </row>
    <row r="97" spans="1:9" x14ac:dyDescent="0.3">
      <c r="A97" s="47">
        <v>96</v>
      </c>
      <c r="B97" t="s">
        <v>1343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5787000</v>
      </c>
      <c r="I97" s="52" t="s">
        <v>5332</v>
      </c>
    </row>
    <row r="98" spans="1:9" hidden="1" x14ac:dyDescent="0.3">
      <c r="A98" s="47">
        <v>97</v>
      </c>
      <c r="B98" t="s">
        <v>1344</v>
      </c>
      <c r="C98" t="s">
        <v>1873</v>
      </c>
      <c r="E98" t="s">
        <v>1874</v>
      </c>
      <c r="F98" t="s">
        <v>963</v>
      </c>
      <c r="G98" t="s">
        <v>1875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3476</v>
      </c>
      <c r="H99" s="194">
        <f>SUMIF(주문_리스트!C:C,거래처!B99,주문_리스트!K:K)+SUMIF(주문_리스트!C:C,거래처!B99,주문_리스트!L:L)</f>
        <v>0</v>
      </c>
    </row>
    <row r="100" spans="1:9" hidden="1" x14ac:dyDescent="0.3">
      <c r="A100" s="47">
        <v>99</v>
      </c>
      <c r="B100" t="s">
        <v>2425</v>
      </c>
      <c r="C100" t="s">
        <v>2426</v>
      </c>
      <c r="E100" t="s">
        <v>2427</v>
      </c>
      <c r="F100" t="s">
        <v>2428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5292</v>
      </c>
    </row>
    <row r="102" spans="1:9" hidden="1" x14ac:dyDescent="0.3">
      <c r="A102" s="47">
        <v>101</v>
      </c>
      <c r="B102" t="s">
        <v>1345</v>
      </c>
      <c r="C102" t="s">
        <v>4832</v>
      </c>
      <c r="E102" t="s">
        <v>4833</v>
      </c>
      <c r="F102" t="s">
        <v>4834</v>
      </c>
      <c r="G102" t="s">
        <v>4835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1346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1347</v>
      </c>
      <c r="C105" t="s">
        <v>2282</v>
      </c>
      <c r="E105" t="s">
        <v>2283</v>
      </c>
      <c r="F105" t="s">
        <v>2284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1091</v>
      </c>
      <c r="C106" t="s">
        <v>1092</v>
      </c>
      <c r="E106" t="s">
        <v>1093</v>
      </c>
      <c r="F106" t="s">
        <v>963</v>
      </c>
      <c r="G106" t="s">
        <v>3825</v>
      </c>
      <c r="H106" s="194">
        <f>SUMIF(주문_리스트!C:C,거래처!B106,주문_리스트!K:K)+SUMIF(주문_리스트!C:C,거래처!B106,주문_리스트!L:L)</f>
        <v>2860000</v>
      </c>
    </row>
    <row r="107" spans="1:9" x14ac:dyDescent="0.3">
      <c r="A107" s="47">
        <v>106</v>
      </c>
      <c r="B107" t="s">
        <v>3115</v>
      </c>
      <c r="C107" t="s">
        <v>3116</v>
      </c>
      <c r="E107" t="s">
        <v>3117</v>
      </c>
      <c r="F107" t="s">
        <v>963</v>
      </c>
      <c r="G107" t="s">
        <v>3118</v>
      </c>
      <c r="H107" s="194">
        <f>SUMIF(주문_리스트!C:C,거래처!B107,주문_리스트!K:K)+SUMIF(주문_리스트!C:C,거래처!B107,주문_리스트!L:L)-450000</f>
        <v>1295000</v>
      </c>
      <c r="I107" s="52" t="s">
        <v>5332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4519</v>
      </c>
      <c r="H108" s="194">
        <f>SUMIF(주문_리스트!C:C,거래처!B108,주문_리스트!K:K)+SUMIF(주문_리스트!C:C,거래처!B108,주문_리스트!L:L)</f>
        <v>1250000</v>
      </c>
      <c r="I108" s="52" t="s">
        <v>5332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3200000</v>
      </c>
      <c r="I109" s="52" t="s">
        <v>5332</v>
      </c>
    </row>
    <row r="110" spans="1:9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1348</v>
      </c>
      <c r="C111" t="s">
        <v>1082</v>
      </c>
      <c r="E111" t="s">
        <v>1083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1607</v>
      </c>
      <c r="C112" t="s">
        <v>1608</v>
      </c>
      <c r="E112" t="s">
        <v>1609</v>
      </c>
      <c r="F112" t="s">
        <v>1604</v>
      </c>
      <c r="G112" t="s">
        <v>1610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1774</v>
      </c>
      <c r="C113" t="s">
        <v>1775</v>
      </c>
      <c r="E113" t="s">
        <v>1776</v>
      </c>
      <c r="F113" t="s">
        <v>32</v>
      </c>
      <c r="G113" t="s">
        <v>1778</v>
      </c>
      <c r="H113" s="194">
        <f>SUMIF(주문_리스트!C:C,거래처!B113,주문_리스트!K:K)+SUMIF(주문_리스트!C:C,거래처!B113,주문_리스트!L:L)-5100000</f>
        <v>0</v>
      </c>
      <c r="I113" s="52" t="s">
        <v>5166</v>
      </c>
    </row>
    <row r="114" spans="1:9" x14ac:dyDescent="0.3">
      <c r="A114" s="47">
        <v>113</v>
      </c>
      <c r="B114" t="s">
        <v>1349</v>
      </c>
      <c r="C114" t="s">
        <v>1147</v>
      </c>
      <c r="E114" t="s">
        <v>1148</v>
      </c>
      <c r="H114" s="194">
        <f>SUMIF(주문_리스트!C:C,거래처!B114,주문_리스트!K:K)+SUMIF(주문_리스트!C:C,거래처!B114,주문_리스트!L:L)-650000</f>
        <v>100000</v>
      </c>
      <c r="I114" s="52" t="s">
        <v>5332</v>
      </c>
    </row>
    <row r="115" spans="1:9" hidden="1" x14ac:dyDescent="0.3">
      <c r="A115" s="47">
        <v>114</v>
      </c>
      <c r="B115" t="s">
        <v>4010</v>
      </c>
      <c r="C115" t="s">
        <v>4011</v>
      </c>
      <c r="E115" t="s">
        <v>4012</v>
      </c>
      <c r="F115" t="s">
        <v>4021</v>
      </c>
      <c r="G115" t="s">
        <v>1152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1167</v>
      </c>
      <c r="C116" t="s">
        <v>1168</v>
      </c>
      <c r="E116" t="s">
        <v>1169</v>
      </c>
      <c r="F116" t="s">
        <v>963</v>
      </c>
      <c r="G116" t="s">
        <v>1170</v>
      </c>
      <c r="H116" s="194">
        <f>SUMIF(주문_리스트!C:C,거래처!B116,주문_리스트!K:K)+SUMIF(주문_리스트!C:C,거래처!B116,주문_리스트!L:L)-2300000</f>
        <v>0</v>
      </c>
      <c r="I116" s="52" t="s">
        <v>4638</v>
      </c>
    </row>
    <row r="117" spans="1:9" hidden="1" x14ac:dyDescent="0.3">
      <c r="A117" s="47">
        <v>116</v>
      </c>
      <c r="B117" t="s">
        <v>1350</v>
      </c>
      <c r="C117" t="s">
        <v>1098</v>
      </c>
      <c r="E117" t="s">
        <v>1099</v>
      </c>
      <c r="F117" t="s">
        <v>1175</v>
      </c>
      <c r="G117" t="s">
        <v>1099</v>
      </c>
      <c r="H117" s="194">
        <f>SUMIF(주문_리스트!C:C,거래처!B117,주문_리스트!K:K)+SUMIF(주문_리스트!C:C,거래처!B117,주문_리스트!L:L)</f>
        <v>0</v>
      </c>
      <c r="I117" s="52" t="s">
        <v>2850</v>
      </c>
    </row>
    <row r="118" spans="1:9" hidden="1" x14ac:dyDescent="0.3">
      <c r="A118" s="47">
        <v>117</v>
      </c>
      <c r="B118" t="s">
        <v>1185</v>
      </c>
      <c r="C118" t="s">
        <v>1186</v>
      </c>
      <c r="E118" t="s">
        <v>1187</v>
      </c>
      <c r="F118" t="s">
        <v>1188</v>
      </c>
      <c r="G118" t="s">
        <v>1189</v>
      </c>
      <c r="H118" s="194">
        <f>SUMIF(주문_리스트!C:C,거래처!B118,주문_리스트!K:K)+SUMIF(주문_리스트!C:C,거래처!B118,주문_리스트!L:L)-1600000</f>
        <v>0</v>
      </c>
      <c r="I118" s="52" t="s">
        <v>4956</v>
      </c>
    </row>
    <row r="119" spans="1:9" hidden="1" x14ac:dyDescent="0.3">
      <c r="A119" s="47">
        <v>118</v>
      </c>
      <c r="B119" t="s">
        <v>4255</v>
      </c>
      <c r="C119" t="s">
        <v>4256</v>
      </c>
      <c r="E119" t="s">
        <v>4257</v>
      </c>
      <c r="F119" t="s">
        <v>4258</v>
      </c>
      <c r="G119" t="s">
        <v>4259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1228</v>
      </c>
      <c r="C120" t="s">
        <v>1229</v>
      </c>
      <c r="E120" t="s">
        <v>1230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5250</v>
      </c>
    </row>
    <row r="121" spans="1:9" hidden="1" x14ac:dyDescent="0.3">
      <c r="A121" s="47">
        <v>120</v>
      </c>
      <c r="B121" t="s">
        <v>2478</v>
      </c>
      <c r="C121" t="s">
        <v>1512</v>
      </c>
      <c r="E121" t="s">
        <v>1513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2272</v>
      </c>
      <c r="C122" t="s">
        <v>2273</v>
      </c>
      <c r="E122" t="s">
        <v>2274</v>
      </c>
      <c r="F122" t="s">
        <v>2275</v>
      </c>
      <c r="G122" t="s">
        <v>2276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1555</v>
      </c>
      <c r="C123" t="s">
        <v>1556</v>
      </c>
      <c r="E123" t="s">
        <v>1557</v>
      </c>
      <c r="F123" t="s">
        <v>963</v>
      </c>
      <c r="G123" t="s">
        <v>1220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1648</v>
      </c>
      <c r="C124" t="s">
        <v>1649</v>
      </c>
      <c r="E124" t="s">
        <v>1650</v>
      </c>
      <c r="F124" t="s">
        <v>1175</v>
      </c>
      <c r="G124" t="s">
        <v>1650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1661</v>
      </c>
      <c r="C125" t="s">
        <v>1662</v>
      </c>
      <c r="E125" t="s">
        <v>1663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1828</v>
      </c>
      <c r="C126" t="s">
        <v>3084</v>
      </c>
      <c r="E126" t="s">
        <v>3085</v>
      </c>
      <c r="F126" t="s">
        <v>963</v>
      </c>
      <c r="G126" t="s">
        <v>3086</v>
      </c>
      <c r="H126" s="194">
        <v>0</v>
      </c>
    </row>
    <row r="127" spans="1:9" hidden="1" x14ac:dyDescent="0.3">
      <c r="A127" s="47">
        <v>126</v>
      </c>
      <c r="B127" t="s">
        <v>1880</v>
      </c>
      <c r="C127" t="s">
        <v>1881</v>
      </c>
      <c r="E127" t="s">
        <v>1882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2007</v>
      </c>
      <c r="C128" t="s">
        <v>2008</v>
      </c>
      <c r="E128" t="s">
        <v>2009</v>
      </c>
      <c r="F128" t="s">
        <v>963</v>
      </c>
      <c r="G128" t="s">
        <v>2010</v>
      </c>
      <c r="H128" s="194">
        <f>SUMIF(주문_리스트!C:C,거래처!B128,주문_리스트!K:K)+SUMIF(주문_리스트!C:C,거래처!B128,주문_리스트!L:L)</f>
        <v>530000</v>
      </c>
      <c r="I128" s="52" t="s">
        <v>5332</v>
      </c>
    </row>
    <row r="129" spans="1:9" hidden="1" x14ac:dyDescent="0.3">
      <c r="A129" s="47">
        <v>128</v>
      </c>
      <c r="B129" t="s">
        <v>2043</v>
      </c>
      <c r="C129" t="s">
        <v>2058</v>
      </c>
      <c r="E129" t="s">
        <v>2059</v>
      </c>
      <c r="F129" t="s">
        <v>4332</v>
      </c>
      <c r="G129" t="s">
        <v>4333</v>
      </c>
      <c r="H129" s="194">
        <f>SUMIF(주문_리스트!C:C,거래처!B129,주문_리스트!K:K)+SUMIF(주문_리스트!C:C,거래처!B129,주문_리스트!L:L)</f>
        <v>0</v>
      </c>
      <c r="I129" s="52" t="s">
        <v>4334</v>
      </c>
    </row>
    <row r="130" spans="1:9" hidden="1" x14ac:dyDescent="0.3">
      <c r="A130" s="47">
        <v>129</v>
      </c>
      <c r="B130" t="s">
        <v>2024</v>
      </c>
      <c r="C130" t="s">
        <v>2025</v>
      </c>
      <c r="E130" t="s">
        <v>2026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2029</v>
      </c>
      <c r="C131" t="s">
        <v>2030</v>
      </c>
      <c r="E131" t="s">
        <v>2031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2771</v>
      </c>
      <c r="C132" t="s">
        <v>2772</v>
      </c>
      <c r="E132" t="s">
        <v>2773</v>
      </c>
      <c r="F132" t="s">
        <v>2774</v>
      </c>
      <c r="G132" t="s">
        <v>2775</v>
      </c>
      <c r="H132" s="194">
        <f>SUMIF(주문_리스트!C:C,거래처!B132,주문_리스트!K:K)+SUMIF(주문_리스트!C:C,거래처!B132,주문_리스트!L:L)</f>
        <v>650000</v>
      </c>
      <c r="I132" s="52" t="s">
        <v>5332</v>
      </c>
    </row>
    <row r="133" spans="1:9" hidden="1" x14ac:dyDescent="0.3">
      <c r="A133" s="47">
        <v>132</v>
      </c>
      <c r="B133" t="s">
        <v>2084</v>
      </c>
      <c r="C133" t="s">
        <v>2085</v>
      </c>
      <c r="E133" t="s">
        <v>2086</v>
      </c>
      <c r="F133" t="s">
        <v>974</v>
      </c>
      <c r="G133" t="s">
        <v>2087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2296</v>
      </c>
      <c r="C134" t="s">
        <v>2109</v>
      </c>
      <c r="E134" t="s">
        <v>2110</v>
      </c>
      <c r="F134" t="s">
        <v>973</v>
      </c>
      <c r="H134" s="194">
        <f>SUMIF(주문_리스트!C:C,거래처!B134,주문_리스트!K:K)+SUMIF(주문_리스트!C:C,거래처!B134,주문_리스트!L:L)</f>
        <v>0</v>
      </c>
    </row>
    <row r="135" spans="1:9" hidden="1" x14ac:dyDescent="0.3">
      <c r="A135" s="47">
        <v>134</v>
      </c>
      <c r="B135" t="s">
        <v>2122</v>
      </c>
      <c r="C135" t="s">
        <v>2123</v>
      </c>
      <c r="E135" t="s">
        <v>2124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2137</v>
      </c>
      <c r="C136" t="s">
        <v>2139</v>
      </c>
      <c r="E136" t="s">
        <v>2140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4783</v>
      </c>
      <c r="C137" t="s">
        <v>2267</v>
      </c>
      <c r="E137" t="s">
        <v>2268</v>
      </c>
      <c r="F137" t="s">
        <v>25</v>
      </c>
      <c r="H137" s="194">
        <f>SUMIF(주문_리스트!C:C,거래처!B137,주문_리스트!K:K)+SUMIF(주문_리스트!C:C,거래처!B137,주문_리스트!L:L)</f>
        <v>0</v>
      </c>
      <c r="I137" s="52" t="s">
        <v>5292</v>
      </c>
    </row>
    <row r="138" spans="1:9" hidden="1" x14ac:dyDescent="0.3">
      <c r="A138" s="47">
        <v>137</v>
      </c>
      <c r="B138" t="s">
        <v>2744</v>
      </c>
      <c r="C138" t="s">
        <v>2745</v>
      </c>
      <c r="E138" t="s">
        <v>2746</v>
      </c>
      <c r="F138" t="s">
        <v>2747</v>
      </c>
      <c r="G138" t="s">
        <v>2748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2362</v>
      </c>
      <c r="C139" t="s">
        <v>2363</v>
      </c>
      <c r="E139" t="s">
        <v>2364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4574</v>
      </c>
      <c r="C140" t="s">
        <v>4575</v>
      </c>
      <c r="E140" t="s">
        <v>4576</v>
      </c>
      <c r="F140" t="s">
        <v>4577</v>
      </c>
      <c r="G140" t="s">
        <v>4578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2352</v>
      </c>
      <c r="C141" t="s">
        <v>2353</v>
      </c>
      <c r="E141" t="s">
        <v>2354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2358</v>
      </c>
      <c r="C142" t="s">
        <v>2359</v>
      </c>
      <c r="E142" t="s">
        <v>2360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2368</v>
      </c>
      <c r="C143" t="s">
        <v>2369</v>
      </c>
      <c r="E143" t="s">
        <v>2370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2455</v>
      </c>
      <c r="C144" t="s">
        <v>2456</v>
      </c>
      <c r="E144" t="s">
        <v>2458</v>
      </c>
      <c r="F144" t="s">
        <v>2457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2459</v>
      </c>
      <c r="C145" t="s">
        <v>2935</v>
      </c>
      <c r="E145" t="s">
        <v>2936</v>
      </c>
      <c r="F145" t="s">
        <v>963</v>
      </c>
      <c r="G145" t="s">
        <v>2937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2474</v>
      </c>
      <c r="C146" t="s">
        <v>2475</v>
      </c>
      <c r="E146" t="s">
        <v>2476</v>
      </c>
      <c r="F146" t="s">
        <v>963</v>
      </c>
      <c r="G146" t="s">
        <v>2477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2664</v>
      </c>
      <c r="C147" t="s">
        <v>2662</v>
      </c>
      <c r="E147" t="s">
        <v>2663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2548</v>
      </c>
      <c r="C148" t="s">
        <v>2549</v>
      </c>
      <c r="E148" t="s">
        <v>3773</v>
      </c>
      <c r="F148" t="s">
        <v>32</v>
      </c>
      <c r="G148" t="s">
        <v>3774</v>
      </c>
      <c r="H148" s="194">
        <f>SUMIF(주문_리스트!C:C,거래처!B148,주문_리스트!K:K)+SUMIF(주문_리스트!C:C,거래처!B148,주문_리스트!L:L)</f>
        <v>0</v>
      </c>
      <c r="I148" s="52" t="s">
        <v>5292</v>
      </c>
    </row>
    <row r="149" spans="1:10" hidden="1" x14ac:dyDescent="0.3">
      <c r="A149" s="47">
        <v>148</v>
      </c>
      <c r="B149" t="s">
        <v>2620</v>
      </c>
      <c r="C149" t="s">
        <v>2621</v>
      </c>
      <c r="D149" t="s">
        <v>2622</v>
      </c>
      <c r="E149" t="s">
        <v>2623</v>
      </c>
      <c r="F149" t="s">
        <v>32</v>
      </c>
      <c r="G149" t="s">
        <v>2624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2691</v>
      </c>
      <c r="C150" t="s">
        <v>2692</v>
      </c>
      <c r="E150" t="s">
        <v>2693</v>
      </c>
      <c r="F150" t="s">
        <v>963</v>
      </c>
      <c r="G150" t="s">
        <v>2694</v>
      </c>
      <c r="H150" s="194">
        <f>SUMIF(주문_리스트!C:C,거래처!B150,주문_리스트!K:K)+SUMIF(주문_리스트!C:C,거래처!B150,주문_리스트!L:L)</f>
        <v>0</v>
      </c>
      <c r="I150" s="52" t="s">
        <v>4956</v>
      </c>
    </row>
    <row r="151" spans="1:10" hidden="1" x14ac:dyDescent="0.3">
      <c r="A151" s="47">
        <v>150</v>
      </c>
      <c r="B151" t="s">
        <v>2719</v>
      </c>
      <c r="C151" t="s">
        <v>2720</v>
      </c>
      <c r="E151" t="s">
        <v>2721</v>
      </c>
      <c r="F151" t="s">
        <v>1175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2729</v>
      </c>
      <c r="C152" t="s">
        <v>2730</v>
      </c>
      <c r="E152" t="s">
        <v>2731</v>
      </c>
      <c r="F152" t="s">
        <v>963</v>
      </c>
      <c r="G152" t="s">
        <v>2732</v>
      </c>
      <c r="H152" s="194">
        <f>SUMIF(주문_리스트!C:C,거래처!B152,주문_리스트!K:K)+SUMIF(주문_리스트!C:C,거래처!B152,주문_리스트!L:L)</f>
        <v>0</v>
      </c>
      <c r="I152" s="52" t="s">
        <v>4982</v>
      </c>
    </row>
    <row r="153" spans="1:10" hidden="1" x14ac:dyDescent="0.3">
      <c r="A153" s="47">
        <v>152</v>
      </c>
      <c r="B153" t="s">
        <v>2749</v>
      </c>
      <c r="C153" t="s">
        <v>2750</v>
      </c>
      <c r="E153" t="s">
        <v>2751</v>
      </c>
      <c r="F153" t="s">
        <v>1175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2756</v>
      </c>
      <c r="C154" t="s">
        <v>2757</v>
      </c>
      <c r="E154" t="s">
        <v>2758</v>
      </c>
      <c r="F154" t="s">
        <v>1175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2776</v>
      </c>
      <c r="C155" t="s">
        <v>2777</v>
      </c>
      <c r="E155" t="s">
        <v>2778</v>
      </c>
      <c r="F155" t="s">
        <v>1175</v>
      </c>
      <c r="G155" t="s">
        <v>2779</v>
      </c>
      <c r="H155" s="194">
        <f>SUMIF(주문_리스트!C:C,거래처!B155,주문_리스트!K:K)+SUMIF(주문_리스트!C:C,거래처!B155,주문_리스트!L:L)</f>
        <v>0</v>
      </c>
      <c r="J155" t="s">
        <v>4632</v>
      </c>
    </row>
    <row r="156" spans="1:10" hidden="1" x14ac:dyDescent="0.3">
      <c r="A156" s="47">
        <v>155</v>
      </c>
      <c r="B156" t="s">
        <v>2796</v>
      </c>
      <c r="C156" t="s">
        <v>2797</v>
      </c>
      <c r="E156" t="s">
        <v>2798</v>
      </c>
      <c r="F156" t="s">
        <v>974</v>
      </c>
      <c r="G156" t="s">
        <v>2799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2847</v>
      </c>
      <c r="C157" t="s">
        <v>2853</v>
      </c>
      <c r="E157" t="s">
        <v>2854</v>
      </c>
      <c r="F157" t="s">
        <v>974</v>
      </c>
      <c r="G157" t="s">
        <v>3245</v>
      </c>
      <c r="H157" s="194">
        <f>SUMIF(주문_리스트!C:C,거래처!B157,주문_리스트!K:K)+SUMIF(주문_리스트!C:C,거래처!B157,주문_리스트!L:L)</f>
        <v>0</v>
      </c>
      <c r="I157" s="52" t="s">
        <v>4696</v>
      </c>
    </row>
    <row r="158" spans="1:10" hidden="1" x14ac:dyDescent="0.3">
      <c r="A158" s="47">
        <v>157</v>
      </c>
      <c r="B158" t="s">
        <v>2856</v>
      </c>
      <c r="C158" t="s">
        <v>2857</v>
      </c>
      <c r="E158" t="s">
        <v>2858</v>
      </c>
      <c r="F158" t="s">
        <v>1175</v>
      </c>
      <c r="G158" t="s">
        <v>2867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2860</v>
      </c>
      <c r="C159" t="s">
        <v>2861</v>
      </c>
      <c r="E159" t="s">
        <v>2862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2877</v>
      </c>
      <c r="C160" t="s">
        <v>2878</v>
      </c>
      <c r="E160" t="s">
        <v>2879</v>
      </c>
      <c r="F160" t="s">
        <v>963</v>
      </c>
      <c r="G160" t="s">
        <v>2880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2883</v>
      </c>
      <c r="C161" t="s">
        <v>2884</v>
      </c>
      <c r="E161" t="s">
        <v>2885</v>
      </c>
      <c r="F161" t="s">
        <v>1175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2903</v>
      </c>
      <c r="C162" t="s">
        <v>2904</v>
      </c>
      <c r="E162" t="s">
        <v>655</v>
      </c>
      <c r="F162" t="s">
        <v>1175</v>
      </c>
      <c r="H162" s="194">
        <f>SUMIF(주문_리스트!C:C,거래처!B162,주문_리스트!K:K)+SUMIF(주문_리스트!C:C,거래처!B162,주문_리스트!L:L)</f>
        <v>0</v>
      </c>
      <c r="I162" s="52" t="s">
        <v>5206</v>
      </c>
    </row>
    <row r="163" spans="1:9" hidden="1" x14ac:dyDescent="0.3">
      <c r="A163" s="47">
        <v>162</v>
      </c>
      <c r="B163" t="s">
        <v>2917</v>
      </c>
      <c r="C163" t="s">
        <v>2918</v>
      </c>
      <c r="E163" t="s">
        <v>2919</v>
      </c>
      <c r="F163" t="s">
        <v>974</v>
      </c>
      <c r="G163" t="s">
        <v>2920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2922</v>
      </c>
      <c r="C164" t="s">
        <v>2923</v>
      </c>
      <c r="E164" t="s">
        <v>2924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2934</v>
      </c>
    </row>
    <row r="165" spans="1:9" hidden="1" x14ac:dyDescent="0.3">
      <c r="A165" s="47">
        <v>164</v>
      </c>
      <c r="B165" t="s">
        <v>2929</v>
      </c>
      <c r="C165" t="s">
        <v>2918</v>
      </c>
      <c r="E165" t="s">
        <v>2919</v>
      </c>
      <c r="F165" t="s">
        <v>974</v>
      </c>
      <c r="G165" t="s">
        <v>2920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2951</v>
      </c>
      <c r="C166" t="s">
        <v>2952</v>
      </c>
      <c r="E166" t="s">
        <v>2953</v>
      </c>
      <c r="F166" t="s">
        <v>963</v>
      </c>
      <c r="G166" t="s">
        <v>2954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3008</v>
      </c>
      <c r="C167" t="s">
        <v>3009</v>
      </c>
      <c r="E167" t="s">
        <v>3010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3016</v>
      </c>
      <c r="C168" t="s">
        <v>3017</v>
      </c>
      <c r="D168" t="s">
        <v>3018</v>
      </c>
      <c r="E168" t="s">
        <v>3019</v>
      </c>
      <c r="F168" t="s">
        <v>974</v>
      </c>
      <c r="G168" t="s">
        <v>3020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3064</v>
      </c>
      <c r="C169" t="s">
        <v>3065</v>
      </c>
      <c r="E169" t="s">
        <v>3066</v>
      </c>
      <c r="F169" t="s">
        <v>974</v>
      </c>
      <c r="G169" t="s">
        <v>3067</v>
      </c>
      <c r="H169" s="194">
        <f>SUMIF(주문_리스트!C:C,거래처!B169,주문_리스트!K:K)+SUMIF(주문_리스트!C:C,거래처!B169,주문_리스트!L:L)</f>
        <v>0</v>
      </c>
      <c r="I169" s="52" t="s">
        <v>3070</v>
      </c>
    </row>
    <row r="170" spans="1:9" hidden="1" x14ac:dyDescent="0.3">
      <c r="A170" s="47">
        <v>169</v>
      </c>
      <c r="B170" t="s">
        <v>3107</v>
      </c>
      <c r="C170" t="s">
        <v>3108</v>
      </c>
      <c r="E170" t="s">
        <v>3109</v>
      </c>
      <c r="F170" t="s">
        <v>963</v>
      </c>
      <c r="G170" t="s">
        <v>3110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3138</v>
      </c>
      <c r="C171" t="s">
        <v>3139</v>
      </c>
      <c r="E171" t="s">
        <v>3140</v>
      </c>
      <c r="F171" t="s">
        <v>974</v>
      </c>
      <c r="G171" t="s">
        <v>3141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3170</v>
      </c>
      <c r="C172" t="s">
        <v>3171</v>
      </c>
      <c r="E172" t="s">
        <v>3172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3174</v>
      </c>
      <c r="C173" t="s">
        <v>3175</v>
      </c>
      <c r="E173" t="s">
        <v>3176</v>
      </c>
      <c r="F173" t="s">
        <v>32</v>
      </c>
      <c r="G173" t="s">
        <v>3181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3196</v>
      </c>
      <c r="C174" t="s">
        <v>3197</v>
      </c>
      <c r="E174" t="s">
        <v>3198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3249</v>
      </c>
      <c r="C175" t="s">
        <v>3250</v>
      </c>
      <c r="E175" t="s">
        <v>3251</v>
      </c>
      <c r="F175" t="s">
        <v>1175</v>
      </c>
      <c r="G175" t="s">
        <v>2779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3717</v>
      </c>
      <c r="C176" t="s">
        <v>3718</v>
      </c>
      <c r="E176" t="s">
        <v>3719</v>
      </c>
      <c r="F176" t="s">
        <v>3720</v>
      </c>
      <c r="G176" t="s">
        <v>3719</v>
      </c>
      <c r="H176" s="194">
        <f>SUMIF(주문_리스트!C:C,거래처!B176,주문_리스트!K:K)+SUMIF(주문_리스트!C:C,거래처!B176,주문_리스트!L:L)</f>
        <v>0</v>
      </c>
      <c r="I176" s="52" t="s">
        <v>5153</v>
      </c>
    </row>
    <row r="177" spans="1:9" hidden="1" x14ac:dyDescent="0.3">
      <c r="A177" s="47">
        <v>176</v>
      </c>
      <c r="B177" t="s">
        <v>3276</v>
      </c>
      <c r="C177" t="s">
        <v>3277</v>
      </c>
      <c r="E177" t="s">
        <v>3278</v>
      </c>
      <c r="F177" t="s">
        <v>974</v>
      </c>
      <c r="G177" t="s">
        <v>3279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3334</v>
      </c>
      <c r="C178" t="s">
        <v>3335</v>
      </c>
      <c r="E178" t="s">
        <v>3336</v>
      </c>
      <c r="F178" t="s">
        <v>3337</v>
      </c>
      <c r="G178" t="s">
        <v>3338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3386</v>
      </c>
      <c r="C179" t="s">
        <v>3387</v>
      </c>
      <c r="E179" t="s">
        <v>3388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3435</v>
      </c>
      <c r="C180" t="s">
        <v>3436</v>
      </c>
      <c r="E180" t="s">
        <v>3437</v>
      </c>
      <c r="F180" t="s">
        <v>3438</v>
      </c>
      <c r="G180" t="s">
        <v>3439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3442</v>
      </c>
      <c r="C181" t="s">
        <v>3443</v>
      </c>
      <c r="E181" t="s">
        <v>3444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3446</v>
      </c>
      <c r="C182" t="s">
        <v>3447</v>
      </c>
      <c r="E182" t="s">
        <v>3448</v>
      </c>
      <c r="F182" t="s">
        <v>1175</v>
      </c>
      <c r="G182" t="s">
        <v>2779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3741</v>
      </c>
      <c r="C183" t="s">
        <v>3742</v>
      </c>
      <c r="E183" t="s">
        <v>3743</v>
      </c>
      <c r="F183" t="s">
        <v>3744</v>
      </c>
      <c r="G183" t="s">
        <v>3745</v>
      </c>
      <c r="H183" s="194">
        <f>SUMIF(주문_리스트!C:C,거래처!B183,주문_리스트!K:K)+SUMIF(주문_리스트!C:C,거래처!B183,주문_리스트!L:L)</f>
        <v>0</v>
      </c>
      <c r="I183" s="52" t="s">
        <v>3504</v>
      </c>
    </row>
    <row r="184" spans="1:9" hidden="1" x14ac:dyDescent="0.3">
      <c r="A184" s="47">
        <v>183</v>
      </c>
      <c r="B184" t="s">
        <v>3485</v>
      </c>
      <c r="C184" t="s">
        <v>3486</v>
      </c>
      <c r="E184" t="s">
        <v>3490</v>
      </c>
      <c r="F184" t="s">
        <v>973</v>
      </c>
      <c r="H184" s="194">
        <v>0</v>
      </c>
      <c r="I184" s="52" t="s">
        <v>3504</v>
      </c>
    </row>
    <row r="185" spans="1:9" hidden="1" x14ac:dyDescent="0.3">
      <c r="A185" s="47">
        <v>184</v>
      </c>
      <c r="B185" t="s">
        <v>3554</v>
      </c>
      <c r="C185" t="s">
        <v>3555</v>
      </c>
      <c r="E185" t="s">
        <v>3556</v>
      </c>
      <c r="F185" t="s">
        <v>963</v>
      </c>
      <c r="G185" t="s">
        <v>3557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3613</v>
      </c>
      <c r="C186" t="s">
        <v>3614</v>
      </c>
      <c r="E186" t="s">
        <v>3615</v>
      </c>
      <c r="F186" t="s">
        <v>1175</v>
      </c>
      <c r="G186" t="s">
        <v>3612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3704</v>
      </c>
      <c r="C187" t="s">
        <v>3705</v>
      </c>
      <c r="E187" t="s">
        <v>3706</v>
      </c>
      <c r="F187" t="s">
        <v>1175</v>
      </c>
      <c r="G187" t="s">
        <v>3707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3797</v>
      </c>
      <c r="C188" t="s">
        <v>3798</v>
      </c>
      <c r="E188" t="s">
        <v>3799</v>
      </c>
      <c r="F188" t="s">
        <v>1175</v>
      </c>
      <c r="G188" t="s">
        <v>3799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3862</v>
      </c>
      <c r="C189" t="s">
        <v>3863</v>
      </c>
      <c r="E189" t="s">
        <v>3864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hidden="1" x14ac:dyDescent="0.3">
      <c r="A190" s="47">
        <v>189</v>
      </c>
      <c r="B190" t="s">
        <v>3882</v>
      </c>
      <c r="C190" t="s">
        <v>3883</v>
      </c>
      <c r="E190" t="s">
        <v>3884</v>
      </c>
      <c r="H190" s="194">
        <f>SUMIF(주문_리스트!C:C,거래처!B190,주문_리스트!K:K)+SUMIF(주문_리스트!C:C,거래처!B190,주문_리스트!L:L)</f>
        <v>0</v>
      </c>
      <c r="I190" s="52" t="s">
        <v>5234</v>
      </c>
    </row>
    <row r="191" spans="1:9" x14ac:dyDescent="0.3">
      <c r="A191" s="47">
        <v>190</v>
      </c>
      <c r="B191" t="s">
        <v>3899</v>
      </c>
      <c r="C191" t="s">
        <v>3900</v>
      </c>
      <c r="E191" t="s">
        <v>3901</v>
      </c>
      <c r="F191" t="s">
        <v>974</v>
      </c>
      <c r="G191" t="s">
        <v>3902</v>
      </c>
      <c r="H191" s="194">
        <f>SUMIF(주문_리스트!C:C,거래처!B191,주문_리스트!K:K)+SUMIF(주문_리스트!C:C,거래처!B191,주문_리스트!L:L)</f>
        <v>2700000</v>
      </c>
      <c r="I191" s="52" t="s">
        <v>5332</v>
      </c>
    </row>
    <row r="192" spans="1:9" hidden="1" x14ac:dyDescent="0.3">
      <c r="A192" s="47">
        <v>191</v>
      </c>
      <c r="B192" t="s">
        <v>3912</v>
      </c>
      <c r="C192" t="s">
        <v>3913</v>
      </c>
      <c r="E192" t="s">
        <v>3914</v>
      </c>
      <c r="F192" t="s">
        <v>963</v>
      </c>
      <c r="G192" t="s">
        <v>3915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3936</v>
      </c>
      <c r="C193" t="s">
        <v>3937</v>
      </c>
      <c r="E193" t="s">
        <v>3938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3968</v>
      </c>
      <c r="C194" t="s">
        <v>3969</v>
      </c>
      <c r="E194" t="s">
        <v>3970</v>
      </c>
      <c r="F194" t="s">
        <v>3971</v>
      </c>
      <c r="G194" t="s">
        <v>3972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4026</v>
      </c>
      <c r="C195" t="s">
        <v>4027</v>
      </c>
      <c r="E195" t="s">
        <v>4028</v>
      </c>
      <c r="F195" t="s">
        <v>963</v>
      </c>
      <c r="G195" t="s">
        <v>4029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4030</v>
      </c>
      <c r="C196" t="s">
        <v>4031</v>
      </c>
      <c r="E196" t="s">
        <v>4032</v>
      </c>
      <c r="F196" t="s">
        <v>1175</v>
      </c>
      <c r="G196" t="s">
        <v>4033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4055</v>
      </c>
      <c r="C197" t="s">
        <v>4056</v>
      </c>
      <c r="E197" t="s">
        <v>4057</v>
      </c>
      <c r="F197" t="s">
        <v>963</v>
      </c>
      <c r="G197" t="s">
        <v>4058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4074</v>
      </c>
      <c r="C198" t="s">
        <v>4075</v>
      </c>
      <c r="E198" t="s">
        <v>4076</v>
      </c>
      <c r="F198" t="s">
        <v>1175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4128</v>
      </c>
      <c r="C199" t="s">
        <v>4129</v>
      </c>
      <c r="E199" t="s">
        <v>4130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4177</v>
      </c>
      <c r="C200" t="s">
        <v>4178</v>
      </c>
      <c r="E200" t="s">
        <v>4179</v>
      </c>
      <c r="F200" t="s">
        <v>963</v>
      </c>
      <c r="G200" t="s">
        <v>4180</v>
      </c>
      <c r="H200" s="194">
        <f>SUMIF(주문_리스트!C:C,거래처!B200,주문_리스트!K:K)+SUMIF(주문_리스트!C:C,거래처!B200,주문_리스트!L:L)</f>
        <v>0</v>
      </c>
      <c r="I200" s="52" t="s">
        <v>4539</v>
      </c>
    </row>
    <row r="201" spans="1:9" hidden="1" x14ac:dyDescent="0.3">
      <c r="A201" s="47">
        <v>201</v>
      </c>
      <c r="B201" t="s">
        <v>4275</v>
      </c>
      <c r="C201" t="s">
        <v>4276</v>
      </c>
      <c r="E201" t="s">
        <v>4277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4334</v>
      </c>
    </row>
    <row r="202" spans="1:9" hidden="1" x14ac:dyDescent="0.3">
      <c r="A202" s="47">
        <v>202</v>
      </c>
      <c r="B202" t="s">
        <v>4336</v>
      </c>
      <c r="C202" t="s">
        <v>4337</v>
      </c>
      <c r="E202" t="s">
        <v>4338</v>
      </c>
      <c r="F202" t="s">
        <v>1175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4386</v>
      </c>
      <c r="C203" t="s">
        <v>4387</v>
      </c>
      <c r="E203" t="s">
        <v>4388</v>
      </c>
      <c r="F203" t="s">
        <v>963</v>
      </c>
      <c r="G203" t="s">
        <v>4658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3526</v>
      </c>
      <c r="C204" t="s">
        <v>4390</v>
      </c>
      <c r="D204" t="s">
        <v>4391</v>
      </c>
      <c r="E204" t="s">
        <v>4392</v>
      </c>
      <c r="F204" t="s">
        <v>963</v>
      </c>
      <c r="G204" t="s">
        <v>4393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5310</v>
      </c>
      <c r="C205" t="s">
        <v>5311</v>
      </c>
      <c r="E205" t="s">
        <v>5312</v>
      </c>
      <c r="F205" t="s">
        <v>5313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4412</v>
      </c>
      <c r="C206" t="s">
        <v>4413</v>
      </c>
      <c r="E206" t="s">
        <v>4414</v>
      </c>
      <c r="F206" t="s">
        <v>1175</v>
      </c>
      <c r="H206" s="194">
        <v>0</v>
      </c>
    </row>
    <row r="207" spans="1:9" hidden="1" x14ac:dyDescent="0.3">
      <c r="A207" s="47">
        <v>207</v>
      </c>
      <c r="B207" t="s">
        <v>4416</v>
      </c>
      <c r="C207" t="s">
        <v>4417</v>
      </c>
      <c r="E207" t="s">
        <v>4418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4441</v>
      </c>
      <c r="C208" t="s">
        <v>4442</v>
      </c>
      <c r="E208" t="s">
        <v>4443</v>
      </c>
      <c r="F208" t="s">
        <v>4444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209</v>
      </c>
      <c r="B209" t="s">
        <v>4464</v>
      </c>
      <c r="C209" t="s">
        <v>4465</v>
      </c>
      <c r="E209" t="s">
        <v>4466</v>
      </c>
      <c r="F209" t="s">
        <v>963</v>
      </c>
      <c r="G209" t="s">
        <v>4471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210</v>
      </c>
      <c r="B210" t="s">
        <v>4472</v>
      </c>
      <c r="C210" t="s">
        <v>4473</v>
      </c>
      <c r="E210" t="s">
        <v>4474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211</v>
      </c>
      <c r="B211" t="s">
        <v>4493</v>
      </c>
      <c r="C211" t="s">
        <v>4494</v>
      </c>
      <c r="E211" t="s">
        <v>4495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212</v>
      </c>
      <c r="B212" t="s">
        <v>4609</v>
      </c>
      <c r="C212" t="s">
        <v>4610</v>
      </c>
      <c r="E212" t="s">
        <v>4611</v>
      </c>
      <c r="F212" t="s">
        <v>1175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213</v>
      </c>
      <c r="B213" t="s">
        <v>4716</v>
      </c>
      <c r="C213" t="s">
        <v>4717</v>
      </c>
      <c r="E213" t="s">
        <v>4718</v>
      </c>
      <c r="F213" t="s">
        <v>1175</v>
      </c>
      <c r="G213" t="s">
        <v>2779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214</v>
      </c>
      <c r="B214" t="s">
        <v>4719</v>
      </c>
      <c r="C214" t="s">
        <v>4720</v>
      </c>
      <c r="E214" t="s">
        <v>4721</v>
      </c>
      <c r="F214" t="s">
        <v>1175</v>
      </c>
      <c r="G214" t="s">
        <v>2779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215</v>
      </c>
      <c r="B215" t="s">
        <v>4798</v>
      </c>
      <c r="C215" t="s">
        <v>4799</v>
      </c>
      <c r="E215" t="s">
        <v>4800</v>
      </c>
      <c r="F215" t="s">
        <v>4801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216</v>
      </c>
      <c r="B216" t="s">
        <v>2807</v>
      </c>
      <c r="C216" t="s">
        <v>4842</v>
      </c>
      <c r="E216" t="s">
        <v>4843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A217" s="47">
        <v>217</v>
      </c>
      <c r="B217" t="s">
        <v>4891</v>
      </c>
      <c r="C217" t="s">
        <v>4892</v>
      </c>
      <c r="E217" t="s">
        <v>4893</v>
      </c>
      <c r="F217" t="s">
        <v>4894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A218" s="47">
        <v>218</v>
      </c>
      <c r="B218" t="s">
        <v>4920</v>
      </c>
      <c r="C218" t="s">
        <v>4921</v>
      </c>
      <c r="E218" t="s">
        <v>4922</v>
      </c>
      <c r="H218" s="194">
        <f>SUMIF(주문_리스트!C:C,거래처!B218,주문_리스트!K:K)+SUMIF(주문_리스트!C:C,거래처!B218,주문_리스트!L:L)</f>
        <v>0</v>
      </c>
    </row>
    <row r="219" spans="1:8" hidden="1" x14ac:dyDescent="0.3">
      <c r="A219" s="47">
        <v>219</v>
      </c>
      <c r="B219" t="s">
        <v>5005</v>
      </c>
      <c r="C219" t="s">
        <v>5006</v>
      </c>
      <c r="E219" t="s">
        <v>5007</v>
      </c>
      <c r="F219" t="s">
        <v>1175</v>
      </c>
      <c r="G219" t="s">
        <v>5007</v>
      </c>
      <c r="H219" s="194">
        <f>SUMIF(주문_리스트!C:C,거래처!B219,주문_리스트!K:K)+SUMIF(주문_리스트!C:C,거래처!B219,주문_리스트!L:L)</f>
        <v>0</v>
      </c>
    </row>
    <row r="220" spans="1:8" hidden="1" x14ac:dyDescent="0.3">
      <c r="A220" s="47">
        <v>220</v>
      </c>
      <c r="B220" t="s">
        <v>5051</v>
      </c>
      <c r="C220" t="s">
        <v>5052</v>
      </c>
      <c r="E220" t="s">
        <v>5053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hidden="1" x14ac:dyDescent="0.3">
      <c r="A221" s="47">
        <v>221</v>
      </c>
      <c r="B221" t="s">
        <v>5159</v>
      </c>
      <c r="C221" t="s">
        <v>5160</v>
      </c>
      <c r="E221" t="s">
        <v>5158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hidden="1" x14ac:dyDescent="0.3">
      <c r="A222" s="47">
        <v>222</v>
      </c>
      <c r="B222" t="s">
        <v>5223</v>
      </c>
      <c r="C222" t="s">
        <v>5224</v>
      </c>
      <c r="E222" t="s">
        <v>5225</v>
      </c>
      <c r="F222" t="s">
        <v>5226</v>
      </c>
      <c r="G222" t="s">
        <v>2779</v>
      </c>
      <c r="H222" s="194">
        <f>SUMIF(주문_리스트!C:C,거래처!B222,주문_리스트!K:K)+SUMIF(주문_리스트!C:C,거래처!B222,주문_리스트!L:L)</f>
        <v>0</v>
      </c>
    </row>
    <row r="223" spans="1:8" hidden="1" x14ac:dyDescent="0.3">
      <c r="A223" s="47">
        <v>223</v>
      </c>
      <c r="B223" t="s">
        <v>5216</v>
      </c>
      <c r="C223" t="s">
        <v>5217</v>
      </c>
      <c r="E223" t="s">
        <v>5218</v>
      </c>
      <c r="F223" t="s">
        <v>963</v>
      </c>
      <c r="G223" t="s">
        <v>5219</v>
      </c>
      <c r="H223" s="194">
        <f>SUMIF(주문_리스트!C:C,거래처!B223,주문_리스트!K:K)+SUMIF(주문_리스트!C:C,거래처!B223,주문_리스트!L:L)</f>
        <v>0</v>
      </c>
    </row>
    <row r="224" spans="1:8" hidden="1" x14ac:dyDescent="0.3">
      <c r="H224" s="194">
        <f>SUMIF(주문_리스트!C:C,거래처!B224,주문_리스트!K:K)+SUMIF(주문_리스트!C:C,거래처!B224,주문_리스트!L:L)</f>
        <v>0</v>
      </c>
    </row>
    <row r="225" spans="8:8" hidden="1" x14ac:dyDescent="0.3">
      <c r="H225" s="194">
        <f>SUMIF(주문_리스트!C:C,거래처!B225,주문_리스트!K:K)+SUMIF(주문_리스트!C:C,거래처!B225,주문_리스트!L:L)</f>
        <v>0</v>
      </c>
    </row>
    <row r="226" spans="8:8" hidden="1" x14ac:dyDescent="0.3">
      <c r="H226" s="194">
        <f>SUMIF(주문_리스트!C:C,거래처!B226,주문_리스트!K:K)+SUMIF(주문_리스트!C:C,거래처!B226,주문_리스트!L:L)</f>
        <v>0</v>
      </c>
    </row>
    <row r="227" spans="8:8" hidden="1" x14ac:dyDescent="0.3">
      <c r="H227" s="194">
        <f>SUMIF(주문_리스트!C:C,거래처!B227,주문_리스트!K:K)+SUMIF(주문_리스트!C:C,거래처!B227,주문_리스트!L:L)</f>
        <v>0</v>
      </c>
    </row>
    <row r="228" spans="8:8" hidden="1" x14ac:dyDescent="0.3">
      <c r="H228" s="194">
        <f>SUMIF(주문_리스트!C:C,거래처!B228,주문_리스트!K:K)+SUMIF(주문_리스트!C:C,거래처!B228,주문_리스트!L:L)</f>
        <v>0</v>
      </c>
    </row>
    <row r="229" spans="8:8" hidden="1" x14ac:dyDescent="0.3">
      <c r="H229" s="194">
        <f>SUMIF(주문_리스트!C:C,거래처!B229,주문_리스트!K:K)+SUMIF(주문_리스트!C:C,거래처!B229,주문_리스트!L:L)</f>
        <v>0</v>
      </c>
    </row>
    <row r="230" spans="8:8" hidden="1" x14ac:dyDescent="0.3">
      <c r="H230" s="194">
        <f>SUMIF(주문_리스트!C:C,거래처!B230,주문_리스트!K:K)+SUMIF(주문_리스트!C:C,거래처!B230,주문_리스트!L:L)</f>
        <v>0</v>
      </c>
    </row>
    <row r="231" spans="8:8" hidden="1" x14ac:dyDescent="0.3">
      <c r="H231" s="194">
        <f>SUMIF(주문_리스트!C:C,거래처!B231,주문_리스트!K:K)+SUMIF(주문_리스트!C:C,거래처!B231,주문_리스트!L:L)</f>
        <v>0</v>
      </c>
    </row>
    <row r="232" spans="8:8" hidden="1" x14ac:dyDescent="0.3">
      <c r="H232" s="194">
        <f>SUMIF(주문_리스트!C:C,거래처!B232,주문_리스트!K:K)+SUMIF(주문_리스트!C:C,거래처!B232,주문_리스트!L:L)</f>
        <v>0</v>
      </c>
    </row>
    <row r="233" spans="8:8" hidden="1" x14ac:dyDescent="0.3">
      <c r="H233" s="194">
        <f>SUMIF(주문_리스트!C:C,거래처!B233,주문_리스트!K:K)+SUMIF(주문_리스트!C:C,거래처!B233,주문_리스트!L:L)</f>
        <v>0</v>
      </c>
    </row>
    <row r="234" spans="8:8" hidden="1" x14ac:dyDescent="0.3">
      <c r="H234" s="194">
        <f>SUMIF(주문_리스트!C:C,거래처!B234,주문_리스트!K:K)+SUMIF(주문_리스트!C:C,거래처!B234,주문_리스트!L:L)</f>
        <v>0</v>
      </c>
    </row>
    <row r="235" spans="8:8" hidden="1" x14ac:dyDescent="0.3">
      <c r="H235" s="194">
        <f>SUMIF(주문_리스트!C:C,거래처!B235,주문_리스트!K:K)+SUMIF(주문_리스트!C:C,거래처!B235,주문_리스트!L:L)</f>
        <v>0</v>
      </c>
    </row>
    <row r="236" spans="8:8" hidden="1" x14ac:dyDescent="0.3">
      <c r="H236" s="194">
        <f>SUMIF(주문_리스트!C:C,거래처!B236,주문_리스트!K:K)+SUMIF(주문_리스트!C:C,거래처!B236,주문_리스트!L:L)</f>
        <v>0</v>
      </c>
    </row>
    <row r="237" spans="8:8" hidden="1" x14ac:dyDescent="0.3">
      <c r="H237" s="194">
        <f>SUMIF(주문_리스트!C:C,거래처!B237,주문_리스트!K:K)+SUMIF(주문_리스트!C:C,거래처!B237,주문_리스트!L:L)</f>
        <v>0</v>
      </c>
    </row>
    <row r="238" spans="8:8" hidden="1" x14ac:dyDescent="0.3">
      <c r="H238" s="194">
        <f>SUMIF(주문_리스트!C:C,거래처!B238,주문_리스트!K:K)+SUMIF(주문_리스트!C:C,거래처!B238,주문_리스트!L:L)</f>
        <v>0</v>
      </c>
    </row>
    <row r="239" spans="8:8" hidden="1" x14ac:dyDescent="0.3">
      <c r="H239" s="194">
        <f>SUMIF(주문_리스트!C:C,거래처!B239,주문_리스트!K:K)+SUMIF(주문_리스트!C:C,거래처!B239,주문_리스트!L:L)</f>
        <v>0</v>
      </c>
    </row>
    <row r="240" spans="8:8" hidden="1" x14ac:dyDescent="0.3">
      <c r="H240" s="194">
        <f>SUMIF(주문_리스트!C:C,거래처!B240,주문_리스트!K:K)+SUMIF(주문_리스트!C:C,거래처!B240,주문_리스트!L:L)</f>
        <v>0</v>
      </c>
    </row>
    <row r="241" spans="8:8" hidden="1" x14ac:dyDescent="0.3">
      <c r="H241" s="194">
        <f>SUMIF(주문_리스트!C:C,거래처!B241,주문_리스트!K:K)+SUMIF(주문_리스트!C:C,거래처!B241,주문_리스트!L:L)</f>
        <v>0</v>
      </c>
    </row>
    <row r="242" spans="8:8" hidden="1" x14ac:dyDescent="0.3">
      <c r="H242" s="194">
        <f>SUMIF(주문_리스트!C:C,거래처!B242,주문_리스트!K:K)+SUMIF(주문_리스트!C:C,거래처!B242,주문_리스트!L:L)</f>
        <v>0</v>
      </c>
    </row>
    <row r="243" spans="8:8" hidden="1" x14ac:dyDescent="0.3">
      <c r="H243" s="194">
        <f>SUMIF(주문_리스트!C:C,거래처!B243,주문_리스트!K:K)+SUMIF(주문_리스트!C:C,거래처!B243,주문_리스트!L:L)</f>
        <v>0</v>
      </c>
    </row>
    <row r="244" spans="8:8" hidden="1" x14ac:dyDescent="0.3">
      <c r="H244" s="194">
        <f>SUMIF(주문_리스트!C:C,거래처!B244,주문_리스트!K:K)+SUMIF(주문_리스트!C:C,거래처!B244,주문_리스트!L:L)</f>
        <v>0</v>
      </c>
    </row>
    <row r="245" spans="8:8" hidden="1" x14ac:dyDescent="0.3">
      <c r="H245" s="194">
        <f>SUMIF(주문_리스트!C:C,거래처!B245,주문_리스트!K:K)+SUMIF(주문_리스트!C:C,거래처!B245,주문_리스트!L:L)</f>
        <v>0</v>
      </c>
    </row>
    <row r="246" spans="8:8" hidden="1" x14ac:dyDescent="0.3">
      <c r="H246" s="194">
        <f>SUMIF(주문_리스트!C:C,거래처!B246,주문_리스트!K:K)+SUMIF(주문_리스트!C:C,거래처!B246,주문_리스트!L:L)</f>
        <v>0</v>
      </c>
    </row>
    <row r="247" spans="8:8" hidden="1" x14ac:dyDescent="0.3">
      <c r="H247" s="194">
        <f>SUMIF(주문_리스트!C:C,거래처!B247,주문_리스트!K:K)+SUMIF(주문_리스트!C:C,거래처!B247,주문_리스트!L:L)</f>
        <v>0</v>
      </c>
    </row>
    <row r="248" spans="8:8" hidden="1" x14ac:dyDescent="0.3">
      <c r="H248" s="194">
        <f>SUMIF(주문_리스트!C:C,거래처!B248,주문_리스트!K:K)+SUMIF(주문_리스트!C:C,거래처!B248,주문_리스트!L:L)</f>
        <v>0</v>
      </c>
    </row>
    <row r="249" spans="8:8" hidden="1" x14ac:dyDescent="0.3">
      <c r="H249" s="194">
        <f>SUMIF(주문_리스트!C:C,거래처!B249,주문_리스트!K:K)+SUMIF(주문_리스트!C:C,거래처!B249,주문_리스트!L:L)</f>
        <v>0</v>
      </c>
    </row>
    <row r="250" spans="8:8" hidden="1" x14ac:dyDescent="0.3">
      <c r="H250" s="194">
        <f>SUMIF(주문_리스트!C:C,거래처!B250,주문_리스트!K:K)+SUMIF(주문_리스트!C:C,거래처!B250,주문_리스트!L:L)</f>
        <v>0</v>
      </c>
    </row>
    <row r="251" spans="8:8" hidden="1" x14ac:dyDescent="0.3">
      <c r="H251" s="194">
        <f>SUMIF(주문_리스트!C:C,거래처!B251,주문_리스트!K:K)+SUMIF(주문_리스트!C:C,거래처!B251,주문_리스트!L:L)</f>
        <v>0</v>
      </c>
    </row>
    <row r="252" spans="8:8" hidden="1" x14ac:dyDescent="0.3">
      <c r="H252" s="194">
        <f>SUMIF(주문_리스트!C:C,거래처!B252,주문_리스트!K:K)+SUMIF(주문_리스트!C:C,거래처!B252,주문_리스트!L:L)</f>
        <v>0</v>
      </c>
    </row>
    <row r="253" spans="8:8" hidden="1" x14ac:dyDescent="0.3">
      <c r="H253" s="194">
        <f>SUMIF(주문_리스트!C:C,거래처!B253,주문_리스트!K:K)+SUMIF(주문_리스트!C:C,거래처!B253,주문_리스트!L:L)</f>
        <v>0</v>
      </c>
    </row>
    <row r="254" spans="8:8" hidden="1" x14ac:dyDescent="0.3">
      <c r="H254" s="194">
        <f>SUMIF(주문_리스트!C:C,거래처!B254,주문_리스트!K:K)+SUMIF(주문_리스트!C:C,거래처!B254,주문_리스트!L:L)</f>
        <v>0</v>
      </c>
    </row>
    <row r="255" spans="8:8" hidden="1" x14ac:dyDescent="0.3">
      <c r="H255" s="194">
        <f>SUMIF(주문_리스트!C:C,거래처!B255,주문_리스트!K:K)+SUMIF(주문_리스트!C:C,거래처!B255,주문_리스트!L:L)</f>
        <v>0</v>
      </c>
    </row>
    <row r="256" spans="8:8" hidden="1" x14ac:dyDescent="0.3">
      <c r="H256" s="194">
        <f>SUMIF(주문_리스트!C:C,거래처!B256,주문_리스트!K:K)+SUMIF(주문_리스트!C:C,거래처!B256,주문_리스트!L:L)</f>
        <v>0</v>
      </c>
    </row>
    <row r="257" spans="8:8" hidden="1" x14ac:dyDescent="0.3">
      <c r="H257" s="194">
        <f>SUMIF(주문_리스트!C:C,거래처!B257,주문_리스트!K:K)+SUMIF(주문_리스트!C:C,거래처!B257,주문_리스트!L:L)</f>
        <v>0</v>
      </c>
    </row>
    <row r="258" spans="8:8" hidden="1" x14ac:dyDescent="0.3">
      <c r="H258" s="194">
        <f>SUMIF(주문_리스트!C:C,거래처!B258,주문_리스트!K:K)+SUMIF(주문_리스트!C:C,거래처!B258,주문_리스트!L:L)</f>
        <v>0</v>
      </c>
    </row>
    <row r="259" spans="8:8" hidden="1" x14ac:dyDescent="0.3">
      <c r="H259" s="194">
        <f>SUMIF(주문_리스트!C:C,거래처!B259,주문_리스트!K:K)+SUMIF(주문_리스트!C:C,거래처!B259,주문_리스트!L:L)</f>
        <v>0</v>
      </c>
    </row>
    <row r="260" spans="8:8" hidden="1" x14ac:dyDescent="0.3">
      <c r="H260" s="194">
        <f>SUMIF(주문_리스트!C:C,거래처!B260,주문_리스트!K:K)+SUMIF(주문_리스트!C:C,거래처!B260,주문_리스트!L:L)</f>
        <v>0</v>
      </c>
    </row>
    <row r="261" spans="8:8" hidden="1" x14ac:dyDescent="0.3">
      <c r="H261" s="194">
        <f>SUMIF(주문_리스트!C:C,거래처!B261,주문_리스트!K:K)+SUMIF(주문_리스트!C:C,거래처!B261,주문_리스트!L:L)</f>
        <v>0</v>
      </c>
    </row>
    <row r="262" spans="8:8" hidden="1" x14ac:dyDescent="0.3">
      <c r="H262" s="194">
        <f>SUMIF(주문_리스트!C:C,거래처!B262,주문_리스트!K:K)+SUMIF(주문_리스트!C:C,거래처!B262,주문_리스트!L:L)</f>
        <v>0</v>
      </c>
    </row>
    <row r="263" spans="8:8" hidden="1" x14ac:dyDescent="0.3">
      <c r="H263" s="194">
        <f>SUMIF(주문_리스트!C:C,거래처!B263,주문_리스트!K:K)+SUMIF(주문_리스트!C:C,거래처!B263,주문_리스트!L:L)</f>
        <v>0</v>
      </c>
    </row>
    <row r="264" spans="8:8" hidden="1" x14ac:dyDescent="0.3">
      <c r="H264" s="194">
        <f>SUMIF(주문_리스트!C:C,거래처!B264,주문_리스트!K:K)+SUMIF(주문_리스트!C:C,거래처!B264,주문_리스트!L:L)</f>
        <v>0</v>
      </c>
    </row>
    <row r="265" spans="8:8" hidden="1" x14ac:dyDescent="0.3">
      <c r="H265" s="194">
        <f>SUMIF(주문_리스트!C:C,거래처!B265,주문_리스트!K:K)+SUMIF(주문_리스트!C:C,거래처!B265,주문_리스트!L:L)</f>
        <v>0</v>
      </c>
    </row>
    <row r="266" spans="8:8" hidden="1" x14ac:dyDescent="0.3">
      <c r="H266" s="194">
        <f>SUMIF(주문_리스트!C:C,거래처!B266,주문_리스트!K:K)+SUMIF(주문_리스트!C:C,거래처!B266,주문_리스트!L:L)</f>
        <v>0</v>
      </c>
    </row>
    <row r="267" spans="8:8" hidden="1" x14ac:dyDescent="0.3">
      <c r="H267" s="194">
        <f>SUMIF(주문_리스트!C:C,거래처!B267,주문_리스트!K:K)+SUMIF(주문_리스트!C:C,거래처!B267,주문_리스트!L:L)</f>
        <v>0</v>
      </c>
    </row>
    <row r="268" spans="8:8" hidden="1" x14ac:dyDescent="0.3">
      <c r="H268" s="194">
        <f>SUMIF(주문_리스트!C:C,거래처!B268,주문_리스트!K:K)+SUMIF(주문_리스트!C:C,거래처!B268,주문_리스트!L:L)</f>
        <v>0</v>
      </c>
    </row>
    <row r="269" spans="8:8" hidden="1" x14ac:dyDescent="0.3">
      <c r="H269" s="194">
        <f>SUMIF(주문_리스트!C:C,거래처!B269,주문_리스트!K:K)+SUMIF(주문_리스트!C:C,거래처!B269,주문_리스트!L:L)</f>
        <v>0</v>
      </c>
    </row>
    <row r="270" spans="8:8" hidden="1" x14ac:dyDescent="0.3">
      <c r="H270" s="194">
        <f>SUMIF(주문_리스트!C:C,거래처!B270,주문_리스트!K:K)+SUMIF(주문_리스트!C:C,거래처!B270,주문_리스트!L:L)</f>
        <v>0</v>
      </c>
    </row>
    <row r="271" spans="8:8" hidden="1" x14ac:dyDescent="0.3">
      <c r="H271" s="194">
        <f>SUMIF(주문_리스트!C:C,거래처!B271,주문_리스트!K:K)+SUMIF(주문_리스트!C:C,거래처!B271,주문_리스트!L:L)</f>
        <v>0</v>
      </c>
    </row>
    <row r="272" spans="8:8" hidden="1" x14ac:dyDescent="0.3">
      <c r="H272" s="194">
        <f>SUMIF(주문_리스트!C:C,거래처!B272,주문_리스트!K:K)+SUMIF(주문_리스트!C:C,거래처!B272,주문_리스트!L:L)</f>
        <v>0</v>
      </c>
    </row>
    <row r="273" spans="8:8" hidden="1" x14ac:dyDescent="0.3">
      <c r="H273" s="194">
        <f>SUMIF(주문_리스트!C:C,거래처!B273,주문_리스트!K:K)+SUMIF(주문_리스트!C:C,거래처!B273,주문_리스트!L:L)</f>
        <v>0</v>
      </c>
    </row>
    <row r="274" spans="8:8" hidden="1" x14ac:dyDescent="0.3">
      <c r="H274" s="194">
        <f>SUMIF(주문_리스트!C:C,거래처!B274,주문_리스트!K:K)+SUMIF(주문_리스트!C:C,거래처!B274,주문_리스트!L:L)</f>
        <v>0</v>
      </c>
    </row>
    <row r="275" spans="8:8" hidden="1" x14ac:dyDescent="0.3">
      <c r="H275" s="194">
        <f>SUMIF(주문_리스트!C:C,거래처!B275,주문_리스트!K:K)+SUMIF(주문_리스트!C:C,거래처!B275,주문_리스트!L:L)</f>
        <v>0</v>
      </c>
    </row>
    <row r="276" spans="8:8" hidden="1" x14ac:dyDescent="0.3">
      <c r="H276" s="194">
        <f>SUMIF(주문_리스트!C:C,거래처!B276,주문_리스트!K:K)+SUMIF(주문_리스트!C:C,거래처!B276,주문_리스트!L:L)</f>
        <v>0</v>
      </c>
    </row>
    <row r="277" spans="8:8" hidden="1" x14ac:dyDescent="0.3">
      <c r="H277" s="194">
        <f>SUMIF(주문_리스트!C:C,거래처!B277,주문_리스트!K:K)+SUMIF(주문_리스트!C:C,거래처!B277,주문_리스트!L:L)</f>
        <v>0</v>
      </c>
    </row>
    <row r="278" spans="8:8" hidden="1" x14ac:dyDescent="0.3">
      <c r="H278" s="194">
        <f>SUMIF(주문_리스트!C:C,거래처!B278,주문_리스트!K:K)+SUMIF(주문_리스트!C:C,거래처!B278,주문_리스트!L:L)</f>
        <v>0</v>
      </c>
    </row>
    <row r="279" spans="8:8" hidden="1" x14ac:dyDescent="0.3">
      <c r="H279" s="194">
        <f>SUMIF(주문_리스트!C:C,거래처!B279,주문_리스트!K:K)+SUMIF(주문_리스트!C:C,거래처!B279,주문_리스트!L:L)</f>
        <v>0</v>
      </c>
    </row>
    <row r="280" spans="8:8" hidden="1" x14ac:dyDescent="0.3">
      <c r="H280" s="194">
        <f>SUMIF(주문_리스트!C:C,거래처!B280,주문_리스트!K:K)+SUMIF(주문_리스트!C:C,거래처!B280,주문_리스트!L:L)</f>
        <v>0</v>
      </c>
    </row>
    <row r="281" spans="8:8" hidden="1" x14ac:dyDescent="0.3">
      <c r="H281" s="194">
        <f>SUMIF(주문_리스트!C:C,거래처!B281,주문_리스트!K:K)+SUMIF(주문_리스트!C:C,거래처!B281,주문_리스트!L:L)</f>
        <v>0</v>
      </c>
    </row>
    <row r="282" spans="8:8" hidden="1" x14ac:dyDescent="0.3">
      <c r="H282" s="194">
        <f>SUMIF(주문_리스트!C:C,거래처!B282,주문_리스트!K:K)+SUMIF(주문_리스트!C:C,거래처!B282,주문_리스트!L:L)</f>
        <v>0</v>
      </c>
    </row>
    <row r="283" spans="8:8" hidden="1" x14ac:dyDescent="0.3">
      <c r="H283" s="194">
        <f>SUMIF(주문_리스트!C:C,거래처!B283,주문_리스트!K:K)+SUMIF(주문_리스트!C:C,거래처!B283,주문_리스트!L:L)</f>
        <v>0</v>
      </c>
    </row>
    <row r="284" spans="8:8" hidden="1" x14ac:dyDescent="0.3">
      <c r="H284" s="194">
        <f>SUMIF(주문_리스트!C:C,거래처!B284,주문_리스트!K:K)+SUMIF(주문_리스트!C:C,거래처!B284,주문_리스트!L:L)</f>
        <v>0</v>
      </c>
    </row>
    <row r="285" spans="8:8" hidden="1" x14ac:dyDescent="0.3">
      <c r="H285" s="194">
        <f>SUMIF(주문_리스트!C:C,거래처!B285,주문_리스트!K:K)+SUMIF(주문_리스트!C:C,거래처!B285,주문_리스트!L:L)</f>
        <v>0</v>
      </c>
    </row>
    <row r="286" spans="8:8" hidden="1" x14ac:dyDescent="0.3">
      <c r="H286" s="194">
        <f>SUMIF(주문_리스트!C:C,거래처!B286,주문_리스트!K:K)+SUMIF(주문_리스트!C:C,거래처!B286,주문_리스트!L:L)</f>
        <v>0</v>
      </c>
    </row>
    <row r="287" spans="8:8" hidden="1" x14ac:dyDescent="0.3">
      <c r="H287" s="194">
        <f>SUMIF(주문_리스트!C:C,거래처!B287,주문_리스트!K:K)+SUMIF(주문_리스트!C:C,거래처!B287,주문_리스트!L:L)</f>
        <v>0</v>
      </c>
    </row>
    <row r="288" spans="8:8" hidden="1" x14ac:dyDescent="0.3">
      <c r="H288" s="194">
        <f>SUMIF(주문_리스트!C:C,거래처!B288,주문_리스트!K:K)+SUMIF(주문_리스트!C:C,거래처!B288,주문_리스트!L:L)</f>
        <v>0</v>
      </c>
    </row>
    <row r="289" spans="8:8" hidden="1" x14ac:dyDescent="0.3">
      <c r="H289" s="194">
        <f>SUMIF(주문_리스트!C:C,거래처!B289,주문_리스트!K:K)+SUMIF(주문_리스트!C:C,거래처!B289,주문_리스트!L:L)</f>
        <v>0</v>
      </c>
    </row>
    <row r="290" spans="8:8" hidden="1" x14ac:dyDescent="0.3">
      <c r="H290" s="194">
        <f>SUMIF(주문_리스트!C:C,거래처!B290,주문_리스트!K:K)+SUMIF(주문_리스트!C:C,거래처!B290,주문_리스트!L:L)</f>
        <v>0</v>
      </c>
    </row>
    <row r="291" spans="8:8" hidden="1" x14ac:dyDescent="0.3">
      <c r="H291" s="194">
        <f>SUMIF(주문_리스트!C:C,거래처!B291,주문_리스트!K:K)+SUMIF(주문_리스트!C:C,거래처!B291,주문_리스트!L:L)</f>
        <v>0</v>
      </c>
    </row>
    <row r="292" spans="8:8" hidden="1" x14ac:dyDescent="0.3">
      <c r="H292" s="194">
        <f>SUMIF(주문_리스트!C:C,거래처!B292,주문_리스트!K:K)+SUMIF(주문_리스트!C:C,거래처!B292,주문_리스트!L:L)</f>
        <v>0</v>
      </c>
    </row>
    <row r="293" spans="8:8" hidden="1" x14ac:dyDescent="0.3">
      <c r="H293" s="194">
        <f>SUMIF(주문_리스트!C:C,거래처!B293,주문_리스트!K:K)+SUMIF(주문_리스트!C:C,거래처!B293,주문_리스트!L:L)</f>
        <v>0</v>
      </c>
    </row>
    <row r="294" spans="8:8" hidden="1" x14ac:dyDescent="0.3">
      <c r="H294" s="194">
        <f>SUMIF(주문_리스트!C:C,거래처!B294,주문_리스트!K:K)+SUMIF(주문_리스트!C:C,거래처!B294,주문_리스트!L:L)</f>
        <v>0</v>
      </c>
    </row>
    <row r="295" spans="8:8" hidden="1" x14ac:dyDescent="0.3">
      <c r="H295" s="194">
        <f>SUMIF(주문_리스트!C:C,거래처!B295,주문_리스트!K:K)+SUMIF(주문_리스트!C:C,거래처!B295,주문_리스트!L:L)</f>
        <v>0</v>
      </c>
    </row>
    <row r="296" spans="8:8" hidden="1" x14ac:dyDescent="0.3">
      <c r="H296" s="194">
        <f>SUMIF(주문_리스트!C:C,거래처!B296,주문_리스트!K:K)+SUMIF(주문_리스트!C:C,거래처!B296,주문_리스트!L:L)</f>
        <v>0</v>
      </c>
    </row>
    <row r="297" spans="8:8" hidden="1" x14ac:dyDescent="0.3">
      <c r="H297" s="194">
        <f>SUMIF(주문_리스트!C:C,거래처!B297,주문_리스트!K:K)+SUMIF(주문_리스트!C:C,거래처!B297,주문_리스트!L:L)</f>
        <v>0</v>
      </c>
    </row>
    <row r="298" spans="8:8" hidden="1" x14ac:dyDescent="0.3">
      <c r="H298" s="194">
        <f>SUMIF(주문_리스트!C:C,거래처!B298,주문_리스트!K:K)+SUMIF(주문_리스트!C:C,거래처!B298,주문_리스트!L:L)</f>
        <v>0</v>
      </c>
    </row>
    <row r="299" spans="8:8" hidden="1" x14ac:dyDescent="0.3">
      <c r="H299" s="194">
        <f>SUMIF(주문_리스트!C:C,거래처!B299,주문_리스트!K:K)+SUMIF(주문_리스트!C:C,거래처!B299,주문_리스트!L:L)</f>
        <v>0</v>
      </c>
    </row>
    <row r="300" spans="8:8" hidden="1" x14ac:dyDescent="0.3">
      <c r="H300" s="194">
        <f>SUMIF(주문_리스트!C:C,거래처!B300,주문_리스트!K:K)+SUMIF(주문_리스트!C:C,거래처!B300,주문_리스트!L:L)</f>
        <v>0</v>
      </c>
    </row>
    <row r="301" spans="8:8" hidden="1" x14ac:dyDescent="0.3">
      <c r="H301" s="194">
        <f>SUMIF(주문_리스트!C:C,거래처!B301,주문_리스트!K:K)+SUMIF(주문_리스트!C:C,거래처!B301,주문_리스트!L:L)</f>
        <v>0</v>
      </c>
    </row>
    <row r="302" spans="8:8" hidden="1" x14ac:dyDescent="0.3">
      <c r="H302" s="194">
        <f>SUMIF(주문_리스트!C:C,거래처!B302,주문_리스트!K:K)+SUMIF(주문_리스트!C:C,거래처!B302,주문_리스트!L:L)</f>
        <v>0</v>
      </c>
    </row>
    <row r="303" spans="8:8" hidden="1" x14ac:dyDescent="0.3">
      <c r="H303" s="194">
        <f>SUMIF(주문_리스트!C:C,거래처!B303,주문_리스트!K:K)+SUMIF(주문_리스트!C:C,거래처!B303,주문_리스트!L:L)</f>
        <v>0</v>
      </c>
    </row>
    <row r="304" spans="8:8" hidden="1" x14ac:dyDescent="0.3">
      <c r="H304" s="194">
        <f>SUMIF(주문_리스트!C:C,거래처!B304,주문_리스트!K:K)+SUMIF(주문_리스트!C:C,거래처!B304,주문_리스트!L:L)</f>
        <v>0</v>
      </c>
    </row>
    <row r="305" spans="8:8" hidden="1" x14ac:dyDescent="0.3">
      <c r="H305" s="194">
        <f>SUMIF(주문_리스트!C:C,거래처!B305,주문_리스트!K:K)+SUMIF(주문_리스트!C:C,거래처!B305,주문_리스트!L:L)</f>
        <v>0</v>
      </c>
    </row>
    <row r="306" spans="8:8" hidden="1" x14ac:dyDescent="0.3">
      <c r="H306" s="194">
        <f>SUMIF(주문_리스트!C:C,거래처!B306,주문_리스트!K:K)+SUMIF(주문_리스트!C:C,거래처!B306,주문_리스트!L:L)</f>
        <v>0</v>
      </c>
    </row>
    <row r="307" spans="8:8" hidden="1" x14ac:dyDescent="0.3">
      <c r="H307" s="194">
        <f>SUMIF(주문_리스트!C:C,거래처!B307,주문_리스트!K:K)+SUMIF(주문_리스트!C:C,거래처!B307,주문_리스트!L:L)</f>
        <v>0</v>
      </c>
    </row>
    <row r="308" spans="8:8" hidden="1" x14ac:dyDescent="0.3">
      <c r="H308" s="194">
        <f>SUMIF(주문_리스트!C:C,거래처!B308,주문_리스트!K:K)+SUMIF(주문_리스트!C:C,거래처!B308,주문_리스트!L:L)</f>
        <v>0</v>
      </c>
    </row>
    <row r="309" spans="8:8" hidden="1" x14ac:dyDescent="0.3">
      <c r="H309" s="194">
        <f>SUMIF(주문_리스트!C:C,거래처!B309,주문_리스트!K:K)+SUMIF(주문_리스트!C:C,거래처!B309,주문_리스트!L:L)</f>
        <v>0</v>
      </c>
    </row>
    <row r="310" spans="8:8" hidden="1" x14ac:dyDescent="0.3">
      <c r="H310" s="194">
        <f>SUMIF(주문_리스트!C:C,거래처!B310,주문_리스트!K:K)+SUMIF(주문_리스트!C:C,거래처!B310,주문_리스트!L:L)</f>
        <v>0</v>
      </c>
    </row>
    <row r="311" spans="8:8" hidden="1" x14ac:dyDescent="0.3">
      <c r="H311" s="194">
        <f>SUMIF(주문_리스트!C:C,거래처!B311,주문_리스트!K:K)+SUMIF(주문_리스트!C:C,거래처!B311,주문_리스트!L:L)</f>
        <v>0</v>
      </c>
    </row>
    <row r="312" spans="8:8" hidden="1" x14ac:dyDescent="0.3">
      <c r="H312" s="194">
        <f>SUMIF(주문_리스트!C:C,거래처!B312,주문_리스트!K:K)+SUMIF(주문_리스트!C:C,거래처!B312,주문_리스트!L:L)</f>
        <v>0</v>
      </c>
    </row>
    <row r="313" spans="8:8" hidden="1" x14ac:dyDescent="0.3">
      <c r="H313" s="194">
        <f>SUMIF(주문_리스트!C:C,거래처!B313,주문_리스트!K:K)+SUMIF(주문_리스트!C:C,거래처!B313,주문_리스트!L:L)</f>
        <v>0</v>
      </c>
    </row>
    <row r="314" spans="8:8" hidden="1" x14ac:dyDescent="0.3">
      <c r="H314" s="194">
        <f>SUMIF(주문_리스트!C:C,거래처!B314,주문_리스트!K:K)+SUMIF(주문_리스트!C:C,거래처!B314,주문_리스트!L:L)</f>
        <v>0</v>
      </c>
    </row>
    <row r="315" spans="8:8" hidden="1" x14ac:dyDescent="0.3">
      <c r="H315" s="194">
        <f>SUMIF(주문_리스트!C:C,거래처!B315,주문_리스트!K:K)+SUMIF(주문_리스트!C:C,거래처!B315,주문_리스트!L:L)</f>
        <v>0</v>
      </c>
    </row>
    <row r="316" spans="8:8" hidden="1" x14ac:dyDescent="0.3">
      <c r="H316" s="194">
        <f>SUMIF(주문_리스트!C:C,거래처!B316,주문_리스트!K:K)+SUMIF(주문_리스트!C:C,거래처!B316,주문_리스트!L:L)</f>
        <v>0</v>
      </c>
    </row>
    <row r="317" spans="8:8" hidden="1" x14ac:dyDescent="0.3">
      <c r="H317" s="194">
        <f>SUMIF(주문_리스트!C:C,거래처!B317,주문_리스트!K:K)+SUMIF(주문_리스트!C:C,거래처!B317,주문_리스트!L:L)</f>
        <v>0</v>
      </c>
    </row>
    <row r="318" spans="8:8" hidden="1" x14ac:dyDescent="0.3">
      <c r="H318" s="194">
        <f>SUMIF(주문_리스트!C:C,거래처!B318,주문_리스트!K:K)+SUMIF(주문_리스트!C:C,거래처!B318,주문_리스트!L:L)</f>
        <v>0</v>
      </c>
    </row>
    <row r="319" spans="8:8" hidden="1" x14ac:dyDescent="0.3">
      <c r="H319" s="194">
        <f>SUMIF(주문_리스트!C:C,거래처!B319,주문_리스트!K:K)+SUMIF(주문_리스트!C:C,거래처!B319,주문_리스트!L:L)</f>
        <v>0</v>
      </c>
    </row>
    <row r="320" spans="8:8" hidden="1" x14ac:dyDescent="0.3">
      <c r="H320" s="194">
        <f>SUMIF(주문_리스트!C:C,거래처!B320,주문_리스트!K:K)+SUMIF(주문_리스트!C:C,거래처!B320,주문_리스트!L:L)</f>
        <v>0</v>
      </c>
    </row>
    <row r="321" spans="8:8" hidden="1" x14ac:dyDescent="0.3">
      <c r="H321" s="194">
        <f>SUMIF(주문_리스트!C:C,거래처!B321,주문_리스트!K:K)+SUMIF(주문_리스트!C:C,거래처!B321,주문_리스트!L:L)</f>
        <v>0</v>
      </c>
    </row>
    <row r="322" spans="8:8" hidden="1" x14ac:dyDescent="0.3">
      <c r="H322" s="194">
        <f>SUMIF(주문_리스트!C:C,거래처!B322,주문_리스트!K:K)+SUMIF(주문_리스트!C:C,거래처!B322,주문_리스트!L:L)</f>
        <v>0</v>
      </c>
    </row>
    <row r="323" spans="8:8" hidden="1" x14ac:dyDescent="0.3">
      <c r="H323" s="194">
        <f>SUMIF(주문_리스트!C:C,거래처!B323,주문_리스트!K:K)+SUMIF(주문_리스트!C:C,거래처!B323,주문_리스트!L:L)</f>
        <v>0</v>
      </c>
    </row>
    <row r="324" spans="8:8" hidden="1" x14ac:dyDescent="0.3">
      <c r="H324" s="194">
        <f>SUMIF(주문_리스트!C:C,거래처!B324,주문_리스트!K:K)+SUMIF(주문_리스트!C:C,거래처!B324,주문_리스트!L:L)</f>
        <v>0</v>
      </c>
    </row>
    <row r="325" spans="8:8" hidden="1" x14ac:dyDescent="0.3">
      <c r="H325" s="194">
        <f>SUMIF(주문_리스트!C:C,거래처!B325,주문_리스트!K:K)+SUMIF(주문_리스트!C:C,거래처!B325,주문_리스트!L:L)</f>
        <v>0</v>
      </c>
    </row>
    <row r="326" spans="8:8" hidden="1" x14ac:dyDescent="0.3">
      <c r="H326" s="194">
        <f>SUMIF(주문_리스트!C:C,거래처!B326,주문_리스트!K:K)+SUMIF(주문_리스트!C:C,거래처!B326,주문_리스트!L:L)</f>
        <v>0</v>
      </c>
    </row>
    <row r="327" spans="8:8" hidden="1" x14ac:dyDescent="0.3">
      <c r="H327" s="194">
        <f>SUMIF(주문_리스트!C:C,거래처!B327,주문_리스트!K:K)+SUMIF(주문_리스트!C:C,거래처!B327,주문_리스트!L:L)</f>
        <v>0</v>
      </c>
    </row>
    <row r="328" spans="8:8" hidden="1" x14ac:dyDescent="0.3">
      <c r="H328" s="194">
        <f>SUMIF(주문_리스트!C:C,거래처!B328,주문_리스트!K:K)+SUMIF(주문_리스트!C:C,거래처!B328,주문_리스트!L:L)</f>
        <v>0</v>
      </c>
    </row>
    <row r="329" spans="8:8" hidden="1" x14ac:dyDescent="0.3">
      <c r="H329" s="194">
        <f>SUMIF(주문_리스트!C:C,거래처!B329,주문_리스트!K:K)+SUMIF(주문_리스트!C:C,거래처!B329,주문_리스트!L:L)</f>
        <v>0</v>
      </c>
    </row>
    <row r="330" spans="8:8" hidden="1" x14ac:dyDescent="0.3">
      <c r="H330" s="194">
        <f>SUMIF(주문_리스트!C:C,거래처!B330,주문_리스트!K:K)+SUMIF(주문_리스트!C:C,거래처!B330,주문_리스트!L:L)</f>
        <v>0</v>
      </c>
    </row>
    <row r="331" spans="8:8" hidden="1" x14ac:dyDescent="0.3">
      <c r="H331" s="194">
        <f>SUMIF(주문_리스트!C:C,거래처!B331,주문_리스트!K:K)+SUMIF(주문_리스트!C:C,거래처!B331,주문_리스트!L:L)</f>
        <v>0</v>
      </c>
    </row>
    <row r="332" spans="8:8" hidden="1" x14ac:dyDescent="0.3">
      <c r="H332" s="194">
        <f>SUMIF(주문_리스트!C:C,거래처!B332,주문_리스트!K:K)+SUMIF(주문_리스트!C:C,거래처!B332,주문_리스트!L:L)</f>
        <v>0</v>
      </c>
    </row>
    <row r="333" spans="8:8" hidden="1" x14ac:dyDescent="0.3">
      <c r="H333" s="194">
        <f>SUMIF(주문_리스트!C:C,거래처!B333,주문_리스트!K:K)+SUMIF(주문_리스트!C:C,거래처!B333,주문_리스트!L:L)</f>
        <v>0</v>
      </c>
    </row>
    <row r="334" spans="8:8" hidden="1" x14ac:dyDescent="0.3">
      <c r="H334" s="194">
        <f>SUMIF(주문_리스트!C:C,거래처!B334,주문_리스트!K:K)+SUMIF(주문_리스트!C:C,거래처!B334,주문_리스트!L:L)</f>
        <v>0</v>
      </c>
    </row>
    <row r="335" spans="8:8" hidden="1" x14ac:dyDescent="0.3">
      <c r="H335" s="194">
        <f>SUMIF(주문_리스트!C:C,거래처!B335,주문_리스트!K:K)+SUMIF(주문_리스트!C:C,거래처!B335,주문_리스트!L:L)</f>
        <v>0</v>
      </c>
    </row>
    <row r="336" spans="8:8" hidden="1" x14ac:dyDescent="0.3">
      <c r="H336" s="194">
        <f>SUMIF(주문_리스트!C:C,거래처!B336,주문_리스트!K:K)+SUMIF(주문_리스트!C:C,거래처!B336,주문_리스트!L:L)</f>
        <v>0</v>
      </c>
    </row>
    <row r="337" spans="8:8" hidden="1" x14ac:dyDescent="0.3">
      <c r="H337" s="194">
        <f>SUMIF(주문_리스트!C:C,거래처!B337,주문_리스트!K:K)+SUMIF(주문_리스트!C:C,거래처!B337,주문_리스트!L:L)</f>
        <v>0</v>
      </c>
    </row>
    <row r="338" spans="8:8" hidden="1" x14ac:dyDescent="0.3">
      <c r="H338" s="194">
        <f>SUMIF(주문_리스트!C:C,거래처!B338,주문_리스트!K:K)+SUMIF(주문_리스트!C:C,거래처!B338,주문_리스트!L:L)</f>
        <v>0</v>
      </c>
    </row>
    <row r="339" spans="8:8" hidden="1" x14ac:dyDescent="0.3">
      <c r="H339" s="194">
        <f>SUMIF(주문_리스트!C:C,거래처!B339,주문_리스트!K:K)+SUMIF(주문_리스트!C:C,거래처!B339,주문_리스트!L:L)</f>
        <v>0</v>
      </c>
    </row>
    <row r="340" spans="8:8" hidden="1" x14ac:dyDescent="0.3">
      <c r="H340" s="194">
        <f>SUMIF(주문_리스트!C:C,거래처!B340,주문_리스트!K:K)+SUMIF(주문_리스트!C:C,거래처!B340,주문_리스트!L:L)</f>
        <v>0</v>
      </c>
    </row>
    <row r="341" spans="8:8" hidden="1" x14ac:dyDescent="0.3">
      <c r="H341" s="194">
        <f>SUMIF(주문_리스트!C:C,거래처!B341,주문_리스트!K:K)+SUMIF(주문_리스트!C:C,거래처!B341,주문_리스트!L:L)</f>
        <v>0</v>
      </c>
    </row>
    <row r="342" spans="8:8" hidden="1" x14ac:dyDescent="0.3">
      <c r="H342" s="194">
        <f>SUMIF(주문_리스트!C:C,거래처!B342,주문_리스트!K:K)+SUMIF(주문_리스트!C:C,거래처!B342,주문_리스트!L:L)</f>
        <v>0</v>
      </c>
    </row>
    <row r="343" spans="8:8" hidden="1" x14ac:dyDescent="0.3">
      <c r="H343" s="194">
        <f>SUMIF(주문_리스트!C:C,거래처!B343,주문_리스트!K:K)+SUMIF(주문_리스트!C:C,거래처!B343,주문_리스트!L:L)</f>
        <v>0</v>
      </c>
    </row>
    <row r="344" spans="8:8" hidden="1" x14ac:dyDescent="0.3">
      <c r="H344" s="194">
        <f>SUMIF(주문_리스트!C:C,거래처!B344,주문_리스트!K:K)+SUMIF(주문_리스트!C:C,거래처!B344,주문_리스트!L:L)</f>
        <v>0</v>
      </c>
    </row>
    <row r="345" spans="8:8" hidden="1" x14ac:dyDescent="0.3">
      <c r="H345" s="194">
        <f>SUMIF(주문_리스트!C:C,거래처!B345,주문_리스트!K:K)+SUMIF(주문_리스트!C:C,거래처!B345,주문_리스트!L:L)</f>
        <v>0</v>
      </c>
    </row>
    <row r="346" spans="8:8" hidden="1" x14ac:dyDescent="0.3">
      <c r="H346" s="194">
        <f>SUMIF(주문_리스트!C:C,거래처!B346,주문_리스트!K:K)+SUMIF(주문_리스트!C:C,거래처!B346,주문_리스트!L:L)</f>
        <v>0</v>
      </c>
    </row>
    <row r="347" spans="8:8" hidden="1" x14ac:dyDescent="0.3">
      <c r="H347" s="194">
        <f>SUMIF(주문_리스트!C:C,거래처!B347,주문_리스트!K:K)+SUMIF(주문_리스트!C:C,거래처!B347,주문_리스트!L:L)</f>
        <v>0</v>
      </c>
    </row>
    <row r="348" spans="8:8" hidden="1" x14ac:dyDescent="0.3">
      <c r="H348" s="194">
        <f>SUMIF(주문_리스트!C:C,거래처!B348,주문_리스트!K:K)+SUMIF(주문_리스트!C:C,거래처!B348,주문_리스트!L:L)</f>
        <v>0</v>
      </c>
    </row>
    <row r="349" spans="8:8" hidden="1" x14ac:dyDescent="0.3">
      <c r="H349" s="194">
        <f>SUMIF(주문_리스트!C:C,거래처!B349,주문_리스트!K:K)+SUMIF(주문_리스트!C:C,거래처!B349,주문_리스트!L:L)</f>
        <v>0</v>
      </c>
    </row>
    <row r="350" spans="8:8" hidden="1" x14ac:dyDescent="0.3">
      <c r="H350" s="194">
        <f>SUMIF(주문_리스트!C:C,거래처!B350,주문_리스트!K:K)+SUMIF(주문_리스트!C:C,거래처!B350,주문_리스트!L:L)</f>
        <v>0</v>
      </c>
    </row>
    <row r="351" spans="8:8" hidden="1" x14ac:dyDescent="0.3">
      <c r="H351" s="194">
        <f>SUMIF(주문_리스트!C:C,거래처!B351,주문_리스트!K:K)+SUMIF(주문_리스트!C:C,거래처!B351,주문_리스트!L:L)</f>
        <v>0</v>
      </c>
    </row>
    <row r="352" spans="8:8" hidden="1" x14ac:dyDescent="0.3">
      <c r="H352" s="194">
        <f>SUMIF(주문_리스트!C:C,거래처!B352,주문_리스트!K:K)+SUMIF(주문_리스트!C:C,거래처!B352,주문_리스트!L:L)</f>
        <v>0</v>
      </c>
    </row>
    <row r="353" spans="8:8" hidden="1" x14ac:dyDescent="0.3">
      <c r="H353" s="194">
        <f>SUMIF(주문_리스트!C:C,거래처!B353,주문_리스트!K:K)+SUMIF(주문_리스트!C:C,거래처!B353,주문_리스트!L:L)</f>
        <v>0</v>
      </c>
    </row>
    <row r="354" spans="8:8" hidden="1" x14ac:dyDescent="0.3">
      <c r="H354" s="194">
        <f>SUMIF(주문_리스트!C:C,거래처!B354,주문_리스트!K:K)+SUMIF(주문_리스트!C:C,거래처!B354,주문_리스트!L:L)</f>
        <v>0</v>
      </c>
    </row>
    <row r="355" spans="8:8" hidden="1" x14ac:dyDescent="0.3">
      <c r="H355" s="194">
        <f>SUMIF(주문_리스트!C:C,거래처!B355,주문_리스트!K:K)+SUMIF(주문_리스트!C:C,거래처!B355,주문_리스트!L:L)</f>
        <v>0</v>
      </c>
    </row>
    <row r="356" spans="8:8" hidden="1" x14ac:dyDescent="0.3">
      <c r="H356" s="194">
        <f>SUMIF(주문_리스트!C:C,거래처!B356,주문_리스트!K:K)+SUMIF(주문_리스트!C:C,거래처!B356,주문_리스트!L:L)</f>
        <v>0</v>
      </c>
    </row>
    <row r="357" spans="8:8" hidden="1" x14ac:dyDescent="0.3">
      <c r="H357" s="194">
        <f>SUMIF(주문_리스트!C:C,거래처!B357,주문_리스트!K:K)+SUMIF(주문_리스트!C:C,거래처!B357,주문_리스트!L:L)</f>
        <v>0</v>
      </c>
    </row>
    <row r="358" spans="8:8" hidden="1" x14ac:dyDescent="0.3">
      <c r="H358" s="194">
        <f>SUMIF(주문_리스트!C:C,거래처!B358,주문_리스트!K:K)+SUMIF(주문_리스트!C:C,거래처!B358,주문_리스트!L:L)</f>
        <v>0</v>
      </c>
    </row>
    <row r="359" spans="8:8" hidden="1" x14ac:dyDescent="0.3">
      <c r="H359" s="194">
        <f>SUMIF(주문_리스트!C:C,거래처!B359,주문_리스트!K:K)+SUMIF(주문_리스트!C:C,거래처!B359,주문_리스트!L:L)</f>
        <v>0</v>
      </c>
    </row>
    <row r="360" spans="8:8" hidden="1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7"/>
  <sheetViews>
    <sheetView zoomScale="115" zoomScaleNormal="115" workbookViewId="0">
      <pane xSplit="2" ySplit="1" topLeftCell="C248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1115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1598</v>
      </c>
      <c r="H1" s="51" t="s">
        <v>1820</v>
      </c>
      <c r="I1" s="51" t="s">
        <v>4</v>
      </c>
      <c r="J1" s="97">
        <v>301</v>
      </c>
    </row>
    <row r="2" spans="1:11" x14ac:dyDescent="0.3">
      <c r="A2">
        <v>1</v>
      </c>
      <c r="B2">
        <v>2</v>
      </c>
      <c r="C2" s="288">
        <v>28120504</v>
      </c>
      <c r="D2" s="288" t="s">
        <v>2506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1137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1942</v>
      </c>
      <c r="D5" s="288" t="s">
        <v>1941</v>
      </c>
      <c r="E5" s="288" t="s">
        <v>1942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1599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1733</v>
      </c>
      <c r="F8" s="52">
        <v>650000</v>
      </c>
      <c r="H8">
        <f>SUMIF(재고!D:D,제품!D8,재고!F:F)-SUMIF(주문_리스트!E:E,제품!D8,주문_리스트!H:H)</f>
        <v>-95</v>
      </c>
      <c r="I8"/>
    </row>
    <row r="9" spans="1:11" x14ac:dyDescent="0.3">
      <c r="A9">
        <v>8</v>
      </c>
      <c r="B9">
        <v>2</v>
      </c>
      <c r="C9" s="288" t="s">
        <v>3823</v>
      </c>
      <c r="D9" s="288" t="s">
        <v>1136</v>
      </c>
      <c r="E9" s="288" t="s">
        <v>3823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2908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1139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1140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1141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2509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1631</v>
      </c>
      <c r="K14">
        <v>75000</v>
      </c>
    </row>
    <row r="15" spans="1:11" x14ac:dyDescent="0.3">
      <c r="A15">
        <v>14</v>
      </c>
      <c r="B15">
        <v>2</v>
      </c>
      <c r="C15" s="288" t="s">
        <v>3961</v>
      </c>
      <c r="D15" s="288" t="s">
        <v>1644</v>
      </c>
      <c r="E15" s="288" t="s">
        <v>3961</v>
      </c>
      <c r="F15" s="52">
        <v>1100000</v>
      </c>
      <c r="H15">
        <v>-7</v>
      </c>
      <c r="I15" s="52" t="s">
        <v>3645</v>
      </c>
    </row>
    <row r="16" spans="1:11" x14ac:dyDescent="0.3">
      <c r="A16">
        <v>15</v>
      </c>
      <c r="B16">
        <v>2</v>
      </c>
      <c r="C16" s="288">
        <v>2830506</v>
      </c>
      <c r="D16" s="288" t="s">
        <v>2669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-4</v>
      </c>
    </row>
    <row r="17" spans="1:9" x14ac:dyDescent="0.3">
      <c r="A17">
        <v>16</v>
      </c>
      <c r="B17">
        <v>3</v>
      </c>
      <c r="C17" s="288">
        <v>2820403</v>
      </c>
      <c r="D17" s="288" t="s">
        <v>2673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-36</v>
      </c>
    </row>
    <row r="18" spans="1:9" x14ac:dyDescent="0.3">
      <c r="A18">
        <v>17</v>
      </c>
      <c r="D18" s="288" t="s">
        <v>1105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2190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1192</v>
      </c>
      <c r="D23" s="288" t="s">
        <v>2186</v>
      </c>
      <c r="E23" s="288" t="s">
        <v>1192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1193</v>
      </c>
      <c r="D24" s="288" t="s">
        <v>2186</v>
      </c>
      <c r="E24" s="288" t="s">
        <v>1193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1194</v>
      </c>
      <c r="D25" s="288" t="s">
        <v>2175</v>
      </c>
      <c r="E25" s="288" t="s">
        <v>1194</v>
      </c>
      <c r="F25" s="52">
        <v>1400000</v>
      </c>
      <c r="H25">
        <f>SUMIF(재고!D:D,제품!D25,재고!F:F)-SUMIF(주문_리스트!E:E,제품!D25,주문_리스트!H:H)</f>
        <v>-31</v>
      </c>
    </row>
    <row r="26" spans="1:9" x14ac:dyDescent="0.3">
      <c r="A26">
        <v>25</v>
      </c>
      <c r="B26">
        <v>3</v>
      </c>
      <c r="C26" s="288" t="s">
        <v>1195</v>
      </c>
      <c r="D26" s="288" t="s">
        <v>2169</v>
      </c>
      <c r="E26" s="288" t="s">
        <v>1195</v>
      </c>
      <c r="F26" s="52">
        <v>1500000</v>
      </c>
      <c r="H26">
        <f>SUMIF(재고!D:D,제품!D26,재고!F:F)-SUMIF(주문_리스트!E:E,제품!D26,주문_리스트!H:H)</f>
        <v>-106</v>
      </c>
    </row>
    <row r="27" spans="1:9" x14ac:dyDescent="0.3">
      <c r="A27">
        <v>26</v>
      </c>
      <c r="B27">
        <v>3</v>
      </c>
      <c r="C27" s="288" t="s">
        <v>1984</v>
      </c>
      <c r="D27" s="288" t="s">
        <v>1635</v>
      </c>
      <c r="E27" s="288" t="s">
        <v>1984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1214</v>
      </c>
      <c r="D28" s="288" t="s">
        <v>1212</v>
      </c>
      <c r="E28" s="288" t="s">
        <v>1214</v>
      </c>
      <c r="F28" s="52">
        <v>1400000</v>
      </c>
      <c r="H28" s="290">
        <f>SUMIF(재고!D:D,제품!D28,재고!F:F)-SUMIF(주문_리스트!E:E,제품!D28,주문_리스트!H:H)</f>
        <v>-184</v>
      </c>
      <c r="I28" s="52">
        <v>5000</v>
      </c>
    </row>
    <row r="29" spans="1:9" x14ac:dyDescent="0.3">
      <c r="A29">
        <v>28</v>
      </c>
      <c r="B29">
        <v>1</v>
      </c>
      <c r="C29" s="288" t="s">
        <v>1198</v>
      </c>
      <c r="D29" s="288" t="s">
        <v>1199</v>
      </c>
      <c r="E29" s="288" t="s">
        <v>1198</v>
      </c>
      <c r="F29" s="52">
        <v>1200000</v>
      </c>
      <c r="H29">
        <f>SUMIF(재고!D:D,제품!D29,재고!F:F)-SUMIF(주문_리스트!E:E,제품!D29,주문_리스트!H:H)</f>
        <v>-48</v>
      </c>
    </row>
    <row r="30" spans="1:9" x14ac:dyDescent="0.3">
      <c r="A30">
        <v>29</v>
      </c>
      <c r="B30">
        <v>1</v>
      </c>
      <c r="C30" s="288" t="s">
        <v>1200</v>
      </c>
      <c r="D30" s="288" t="s">
        <v>1199</v>
      </c>
      <c r="E30" s="288" t="s">
        <v>1200</v>
      </c>
      <c r="F30" s="52">
        <v>1200000</v>
      </c>
      <c r="H30">
        <f>SUMIF(재고!D:D,제품!D30,재고!F:F)-SUMIF(주문_리스트!E:E,제품!D30,주문_리스트!H:H)</f>
        <v>-48</v>
      </c>
    </row>
    <row r="31" spans="1:9" x14ac:dyDescent="0.3">
      <c r="A31">
        <v>30</v>
      </c>
      <c r="B31">
        <v>3</v>
      </c>
      <c r="C31" s="288" t="s">
        <v>1750</v>
      </c>
      <c r="D31" s="288" t="s">
        <v>2205</v>
      </c>
      <c r="E31" s="288" t="s">
        <v>1750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1203</v>
      </c>
      <c r="D32" s="288" t="s">
        <v>1202</v>
      </c>
      <c r="E32" s="288" t="s">
        <v>1203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1205</v>
      </c>
      <c r="D33" s="288" t="s">
        <v>2453</v>
      </c>
      <c r="E33" s="288" t="s">
        <v>1205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2563</v>
      </c>
      <c r="D34" s="288" t="s">
        <v>2564</v>
      </c>
      <c r="E34" s="288" t="s">
        <v>2563</v>
      </c>
      <c r="F34" s="52">
        <v>1600000</v>
      </c>
      <c r="H34">
        <f>SUMIF(재고!D:D,제품!D34,재고!F:F)-SUMIF(주문_리스트!E:E,제품!D34,주문_리스트!H:H)</f>
        <v>-13</v>
      </c>
    </row>
    <row r="35" spans="1:8" x14ac:dyDescent="0.3">
      <c r="A35">
        <v>34</v>
      </c>
      <c r="B35">
        <v>4</v>
      </c>
      <c r="C35" s="288" t="s">
        <v>1208</v>
      </c>
      <c r="D35" s="288" t="s">
        <v>2168</v>
      </c>
      <c r="E35" s="288" t="s">
        <v>1208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1209</v>
      </c>
      <c r="D36" s="288" t="s">
        <v>1636</v>
      </c>
      <c r="E36" s="288" t="s">
        <v>1209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1216</v>
      </c>
      <c r="D37" s="288" t="s">
        <v>1356</v>
      </c>
      <c r="E37" s="288" t="s">
        <v>1357</v>
      </c>
      <c r="F37" s="52">
        <v>1600000</v>
      </c>
      <c r="H37">
        <f>SUMIF(재고!D:D,제품!D37,재고!F:F)-SUMIF(주문_리스트!E:E,제품!D37,주문_리스트!H:H)</f>
        <v>-20</v>
      </c>
    </row>
    <row r="38" spans="1:8" x14ac:dyDescent="0.3">
      <c r="A38">
        <v>37</v>
      </c>
      <c r="B38">
        <v>1</v>
      </c>
      <c r="C38" s="288" t="s">
        <v>1247</v>
      </c>
      <c r="D38" s="288" t="s">
        <v>1248</v>
      </c>
      <c r="E38" s="288" t="s">
        <v>1247</v>
      </c>
      <c r="F38" s="52">
        <v>770000</v>
      </c>
      <c r="H38">
        <f>SUMIF(재고!D:D,제품!D38,재고!F:F)-SUMIF(주문_리스트!E:E,제품!D38,주문_리스트!H:H)</f>
        <v>-16</v>
      </c>
    </row>
    <row r="39" spans="1:8" x14ac:dyDescent="0.3">
      <c r="A39">
        <v>38</v>
      </c>
      <c r="B39">
        <v>3</v>
      </c>
      <c r="C39" s="288" t="s">
        <v>1668</v>
      </c>
      <c r="D39" s="288" t="s">
        <v>2177</v>
      </c>
      <c r="E39" s="288" t="s">
        <v>1668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1717</v>
      </c>
      <c r="D40" s="288" t="s">
        <v>1718</v>
      </c>
      <c r="E40" s="288" t="s">
        <v>1717</v>
      </c>
      <c r="F40" s="52">
        <v>50000</v>
      </c>
      <c r="H40">
        <f>SUMIF(재고!D:D,제품!D40,재고!F:F)-SUMIF(주문_리스트!E:E,제품!D40,주문_리스트!H:H)</f>
        <v>-86</v>
      </c>
    </row>
    <row r="41" spans="1:8" x14ac:dyDescent="0.3">
      <c r="A41">
        <v>40</v>
      </c>
      <c r="B41">
        <v>2</v>
      </c>
      <c r="D41" s="288" t="s">
        <v>1370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4500</v>
      </c>
      <c r="D44" s="288" t="s">
        <v>4501</v>
      </c>
      <c r="E44" s="288" t="s">
        <v>4500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2178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2707</v>
      </c>
      <c r="D47" s="288" t="s">
        <v>2327</v>
      </c>
      <c r="E47" s="288" t="s">
        <v>2707</v>
      </c>
      <c r="F47" s="52">
        <v>350000</v>
      </c>
      <c r="H47">
        <f>SUMIF(재고!D:D,제품!D47,재고!F:F)-SUMIF(주문_리스트!E:E,제품!D47,주문_리스트!H:H)</f>
        <v>-84</v>
      </c>
    </row>
    <row r="48" spans="1:8" x14ac:dyDescent="0.3">
      <c r="A48">
        <v>47</v>
      </c>
      <c r="D48" s="288" t="s">
        <v>1496</v>
      </c>
      <c r="F48" s="52">
        <v>200000</v>
      </c>
      <c r="H48">
        <f>SUMIF(재고!D:D,제품!D48,재고!F:F)-SUMIF(주문_리스트!E:E,제품!D48,주문_리스트!H:H)</f>
        <v>-4</v>
      </c>
    </row>
    <row r="49" spans="1:9" x14ac:dyDescent="0.3">
      <c r="A49">
        <v>48</v>
      </c>
      <c r="D49" s="288" t="s">
        <v>1509</v>
      </c>
      <c r="F49" s="52">
        <v>20000</v>
      </c>
      <c r="H49">
        <f>SUMIF(재고!D:D,제품!D49,재고!F:F)-SUMIF(주문_리스트!E:E,제품!D49,주문_리스트!H:H)</f>
        <v>-47</v>
      </c>
    </row>
    <row r="50" spans="1:9" x14ac:dyDescent="0.3">
      <c r="A50">
        <v>49</v>
      </c>
      <c r="D50" s="288" t="s">
        <v>1514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1525</v>
      </c>
      <c r="F53" s="52">
        <v>450000</v>
      </c>
      <c r="H53">
        <f>SUMIF(재고!D:D,제품!D53,재고!F:F)-SUMIF(주문_리스트!E:E,제품!D53,주문_리스트!H:H)</f>
        <v>-26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1808</v>
      </c>
    </row>
    <row r="55" spans="1:9" x14ac:dyDescent="0.3">
      <c r="A55">
        <v>54</v>
      </c>
      <c r="B55">
        <v>10</v>
      </c>
      <c r="D55" s="288" t="s">
        <v>1545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1637</v>
      </c>
      <c r="D56" s="288" t="s">
        <v>1960</v>
      </c>
      <c r="E56" s="288" t="s">
        <v>1637</v>
      </c>
      <c r="F56" s="52">
        <v>1800000</v>
      </c>
      <c r="H56">
        <f>SUMIF(재고!D:D,제품!D56,재고!F:F)-SUMIF(주문_리스트!E:E,제품!D56,주문_리스트!H:H)</f>
        <v>-15</v>
      </c>
    </row>
    <row r="57" spans="1:9" x14ac:dyDescent="0.3">
      <c r="A57">
        <v>56</v>
      </c>
      <c r="C57" s="288" t="s">
        <v>1203</v>
      </c>
      <c r="D57" s="288" t="s">
        <v>1416</v>
      </c>
      <c r="E57" s="288" t="s">
        <v>1203</v>
      </c>
      <c r="F57" s="52">
        <v>1000000</v>
      </c>
      <c r="H57">
        <f>SUMIF(재고!D:D,제품!D57,재고!F:F)-SUMIF(주문_리스트!E:E,제품!D57,주문_리스트!H:H)</f>
        <v>-48</v>
      </c>
    </row>
    <row r="58" spans="1:9" x14ac:dyDescent="0.3">
      <c r="A58">
        <v>57</v>
      </c>
      <c r="B58">
        <v>3</v>
      </c>
      <c r="C58" s="288" t="s">
        <v>2735</v>
      </c>
      <c r="D58" s="288" t="s">
        <v>2195</v>
      </c>
      <c r="E58" s="288" t="s">
        <v>2735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1639</v>
      </c>
      <c r="D59" s="288" t="s">
        <v>1638</v>
      </c>
      <c r="E59" s="288" t="s">
        <v>1639</v>
      </c>
      <c r="F59" s="52">
        <v>1100000</v>
      </c>
      <c r="H59">
        <f>SUMIF(재고!D:D,제품!D59,재고!F:F)-SUMIF(주문_리스트!E:E,제품!D59,주문_리스트!H:H)</f>
        <v>-20</v>
      </c>
    </row>
    <row r="60" spans="1:9" x14ac:dyDescent="0.3">
      <c r="A60">
        <v>59</v>
      </c>
      <c r="B60">
        <v>1</v>
      </c>
      <c r="C60" s="288" t="s">
        <v>1640</v>
      </c>
      <c r="D60" s="288" t="s">
        <v>1641</v>
      </c>
      <c r="E60" s="288" t="s">
        <v>1640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2671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2509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-34</v>
      </c>
      <c r="I62" s="52" t="s">
        <v>2510</v>
      </c>
    </row>
    <row r="63" spans="1:9" x14ac:dyDescent="0.3">
      <c r="A63">
        <v>62</v>
      </c>
      <c r="C63" s="288" t="s">
        <v>1616</v>
      </c>
      <c r="D63" s="288" t="s">
        <v>1617</v>
      </c>
      <c r="E63" s="288" t="s">
        <v>1616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1619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2179</v>
      </c>
      <c r="E66" s="288">
        <v>50228</v>
      </c>
      <c r="F66" s="52">
        <v>110000</v>
      </c>
      <c r="H66">
        <f>SUMIF(재고!D:D,제품!D66,재고!F:F)-SUMIF(주문_리스트!E:E,제품!D66,주문_리스트!H:H)</f>
        <v>-87</v>
      </c>
    </row>
    <row r="67" spans="1:9" x14ac:dyDescent="0.3">
      <c r="A67">
        <v>66</v>
      </c>
      <c r="B67">
        <v>4</v>
      </c>
      <c r="C67" s="288">
        <v>50229</v>
      </c>
      <c r="D67" s="288" t="s">
        <v>2179</v>
      </c>
      <c r="E67" s="288">
        <v>50229</v>
      </c>
      <c r="F67" s="52">
        <v>75000</v>
      </c>
      <c r="H67">
        <f>SUMIF(재고!D:D,제품!D67,재고!F:F)-SUMIF(주문_리스트!E:E,제품!D67,주문_리스트!H:H)</f>
        <v>-87</v>
      </c>
    </row>
    <row r="68" spans="1:9" x14ac:dyDescent="0.3">
      <c r="A68">
        <v>67</v>
      </c>
      <c r="D68" s="288" t="s">
        <v>1643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2565</v>
      </c>
      <c r="D72" s="288" t="s">
        <v>2566</v>
      </c>
      <c r="E72" s="288" t="s">
        <v>2565</v>
      </c>
      <c r="F72" s="52">
        <v>1500000</v>
      </c>
      <c r="H72">
        <f>SUMIF(재고!D:D,제품!D72,재고!F:F)-SUMIF(주문_리스트!E:E,제품!D72,주문_리스트!H:H)</f>
        <v>-1</v>
      </c>
    </row>
    <row r="73" spans="1:9" x14ac:dyDescent="0.3">
      <c r="A73">
        <v>72</v>
      </c>
      <c r="B73">
        <v>4</v>
      </c>
      <c r="C73" s="288" t="s">
        <v>1669</v>
      </c>
      <c r="D73" s="288" t="s">
        <v>2187</v>
      </c>
      <c r="E73" s="288" t="s">
        <v>1669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1759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1764</v>
      </c>
    </row>
    <row r="75" spans="1:9" x14ac:dyDescent="0.3">
      <c r="A75">
        <v>74</v>
      </c>
      <c r="D75" s="288" t="s">
        <v>1761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1760</v>
      </c>
    </row>
    <row r="76" spans="1:9" x14ac:dyDescent="0.3">
      <c r="A76">
        <v>75</v>
      </c>
      <c r="D76" s="288" t="s">
        <v>2188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1683</v>
      </c>
      <c r="D77" s="288" t="s">
        <v>1698</v>
      </c>
      <c r="E77" s="288" t="s">
        <v>1683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1699</v>
      </c>
    </row>
    <row r="78" spans="1:9" x14ac:dyDescent="0.3">
      <c r="A78">
        <v>77</v>
      </c>
      <c r="D78" s="288" t="s">
        <v>1670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1687</v>
      </c>
    </row>
    <row r="80" spans="1:9" x14ac:dyDescent="0.3">
      <c r="A80">
        <v>79</v>
      </c>
      <c r="B80">
        <v>4</v>
      </c>
      <c r="C80" s="288" t="s">
        <v>1669</v>
      </c>
      <c r="D80" s="288" t="s">
        <v>5238</v>
      </c>
      <c r="E80" s="288" t="s">
        <v>1669</v>
      </c>
      <c r="F80" s="52">
        <v>50000</v>
      </c>
      <c r="H80">
        <v>0</v>
      </c>
      <c r="I80" s="52" t="s">
        <v>1669</v>
      </c>
    </row>
    <row r="81" spans="1:9" x14ac:dyDescent="0.3">
      <c r="A81">
        <v>80</v>
      </c>
      <c r="B81">
        <v>2</v>
      </c>
      <c r="D81" s="288" t="s">
        <v>1671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1672</v>
      </c>
    </row>
    <row r="82" spans="1:9" x14ac:dyDescent="0.3">
      <c r="A82">
        <v>81</v>
      </c>
      <c r="B82">
        <v>2</v>
      </c>
      <c r="D82" s="288" t="s">
        <v>1681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1697</v>
      </c>
    </row>
    <row r="85" spans="1:9" x14ac:dyDescent="0.3">
      <c r="A85">
        <v>84</v>
      </c>
      <c r="B85">
        <v>1</v>
      </c>
      <c r="C85" s="288" t="s">
        <v>4439</v>
      </c>
      <c r="D85" s="288" t="s">
        <v>2724</v>
      </c>
      <c r="E85" s="288" t="s">
        <v>4439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1694</v>
      </c>
      <c r="D86" s="288" t="s">
        <v>1695</v>
      </c>
      <c r="E86" s="288" t="s">
        <v>1694</v>
      </c>
      <c r="F86" s="52">
        <v>50000</v>
      </c>
      <c r="H86">
        <f>SUMIF(재고!D:D,제품!D86,재고!F:F)-SUMIF(주문_리스트!E:E,제품!D86,주문_리스트!H:H)</f>
        <v>-70</v>
      </c>
    </row>
    <row r="87" spans="1:9" x14ac:dyDescent="0.3">
      <c r="A87">
        <v>86</v>
      </c>
      <c r="B87">
        <v>1</v>
      </c>
      <c r="C87" s="288" t="s">
        <v>1705</v>
      </c>
      <c r="D87" s="288" t="s">
        <v>1706</v>
      </c>
      <c r="E87" s="288" t="s">
        <v>1705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4760</v>
      </c>
      <c r="D88" s="288" t="s">
        <v>1713</v>
      </c>
      <c r="E88" s="288" t="s">
        <v>4760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4651</v>
      </c>
      <c r="D89" s="288" t="s">
        <v>1714</v>
      </c>
      <c r="E89" s="288" t="s">
        <v>4651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1708</v>
      </c>
      <c r="D90" s="288" t="s">
        <v>4003</v>
      </c>
      <c r="E90" s="288" t="s">
        <v>1708</v>
      </c>
      <c r="F90" s="52">
        <v>250000</v>
      </c>
      <c r="G90" s="52">
        <v>45000</v>
      </c>
      <c r="H90">
        <v>-8</v>
      </c>
      <c r="I90" s="52" t="s">
        <v>4004</v>
      </c>
    </row>
    <row r="91" spans="1:9" x14ac:dyDescent="0.3">
      <c r="A91">
        <v>90</v>
      </c>
      <c r="B91">
        <v>3</v>
      </c>
      <c r="C91" s="288" t="s">
        <v>1710</v>
      </c>
      <c r="D91" s="288" t="s">
        <v>2172</v>
      </c>
      <c r="E91" s="288" t="s">
        <v>1710</v>
      </c>
      <c r="F91" s="52">
        <v>60000</v>
      </c>
      <c r="G91" s="52">
        <v>40000</v>
      </c>
      <c r="H91">
        <f>SUMIF(재고!D:D,제품!D91,재고!F:F)-SUMIF(주문_리스트!E:E,제품!D91,주문_리스트!H:H)</f>
        <v>-12</v>
      </c>
    </row>
    <row r="92" spans="1:9" x14ac:dyDescent="0.3">
      <c r="A92">
        <v>91</v>
      </c>
      <c r="D92" s="288" t="s">
        <v>1720</v>
      </c>
      <c r="F92" s="52">
        <v>200000</v>
      </c>
      <c r="G92" s="52">
        <v>25000</v>
      </c>
      <c r="H92">
        <f>SUMIF(재고!D:D,제품!D92,재고!F:F)-SUMIF(주문_리스트!E:E,제품!D92,주문_리스트!H:H)</f>
        <v>-1</v>
      </c>
    </row>
    <row r="93" spans="1:9" x14ac:dyDescent="0.3">
      <c r="A93">
        <v>92</v>
      </c>
      <c r="B93">
        <v>3</v>
      </c>
      <c r="C93" s="288" t="s">
        <v>1722</v>
      </c>
      <c r="D93" s="288" t="s">
        <v>3348</v>
      </c>
      <c r="E93" s="288" t="s">
        <v>1722</v>
      </c>
      <c r="F93" s="52">
        <v>35000</v>
      </c>
      <c r="G93" s="52">
        <v>16000</v>
      </c>
      <c r="H93">
        <v>-58</v>
      </c>
      <c r="I93" s="52" t="s">
        <v>4769</v>
      </c>
    </row>
    <row r="94" spans="1:9" x14ac:dyDescent="0.3">
      <c r="A94">
        <v>93</v>
      </c>
      <c r="B94">
        <v>3</v>
      </c>
      <c r="C94" s="288" t="s">
        <v>1723</v>
      </c>
      <c r="D94" s="288" t="s">
        <v>2181</v>
      </c>
      <c r="E94" s="288" t="s">
        <v>1723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1771</v>
      </c>
    </row>
    <row r="95" spans="1:9" x14ac:dyDescent="0.3">
      <c r="A95">
        <v>94</v>
      </c>
      <c r="B95">
        <v>3</v>
      </c>
      <c r="C95" s="288" t="s">
        <v>1772</v>
      </c>
      <c r="D95" s="288" t="s">
        <v>2182</v>
      </c>
      <c r="E95" s="288" t="s">
        <v>1772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1724</v>
      </c>
      <c r="D96" s="288" t="s">
        <v>1725</v>
      </c>
      <c r="E96" s="288" t="s">
        <v>1724</v>
      </c>
      <c r="F96" s="52">
        <v>20000</v>
      </c>
      <c r="G96" s="52">
        <v>13000</v>
      </c>
      <c r="H96">
        <f>SUMIF(재고!D:D,제품!D96,재고!F:F)-SUMIF(주문_리스트!E:E,제품!D96,주문_리스트!H:H)</f>
        <v>-5</v>
      </c>
    </row>
    <row r="97" spans="1:9" x14ac:dyDescent="0.3">
      <c r="A97">
        <v>96</v>
      </c>
      <c r="B97">
        <v>6</v>
      </c>
      <c r="C97" s="288" t="s">
        <v>5060</v>
      </c>
      <c r="D97" s="288" t="s">
        <v>5061</v>
      </c>
      <c r="E97" s="288" t="s">
        <v>5060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2821</v>
      </c>
      <c r="D98" s="288" t="s">
        <v>2485</v>
      </c>
      <c r="E98" s="288" t="s">
        <v>2821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1732</v>
      </c>
    </row>
    <row r="102" spans="1:9" x14ac:dyDescent="0.3">
      <c r="A102">
        <v>101</v>
      </c>
      <c r="B102">
        <v>3</v>
      </c>
      <c r="C102" s="288" t="s">
        <v>1745</v>
      </c>
      <c r="D102" s="288" t="s">
        <v>2170</v>
      </c>
      <c r="E102" s="288" t="s">
        <v>1745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-91</v>
      </c>
      <c r="I102" s="52" t="s">
        <v>1746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-19</v>
      </c>
    </row>
    <row r="104" spans="1:9" x14ac:dyDescent="0.3">
      <c r="A104">
        <v>103</v>
      </c>
      <c r="B104">
        <v>1</v>
      </c>
      <c r="C104" s="288" t="s">
        <v>1742</v>
      </c>
      <c r="D104" s="288" t="s">
        <v>1197</v>
      </c>
      <c r="E104" s="288" t="s">
        <v>1742</v>
      </c>
      <c r="F104" s="52">
        <v>1200000</v>
      </c>
      <c r="H104">
        <f>SUMIF(재고!D:D,제품!D104,재고!F:F)-SUMIF(주문_리스트!E:E,제품!D104,주문_리스트!H:H)</f>
        <v>-184</v>
      </c>
      <c r="I104" s="52" t="s">
        <v>1743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1753</v>
      </c>
      <c r="D107" s="288" t="s">
        <v>1754</v>
      </c>
      <c r="E107" s="288" t="s">
        <v>1753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1755</v>
      </c>
    </row>
    <row r="108" spans="1:9" x14ac:dyDescent="0.3">
      <c r="A108">
        <v>107</v>
      </c>
      <c r="B108">
        <v>12</v>
      </c>
      <c r="C108" s="288" t="s">
        <v>1756</v>
      </c>
      <c r="D108" s="288" t="s">
        <v>1754</v>
      </c>
      <c r="E108" s="288" t="s">
        <v>1756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1757</v>
      </c>
    </row>
    <row r="109" spans="1:9" x14ac:dyDescent="0.3">
      <c r="A109">
        <v>108</v>
      </c>
      <c r="B109">
        <v>1</v>
      </c>
      <c r="C109" s="288" t="s">
        <v>1758</v>
      </c>
      <c r="D109" s="288" t="s">
        <v>1551</v>
      </c>
      <c r="E109" s="288" t="s">
        <v>1758</v>
      </c>
      <c r="F109" s="52">
        <v>1400000</v>
      </c>
      <c r="H109">
        <f>SUMIF(재고!D:D,제품!D109,재고!F:F)-SUMIF(주문_리스트!E:E,제품!D109,주문_리스트!H:H)</f>
        <v>-20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-21</v>
      </c>
      <c r="I110" s="52" t="s">
        <v>1806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-21</v>
      </c>
      <c r="I112" s="52" t="s">
        <v>1810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1539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1809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1819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1841</v>
      </c>
      <c r="D115" s="288" t="s">
        <v>1842</v>
      </c>
      <c r="E115" s="288" t="s">
        <v>1841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2509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2811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1863</v>
      </c>
      <c r="D118" s="288" t="s">
        <v>1864</v>
      </c>
      <c r="E118" s="288" t="s">
        <v>1863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1865</v>
      </c>
    </row>
    <row r="119" spans="1:9" x14ac:dyDescent="0.3">
      <c r="A119">
        <v>118</v>
      </c>
      <c r="B119">
        <v>3</v>
      </c>
      <c r="D119" s="288" t="s">
        <v>1883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4122</v>
      </c>
      <c r="D120" s="288" t="s">
        <v>4123</v>
      </c>
      <c r="E120" s="288" t="s">
        <v>4122</v>
      </c>
      <c r="F120" s="52">
        <v>15000</v>
      </c>
      <c r="G120" s="52">
        <v>8000</v>
      </c>
      <c r="H120">
        <v>0</v>
      </c>
      <c r="I120" s="52" t="s">
        <v>1901</v>
      </c>
    </row>
    <row r="121" spans="1:9" x14ac:dyDescent="0.3">
      <c r="A121">
        <v>120</v>
      </c>
      <c r="B121">
        <v>2</v>
      </c>
      <c r="C121" s="288" t="s">
        <v>4120</v>
      </c>
      <c r="D121" s="288" t="s">
        <v>4121</v>
      </c>
      <c r="E121" s="288" t="s">
        <v>4120</v>
      </c>
      <c r="F121" s="52">
        <v>15000</v>
      </c>
      <c r="G121" s="52">
        <v>8000</v>
      </c>
      <c r="H121">
        <v>0</v>
      </c>
      <c r="I121" s="52" t="s">
        <v>1902</v>
      </c>
    </row>
    <row r="122" spans="1:9" x14ac:dyDescent="0.3">
      <c r="A122">
        <v>121</v>
      </c>
      <c r="B122">
        <v>4</v>
      </c>
      <c r="C122" s="288" t="s">
        <v>2044</v>
      </c>
      <c r="D122" s="288" t="s">
        <v>2045</v>
      </c>
      <c r="E122" s="288" t="s">
        <v>2044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1909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1913</v>
      </c>
      <c r="D124" s="288" t="s">
        <v>1571</v>
      </c>
      <c r="E124" s="288" t="s">
        <v>1913</v>
      </c>
      <c r="F124" s="52">
        <v>1400000</v>
      </c>
      <c r="H124">
        <f>SUMIF(재고!D:D,제품!D124,재고!F:F)-SUMIF(주문_리스트!E:E,제품!D124,주문_리스트!H:H)</f>
        <v>-5</v>
      </c>
    </row>
    <row r="125" spans="1:9" x14ac:dyDescent="0.3">
      <c r="A125">
        <v>124</v>
      </c>
      <c r="B125">
        <v>12</v>
      </c>
      <c r="C125" s="288" t="s">
        <v>1929</v>
      </c>
      <c r="D125" s="288" t="s">
        <v>1930</v>
      </c>
      <c r="E125" s="288" t="s">
        <v>1929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1931</v>
      </c>
    </row>
    <row r="126" spans="1:9" x14ac:dyDescent="0.3">
      <c r="A126">
        <v>125</v>
      </c>
      <c r="B126">
        <v>12</v>
      </c>
      <c r="C126" s="288" t="s">
        <v>1927</v>
      </c>
      <c r="D126" s="288" t="s">
        <v>1928</v>
      </c>
      <c r="E126" s="288" t="s">
        <v>1927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2509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-34</v>
      </c>
    </row>
    <row r="128" spans="1:9" x14ac:dyDescent="0.3">
      <c r="A128">
        <v>127</v>
      </c>
      <c r="B128">
        <v>3</v>
      </c>
      <c r="C128" s="288" t="s">
        <v>1940</v>
      </c>
      <c r="D128" s="288" t="s">
        <v>1939</v>
      </c>
      <c r="E128" s="288" t="s">
        <v>1940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1943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1949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2183</v>
      </c>
      <c r="F131" s="52">
        <v>600000</v>
      </c>
      <c r="H131">
        <f>SUMIF(재고!D:D,제품!D131,재고!F:F)-SUMIF(주문_리스트!E:E,제품!D131,주문_리스트!H:H)</f>
        <v>-22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1975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1982</v>
      </c>
      <c r="D134" s="288" t="s">
        <v>1199</v>
      </c>
      <c r="E134" s="288" t="s">
        <v>1982</v>
      </c>
      <c r="F134" s="52">
        <v>1700000</v>
      </c>
      <c r="H134">
        <f>SUMIF(재고!D:D,제품!D134,재고!F:F)-SUMIF(주문_리스트!E:E,제품!D134,주문_리스트!H:H)</f>
        <v>-48</v>
      </c>
    </row>
    <row r="135" spans="1:8" x14ac:dyDescent="0.3">
      <c r="A135">
        <v>134</v>
      </c>
      <c r="B135">
        <v>14</v>
      </c>
      <c r="D135" s="288" t="s">
        <v>2000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2012</v>
      </c>
      <c r="D136" s="288" t="s">
        <v>2013</v>
      </c>
      <c r="E136" s="288" t="s">
        <v>2012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2019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3824</v>
      </c>
      <c r="D139" s="288" t="s">
        <v>2672</v>
      </c>
      <c r="E139" s="288" t="s">
        <v>3824</v>
      </c>
      <c r="F139" s="52">
        <v>1200000</v>
      </c>
      <c r="H139">
        <f>SUMIF(재고!D:D,제품!D139,재고!F:F)-SUMIF(주문_리스트!E:E,제품!D139,주문_리스트!H:H)</f>
        <v>-9</v>
      </c>
    </row>
    <row r="140" spans="1:8" x14ac:dyDescent="0.3">
      <c r="A140">
        <v>139</v>
      </c>
      <c r="B140">
        <v>14</v>
      </c>
      <c r="C140" s="288" t="s">
        <v>3558</v>
      </c>
      <c r="D140" s="288" t="s">
        <v>2670</v>
      </c>
      <c r="E140" s="288" t="s">
        <v>3558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4594</v>
      </c>
      <c r="D141" s="288" t="s">
        <v>4593</v>
      </c>
      <c r="E141" s="288" t="s">
        <v>4594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1901</v>
      </c>
      <c r="D142" s="288" t="s">
        <v>2129</v>
      </c>
      <c r="E142" s="288" t="s">
        <v>1901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3962</v>
      </c>
      <c r="D145" s="288" t="s">
        <v>2200</v>
      </c>
      <c r="E145" s="288" t="s">
        <v>3962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-6</v>
      </c>
    </row>
    <row r="147" spans="1:9" x14ac:dyDescent="0.3">
      <c r="A147">
        <v>146</v>
      </c>
      <c r="B147">
        <v>14</v>
      </c>
      <c r="C147" s="288" t="s">
        <v>2569</v>
      </c>
      <c r="D147" s="288" t="s">
        <v>2330</v>
      </c>
      <c r="E147" s="288" t="s">
        <v>2569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3746</v>
      </c>
      <c r="D148" s="288" t="s">
        <v>2670</v>
      </c>
      <c r="E148" s="288" t="s">
        <v>3746</v>
      </c>
      <c r="H148">
        <v>-3</v>
      </c>
    </row>
    <row r="149" spans="1:9" x14ac:dyDescent="0.3">
      <c r="A149">
        <v>148</v>
      </c>
      <c r="B149">
        <v>2</v>
      </c>
      <c r="D149" s="288" t="s">
        <v>2115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2674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-10</v>
      </c>
    </row>
    <row r="152" spans="1:9" x14ac:dyDescent="0.3">
      <c r="A152">
        <v>151</v>
      </c>
      <c r="B152">
        <v>14</v>
      </c>
      <c r="C152" s="288" t="s">
        <v>3559</v>
      </c>
      <c r="D152" s="288" t="s">
        <v>2505</v>
      </c>
      <c r="E152" s="288" t="s">
        <v>3559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2681</v>
      </c>
    </row>
    <row r="154" spans="1:9" x14ac:dyDescent="0.3">
      <c r="A154">
        <v>153</v>
      </c>
      <c r="B154">
        <v>3</v>
      </c>
      <c r="D154" s="288" t="s">
        <v>2147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2149</v>
      </c>
      <c r="F155" s="52">
        <v>1200000</v>
      </c>
      <c r="H155">
        <f>SUMIF(재고!D:D,제품!D155,재고!F:F)-SUMIF(주문_리스트!E:E,제품!D155,주문_리스트!H:H)</f>
        <v>-5</v>
      </c>
    </row>
    <row r="156" spans="1:9" x14ac:dyDescent="0.3">
      <c r="A156">
        <v>155</v>
      </c>
      <c r="C156" s="288">
        <v>2295001282</v>
      </c>
      <c r="D156" s="288" t="s">
        <v>2509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-34</v>
      </c>
    </row>
    <row r="157" spans="1:9" x14ac:dyDescent="0.3">
      <c r="A157">
        <v>156</v>
      </c>
      <c r="D157" s="288" t="s">
        <v>2568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2219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4059</v>
      </c>
      <c r="D162" s="288" t="s">
        <v>2261</v>
      </c>
      <c r="E162" s="288" t="s">
        <v>4059</v>
      </c>
      <c r="F162" s="52">
        <v>80000</v>
      </c>
      <c r="G162" s="52">
        <v>45000</v>
      </c>
      <c r="H162">
        <v>-1</v>
      </c>
      <c r="I162" s="52" t="s">
        <v>4060</v>
      </c>
    </row>
    <row r="163" spans="1:9" x14ac:dyDescent="0.3">
      <c r="A163">
        <v>162</v>
      </c>
      <c r="C163" s="288">
        <v>1087327175</v>
      </c>
      <c r="D163" s="288" t="s">
        <v>2259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2260</v>
      </c>
    </row>
    <row r="164" spans="1:9" x14ac:dyDescent="0.3">
      <c r="A164">
        <v>163</v>
      </c>
      <c r="B164">
        <v>3</v>
      </c>
      <c r="C164" s="288" t="s">
        <v>2262</v>
      </c>
      <c r="D164" s="288" t="s">
        <v>2263</v>
      </c>
      <c r="E164" s="288" t="s">
        <v>2262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2460</v>
      </c>
      <c r="D165" s="288" t="s">
        <v>2461</v>
      </c>
      <c r="E165" s="288" t="s">
        <v>2460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2509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-34</v>
      </c>
    </row>
    <row r="167" spans="1:9" x14ac:dyDescent="0.3">
      <c r="A167">
        <v>166</v>
      </c>
      <c r="B167">
        <v>3</v>
      </c>
      <c r="D167" s="288" t="s">
        <v>2279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2307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2288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2509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-34</v>
      </c>
    </row>
    <row r="171" spans="1:9" x14ac:dyDescent="0.3">
      <c r="A171">
        <v>170</v>
      </c>
      <c r="B171">
        <v>1</v>
      </c>
      <c r="C171" s="288" t="s">
        <v>2316</v>
      </c>
      <c r="D171" s="288" t="s">
        <v>3057</v>
      </c>
      <c r="E171" s="288" t="s">
        <v>2316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2319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2654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2874</v>
      </c>
      <c r="D176" s="288" t="s">
        <v>2875</v>
      </c>
      <c r="E176" s="288" t="s">
        <v>2874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2876</v>
      </c>
    </row>
    <row r="177" spans="1:8" x14ac:dyDescent="0.3">
      <c r="A177">
        <v>176</v>
      </c>
      <c r="D177" s="288" t="s">
        <v>2384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2386</v>
      </c>
      <c r="D178" s="288" t="s">
        <v>2387</v>
      </c>
      <c r="E178" s="288" t="s">
        <v>2386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2391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2404</v>
      </c>
      <c r="D180" s="288" t="s">
        <v>2371</v>
      </c>
      <c r="E180" s="288" t="s">
        <v>2404</v>
      </c>
      <c r="F180" s="52">
        <v>770000</v>
      </c>
      <c r="H180">
        <f>SUMIF(재고!D:D,제품!D180,재고!F:F)-SUMIF(주문_리스트!E:E,제품!D180,주문_리스트!H:H)</f>
        <v>-16</v>
      </c>
    </row>
    <row r="181" spans="1:8" x14ac:dyDescent="0.3">
      <c r="A181">
        <v>180</v>
      </c>
      <c r="B181">
        <v>3</v>
      </c>
      <c r="C181" s="288" t="s">
        <v>2411</v>
      </c>
      <c r="D181" s="288" t="s">
        <v>2412</v>
      </c>
      <c r="E181" s="288" t="s">
        <v>2411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2413</v>
      </c>
      <c r="D182" s="288" t="s">
        <v>2414</v>
      </c>
      <c r="E182" s="288" t="s">
        <v>2413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2442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2486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2500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2499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2552</v>
      </c>
      <c r="D187" s="288" t="s">
        <v>2553</v>
      </c>
      <c r="E187" s="288" t="s">
        <v>2552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2809</v>
      </c>
      <c r="D188" s="288" t="s">
        <v>2810</v>
      </c>
      <c r="E188" s="288" t="s">
        <v>2809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2602</v>
      </c>
      <c r="D189" s="288" t="s">
        <v>2603</v>
      </c>
      <c r="E189" s="288" t="s">
        <v>2602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2609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2638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2676</v>
      </c>
      <c r="D192" s="288" t="s">
        <v>2677</v>
      </c>
      <c r="E192" s="288" t="s">
        <v>2676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2699</v>
      </c>
      <c r="D193" s="288" t="s">
        <v>2700</v>
      </c>
      <c r="E193" s="288" t="s">
        <v>2699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2711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2736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2738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2739</v>
      </c>
    </row>
    <row r="197" spans="1:9" x14ac:dyDescent="0.3">
      <c r="A197">
        <v>196</v>
      </c>
      <c r="B197">
        <v>14</v>
      </c>
      <c r="C197" s="288" t="s">
        <v>2829</v>
      </c>
      <c r="D197" s="288" t="s">
        <v>2830</v>
      </c>
      <c r="E197" s="288" t="s">
        <v>2829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2831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1749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-9</v>
      </c>
    </row>
    <row r="199" spans="1:9" x14ac:dyDescent="0.3">
      <c r="A199">
        <v>198</v>
      </c>
      <c r="B199">
        <v>3</v>
      </c>
      <c r="C199" s="288" t="s">
        <v>2835</v>
      </c>
      <c r="D199" s="288" t="s">
        <v>2837</v>
      </c>
      <c r="E199" s="288" t="s">
        <v>2835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2909</v>
      </c>
      <c r="D200" s="288" t="s">
        <v>2910</v>
      </c>
      <c r="E200" s="288" t="s">
        <v>2909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4024</v>
      </c>
      <c r="D201" s="288" t="s">
        <v>4025</v>
      </c>
      <c r="E201" s="288" t="s">
        <v>4024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2873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2891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2911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4866</v>
      </c>
      <c r="D205" s="288" t="s">
        <v>4865</v>
      </c>
      <c r="E205" s="288" t="s">
        <v>4866</v>
      </c>
      <c r="F205" s="52">
        <v>900000</v>
      </c>
      <c r="H205">
        <v>0</v>
      </c>
      <c r="I205" s="52" t="s">
        <v>4867</v>
      </c>
    </row>
    <row r="206" spans="1:9" x14ac:dyDescent="0.3">
      <c r="A206">
        <v>205</v>
      </c>
      <c r="B206">
        <v>14</v>
      </c>
      <c r="C206" s="288" t="s">
        <v>3104</v>
      </c>
      <c r="D206" s="288" t="s">
        <v>3518</v>
      </c>
      <c r="E206" s="288" t="s">
        <v>3104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2941</v>
      </c>
      <c r="D207" s="288" t="s">
        <v>2942</v>
      </c>
      <c r="E207" s="288" t="s">
        <v>2941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2945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2974</v>
      </c>
      <c r="D209" s="288" t="s">
        <v>2975</v>
      </c>
      <c r="E209" s="288" t="s">
        <v>2974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3061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2906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3111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3111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3120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3153</v>
      </c>
      <c r="D215" s="288" t="s">
        <v>2371</v>
      </c>
      <c r="E215" s="288" t="s">
        <v>3153</v>
      </c>
      <c r="F215" s="52">
        <v>1550000</v>
      </c>
      <c r="H215">
        <f>SUMIF(재고!D:D,제품!D215,재고!F:F)-SUMIF(주문_리스트!E:E,제품!D215,주문_리스트!H:H)</f>
        <v>-16</v>
      </c>
    </row>
    <row r="216" spans="1:9" x14ac:dyDescent="0.3">
      <c r="A216">
        <v>215</v>
      </c>
      <c r="B216">
        <v>12</v>
      </c>
      <c r="C216" s="288" t="s">
        <v>3552</v>
      </c>
      <c r="D216" s="288" t="s">
        <v>4480</v>
      </c>
      <c r="E216" s="288" t="s">
        <v>3552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3202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3262</v>
      </c>
      <c r="D218" s="288" t="s">
        <v>3203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3263</v>
      </c>
      <c r="D219" s="288" t="s">
        <v>3260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3261</v>
      </c>
    </row>
    <row r="220" spans="1:9" x14ac:dyDescent="0.3">
      <c r="A220">
        <v>219</v>
      </c>
      <c r="B220">
        <v>4</v>
      </c>
      <c r="C220" s="288" t="s">
        <v>3269</v>
      </c>
      <c r="D220" s="288" t="s">
        <v>3270</v>
      </c>
      <c r="E220" s="288" t="s">
        <v>3269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3297</v>
      </c>
      <c r="D221" s="288" t="s">
        <v>3298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3369</v>
      </c>
      <c r="D222" s="288" t="s">
        <v>3370</v>
      </c>
      <c r="E222" s="288" t="s">
        <v>3369</v>
      </c>
      <c r="H222">
        <f>SUMIF(재고!D:D,제품!D222,재고!F:F)-SUMIF(주문_리스트!E:E,제품!D222,주문_리스트!H:H)</f>
        <v>-1</v>
      </c>
      <c r="I222" s="52" t="s">
        <v>3371</v>
      </c>
    </row>
    <row r="223" spans="1:9" x14ac:dyDescent="0.3">
      <c r="A223">
        <v>222</v>
      </c>
      <c r="B223">
        <v>1</v>
      </c>
      <c r="C223" s="288" t="s">
        <v>3398</v>
      </c>
      <c r="D223" s="288" t="s">
        <v>3399</v>
      </c>
      <c r="E223" s="288" t="s">
        <v>3398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3424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3460</v>
      </c>
      <c r="D225" s="288" t="s">
        <v>3461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3505</v>
      </c>
      <c r="D226" s="288" t="s">
        <v>3208</v>
      </c>
      <c r="E226" s="288" t="s">
        <v>3505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3531</v>
      </c>
      <c r="D227" s="288" t="s">
        <v>3532</v>
      </c>
      <c r="E227" s="288" t="s">
        <v>3531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3539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4479</v>
      </c>
      <c r="D229" s="288" t="s">
        <v>4481</v>
      </c>
      <c r="E229" s="288" t="s">
        <v>4479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3563</v>
      </c>
      <c r="F230" s="52">
        <v>2200000</v>
      </c>
      <c r="H230">
        <f>SUMIF(재고!D:D,제품!D230,재고!F:F)-SUMIF(주문_리스트!E:E,제품!D230,주문_리스트!H:H)</f>
        <v>-18</v>
      </c>
    </row>
    <row r="231" spans="1:8" x14ac:dyDescent="0.3">
      <c r="A231">
        <v>230</v>
      </c>
      <c r="B231">
        <v>15</v>
      </c>
      <c r="C231" s="288" t="s">
        <v>3568</v>
      </c>
      <c r="D231" s="288" t="s">
        <v>3569</v>
      </c>
      <c r="E231" s="288" t="s">
        <v>3568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3571</v>
      </c>
      <c r="D232" s="288" t="s">
        <v>3572</v>
      </c>
      <c r="E232" s="288" t="s">
        <v>3571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3573</v>
      </c>
      <c r="D233" s="288" t="s">
        <v>3563</v>
      </c>
      <c r="E233" s="288" t="s">
        <v>3573</v>
      </c>
      <c r="F233" s="52">
        <v>2200000</v>
      </c>
      <c r="H233">
        <f>SUMIF(재고!D:D,제품!D233,재고!F:F)-SUMIF(주문_리스트!E:E,제품!D233,주문_리스트!H:H)</f>
        <v>-18</v>
      </c>
    </row>
    <row r="234" spans="1:8" x14ac:dyDescent="0.3">
      <c r="A234">
        <v>233</v>
      </c>
      <c r="B234">
        <v>3</v>
      </c>
      <c r="C234" s="288" t="s">
        <v>3574</v>
      </c>
      <c r="D234" s="288" t="s">
        <v>3575</v>
      </c>
      <c r="E234" s="288" t="s">
        <v>3574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3609</v>
      </c>
      <c r="D235" s="288" t="s">
        <v>3610</v>
      </c>
      <c r="E235" s="288" t="s">
        <v>3609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3804</v>
      </c>
      <c r="D236" s="288" t="s">
        <v>3805</v>
      </c>
      <c r="E236" s="288" t="s">
        <v>3804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3816</v>
      </c>
      <c r="D237" s="288" t="s">
        <v>3816</v>
      </c>
      <c r="E237" s="288" t="s">
        <v>3817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3830</v>
      </c>
      <c r="E238" s="288" t="s">
        <v>3831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3855</v>
      </c>
      <c r="D239" s="288" t="s">
        <v>3856</v>
      </c>
      <c r="E239" s="288" t="s">
        <v>3855</v>
      </c>
    </row>
    <row r="240" spans="1:8" x14ac:dyDescent="0.3">
      <c r="A240">
        <v>243</v>
      </c>
      <c r="B240">
        <v>4</v>
      </c>
      <c r="C240" s="288" t="s">
        <v>3892</v>
      </c>
      <c r="D240" s="288" t="s">
        <v>3893</v>
      </c>
      <c r="E240" s="288" t="s">
        <v>3892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3923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3928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1201</v>
      </c>
      <c r="D243" s="288" t="s">
        <v>3930</v>
      </c>
      <c r="E243" s="288" t="s">
        <v>1201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3944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3954</v>
      </c>
      <c r="D245" s="288" t="s">
        <v>3955</v>
      </c>
      <c r="E245" s="288" t="s">
        <v>3954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3977</v>
      </c>
      <c r="D246" s="288" t="s">
        <v>2906</v>
      </c>
      <c r="E246" s="288" t="s">
        <v>3977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3980</v>
      </c>
      <c r="D247" s="288" t="s">
        <v>3981</v>
      </c>
      <c r="E247" s="288" t="s">
        <v>3980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4000</v>
      </c>
      <c r="D248" s="288" t="s">
        <v>4001</v>
      </c>
      <c r="E248" s="288" t="s">
        <v>4000</v>
      </c>
      <c r="F248" s="52">
        <v>100000</v>
      </c>
      <c r="G248" s="52">
        <v>45000</v>
      </c>
      <c r="I248" s="52" t="s">
        <v>2214</v>
      </c>
    </row>
    <row r="249" spans="1:9" x14ac:dyDescent="0.3">
      <c r="A249">
        <v>252</v>
      </c>
      <c r="B249">
        <v>16</v>
      </c>
      <c r="C249" s="288" t="s">
        <v>4018</v>
      </c>
      <c r="D249" s="288" t="s">
        <v>4019</v>
      </c>
      <c r="E249" s="288" t="s">
        <v>4018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1942</v>
      </c>
      <c r="D250" s="288" t="s">
        <v>4023</v>
      </c>
      <c r="E250" s="288" t="s">
        <v>1942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4079</v>
      </c>
      <c r="D251" s="288" t="s">
        <v>2906</v>
      </c>
      <c r="E251" s="288" t="s">
        <v>4079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4090</v>
      </c>
      <c r="D252" s="288" t="s">
        <v>4091</v>
      </c>
      <c r="E252" s="288" t="s">
        <v>4090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4146</v>
      </c>
      <c r="D253" s="288" t="s">
        <v>2371</v>
      </c>
      <c r="E253" s="288" t="s">
        <v>4146</v>
      </c>
      <c r="I253" s="52" t="s">
        <v>4147</v>
      </c>
    </row>
    <row r="254" spans="1:9" x14ac:dyDescent="0.3">
      <c r="A254">
        <v>257</v>
      </c>
      <c r="B254">
        <v>3</v>
      </c>
      <c r="C254" s="288" t="s">
        <v>4166</v>
      </c>
      <c r="D254" s="288" t="s">
        <v>3111</v>
      </c>
      <c r="E254" s="288" t="s">
        <v>4166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4230</v>
      </c>
      <c r="D255" s="288" t="s">
        <v>4231</v>
      </c>
      <c r="E255" s="288" t="s">
        <v>4230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4244</v>
      </c>
      <c r="D256" s="288" t="s">
        <v>1199</v>
      </c>
      <c r="E256" s="288" t="s">
        <v>4244</v>
      </c>
      <c r="F256" s="52">
        <v>1200000</v>
      </c>
    </row>
    <row r="257" spans="1:9" x14ac:dyDescent="0.3">
      <c r="A257">
        <v>260</v>
      </c>
      <c r="D257" s="288" t="s">
        <v>4282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4377</v>
      </c>
      <c r="D258" s="288" t="s">
        <v>4378</v>
      </c>
      <c r="E258" s="288" t="s">
        <v>4377</v>
      </c>
    </row>
    <row r="259" spans="1:9" x14ac:dyDescent="0.3">
      <c r="A259">
        <v>262</v>
      </c>
      <c r="B259">
        <v>3</v>
      </c>
      <c r="C259" s="288" t="s">
        <v>4437</v>
      </c>
      <c r="D259" s="288" t="s">
        <v>4438</v>
      </c>
      <c r="E259" s="288" t="s">
        <v>4437</v>
      </c>
    </row>
    <row r="260" spans="1:9" x14ac:dyDescent="0.3">
      <c r="A260">
        <v>263</v>
      </c>
      <c r="B260">
        <v>1</v>
      </c>
      <c r="C260" s="288" t="s">
        <v>4508</v>
      </c>
      <c r="D260" s="288" t="s">
        <v>1197</v>
      </c>
      <c r="E260" s="288" t="s">
        <v>4508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4509</v>
      </c>
      <c r="D261" s="288" t="s">
        <v>4510</v>
      </c>
      <c r="E261" s="288" t="s">
        <v>4509</v>
      </c>
    </row>
    <row r="262" spans="1:9" x14ac:dyDescent="0.3">
      <c r="A262">
        <v>265</v>
      </c>
      <c r="B262">
        <v>2</v>
      </c>
      <c r="D262" s="288" t="s">
        <v>4531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4541</v>
      </c>
      <c r="D263" s="288" t="s">
        <v>4542</v>
      </c>
      <c r="E263" s="288" t="s">
        <v>4541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4558</v>
      </c>
      <c r="D264" s="288" t="s">
        <v>4559</v>
      </c>
      <c r="E264" s="288" t="s">
        <v>4558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4561</v>
      </c>
      <c r="D265" s="288" t="s">
        <v>4562</v>
      </c>
      <c r="E265" s="288" t="s">
        <v>4561</v>
      </c>
      <c r="F265" s="52">
        <v>650000</v>
      </c>
    </row>
    <row r="266" spans="1:9" x14ac:dyDescent="0.3">
      <c r="A266">
        <v>269</v>
      </c>
      <c r="D266" s="288" t="s">
        <v>4572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4597</v>
      </c>
      <c r="D267" s="288" t="s">
        <v>4598</v>
      </c>
      <c r="E267" s="288" t="s">
        <v>4597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3831</v>
      </c>
      <c r="D268" s="288" t="s">
        <v>4599</v>
      </c>
      <c r="E268" s="288" t="s">
        <v>3831</v>
      </c>
      <c r="F268" s="52">
        <v>8500</v>
      </c>
    </row>
    <row r="269" spans="1:9" x14ac:dyDescent="0.3">
      <c r="A269">
        <v>272</v>
      </c>
      <c r="D269" s="288" t="s">
        <v>3126</v>
      </c>
      <c r="F269" s="52">
        <v>250000</v>
      </c>
    </row>
    <row r="270" spans="1:9" x14ac:dyDescent="0.3">
      <c r="A270">
        <v>273</v>
      </c>
      <c r="C270" s="288" t="s">
        <v>4623</v>
      </c>
      <c r="D270" s="288" t="s">
        <v>3880</v>
      </c>
      <c r="E270" s="288" t="s">
        <v>4623</v>
      </c>
      <c r="F270" s="52">
        <v>70000</v>
      </c>
      <c r="G270" s="52">
        <v>40000</v>
      </c>
      <c r="I270" s="52" t="s">
        <v>4624</v>
      </c>
    </row>
    <row r="271" spans="1:9" x14ac:dyDescent="0.3">
      <c r="A271">
        <v>274</v>
      </c>
      <c r="B271">
        <v>3</v>
      </c>
      <c r="C271" s="288" t="s">
        <v>4640</v>
      </c>
      <c r="D271" s="288" t="s">
        <v>4641</v>
      </c>
      <c r="E271" s="288" t="s">
        <v>4640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4652</v>
      </c>
      <c r="D272" s="288" t="s">
        <v>4653</v>
      </c>
      <c r="E272" s="288" t="s">
        <v>4652</v>
      </c>
    </row>
    <row r="273" spans="1:7" x14ac:dyDescent="0.3">
      <c r="A273">
        <v>276</v>
      </c>
      <c r="B273">
        <v>1</v>
      </c>
      <c r="C273" s="288" t="s">
        <v>4654</v>
      </c>
      <c r="D273" s="288" t="s">
        <v>4655</v>
      </c>
      <c r="E273" s="288" t="s">
        <v>4654</v>
      </c>
    </row>
    <row r="274" spans="1:7" x14ac:dyDescent="0.3">
      <c r="A274">
        <v>277</v>
      </c>
      <c r="B274">
        <v>1</v>
      </c>
      <c r="C274" s="288" t="s">
        <v>1553</v>
      </c>
      <c r="D274" s="288" t="s">
        <v>4733</v>
      </c>
      <c r="E274" s="288" t="s">
        <v>1553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4755</v>
      </c>
      <c r="D275" s="288" t="s">
        <v>4756</v>
      </c>
      <c r="E275" s="288" t="s">
        <v>4755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4761</v>
      </c>
      <c r="D276" s="288" t="s">
        <v>4158</v>
      </c>
      <c r="E276" s="288" t="s">
        <v>4761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4770</v>
      </c>
      <c r="D277" s="288" t="s">
        <v>4771</v>
      </c>
      <c r="E277" s="288" t="s">
        <v>4770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4776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4780</v>
      </c>
      <c r="D279" s="288" t="s">
        <v>4781</v>
      </c>
      <c r="E279" s="288" t="s">
        <v>4780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4789</v>
      </c>
      <c r="D280" s="288" t="s">
        <v>4790</v>
      </c>
      <c r="E280" s="288" t="s">
        <v>4789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4827</v>
      </c>
      <c r="D281" s="288" t="s">
        <v>4828</v>
      </c>
      <c r="E281" s="288" t="s">
        <v>4827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4837</v>
      </c>
      <c r="D282" s="288" t="s">
        <v>4838</v>
      </c>
      <c r="E282" s="288" t="s">
        <v>4837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2386</v>
      </c>
      <c r="D283" s="288" t="s">
        <v>4876</v>
      </c>
      <c r="E283" s="288" t="s">
        <v>2386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2421</v>
      </c>
      <c r="D284" s="288" t="s">
        <v>4878</v>
      </c>
      <c r="E284" s="288" t="s">
        <v>2421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4914</v>
      </c>
      <c r="D285" s="288" t="s">
        <v>4915</v>
      </c>
      <c r="E285" s="288" t="s">
        <v>4914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4948</v>
      </c>
      <c r="D286" s="288" t="s">
        <v>4949</v>
      </c>
      <c r="E286" s="288" t="s">
        <v>4948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4950</v>
      </c>
      <c r="D287" s="288" t="s">
        <v>4951</v>
      </c>
      <c r="E287" s="288" t="s">
        <v>4950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4969</v>
      </c>
      <c r="D288" s="288" t="s">
        <v>4838</v>
      </c>
      <c r="E288" s="288" t="s">
        <v>4969</v>
      </c>
      <c r="F288" s="52">
        <v>2100000</v>
      </c>
    </row>
    <row r="289" spans="1:7" x14ac:dyDescent="0.3">
      <c r="A289">
        <v>292</v>
      </c>
      <c r="B289">
        <v>1</v>
      </c>
      <c r="C289" s="288" t="s">
        <v>4994</v>
      </c>
      <c r="D289" s="288" t="s">
        <v>1840</v>
      </c>
      <c r="E289" s="288" t="s">
        <v>4994</v>
      </c>
      <c r="F289" s="52">
        <v>210000</v>
      </c>
    </row>
    <row r="290" spans="1:7" x14ac:dyDescent="0.3">
      <c r="A290">
        <v>293</v>
      </c>
      <c r="D290" s="288" t="s">
        <v>5086</v>
      </c>
      <c r="F290" s="52">
        <v>350000</v>
      </c>
    </row>
    <row r="291" spans="1:7" x14ac:dyDescent="0.3">
      <c r="A291">
        <v>294</v>
      </c>
      <c r="B291">
        <v>6</v>
      </c>
      <c r="D291" s="288" t="s">
        <v>5198</v>
      </c>
      <c r="F291" s="52">
        <v>1500000</v>
      </c>
    </row>
    <row r="292" spans="1:7" x14ac:dyDescent="0.3">
      <c r="A292">
        <v>295</v>
      </c>
      <c r="B292">
        <v>3</v>
      </c>
      <c r="C292" s="288" t="s">
        <v>5235</v>
      </c>
      <c r="D292" s="288" t="s">
        <v>5236</v>
      </c>
      <c r="E292" s="288" t="s">
        <v>5235</v>
      </c>
      <c r="F292" s="52">
        <v>10000</v>
      </c>
    </row>
    <row r="293" spans="1:7" x14ac:dyDescent="0.3">
      <c r="A293">
        <v>296</v>
      </c>
      <c r="B293">
        <v>3</v>
      </c>
      <c r="C293" s="288" t="s">
        <v>5239</v>
      </c>
      <c r="D293" s="288" t="s">
        <v>5240</v>
      </c>
      <c r="E293" s="288" t="s">
        <v>5239</v>
      </c>
      <c r="F293" s="52">
        <v>100000</v>
      </c>
      <c r="G293" s="52">
        <v>25000</v>
      </c>
    </row>
    <row r="294" spans="1:7" x14ac:dyDescent="0.3">
      <c r="A294">
        <v>297</v>
      </c>
      <c r="B294">
        <v>17</v>
      </c>
      <c r="C294" s="288" t="s">
        <v>5241</v>
      </c>
      <c r="D294" s="288" t="s">
        <v>4838</v>
      </c>
      <c r="E294" s="288" t="s">
        <v>5241</v>
      </c>
      <c r="F294" s="52">
        <v>2100000</v>
      </c>
    </row>
    <row r="295" spans="1:7" x14ac:dyDescent="0.3">
      <c r="A295">
        <v>298</v>
      </c>
      <c r="B295">
        <v>14</v>
      </c>
      <c r="C295" s="288" t="s">
        <v>5242</v>
      </c>
      <c r="D295" s="288" t="s">
        <v>5243</v>
      </c>
      <c r="E295" s="288" t="s">
        <v>5242</v>
      </c>
      <c r="F295" s="52">
        <v>1000000</v>
      </c>
    </row>
    <row r="296" spans="1:7" x14ac:dyDescent="0.3">
      <c r="A296">
        <v>299</v>
      </c>
      <c r="B296">
        <v>14</v>
      </c>
      <c r="C296" s="288" t="s">
        <v>5285</v>
      </c>
      <c r="D296" s="288" t="s">
        <v>5243</v>
      </c>
      <c r="E296" s="288" t="s">
        <v>5285</v>
      </c>
      <c r="F296" s="52">
        <v>1000000</v>
      </c>
    </row>
    <row r="297" spans="1:7" x14ac:dyDescent="0.3">
      <c r="A297">
        <v>300</v>
      </c>
      <c r="B297">
        <v>9</v>
      </c>
      <c r="C297" s="288" t="s">
        <v>5323</v>
      </c>
      <c r="D297" s="288" t="s">
        <v>2906</v>
      </c>
      <c r="E297" s="288" t="s">
        <v>5323</v>
      </c>
      <c r="F297" s="52">
        <v>640000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74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2506</v>
      </c>
      <c r="E2" s="190">
        <v>28120504</v>
      </c>
    </row>
    <row r="3" spans="1:8" x14ac:dyDescent="0.3">
      <c r="A3">
        <v>2</v>
      </c>
      <c r="B3" s="13"/>
      <c r="C3" s="190"/>
      <c r="D3" s="190" t="s">
        <v>2184</v>
      </c>
    </row>
    <row r="4" spans="1:8" x14ac:dyDescent="0.3">
      <c r="A4">
        <v>3</v>
      </c>
      <c r="B4" s="13"/>
      <c r="C4" s="190"/>
      <c r="D4" s="190" t="s">
        <v>1137</v>
      </c>
    </row>
    <row r="5" spans="1:8" x14ac:dyDescent="0.3">
      <c r="A5">
        <v>4</v>
      </c>
      <c r="B5" s="13"/>
      <c r="D5" s="190" t="s">
        <v>1941</v>
      </c>
      <c r="E5" s="190" t="s">
        <v>1942</v>
      </c>
    </row>
    <row r="6" spans="1:8" x14ac:dyDescent="0.3">
      <c r="A6">
        <v>5</v>
      </c>
      <c r="C6" s="190"/>
      <c r="D6" s="190" t="s">
        <v>1630</v>
      </c>
    </row>
    <row r="7" spans="1:8" x14ac:dyDescent="0.3">
      <c r="A7">
        <v>6</v>
      </c>
      <c r="C7" s="190"/>
      <c r="D7" s="190" t="s">
        <v>1599</v>
      </c>
    </row>
    <row r="8" spans="1:8" x14ac:dyDescent="0.3">
      <c r="A8">
        <v>7</v>
      </c>
      <c r="C8" s="190"/>
      <c r="D8" s="190" t="s">
        <v>1733</v>
      </c>
    </row>
    <row r="9" spans="1:8" x14ac:dyDescent="0.3">
      <c r="A9">
        <v>8</v>
      </c>
      <c r="D9" s="190" t="s">
        <v>1136</v>
      </c>
    </row>
    <row r="10" spans="1:8" x14ac:dyDescent="0.3">
      <c r="A10">
        <v>9</v>
      </c>
      <c r="D10" s="190" t="s">
        <v>2908</v>
      </c>
      <c r="E10" s="190">
        <v>602000700</v>
      </c>
    </row>
    <row r="11" spans="1:8" x14ac:dyDescent="0.3">
      <c r="A11">
        <v>10</v>
      </c>
      <c r="D11" s="190" t="s">
        <v>1139</v>
      </c>
    </row>
    <row r="12" spans="1:8" x14ac:dyDescent="0.3">
      <c r="A12">
        <v>11</v>
      </c>
      <c r="D12" s="190" t="s">
        <v>1140</v>
      </c>
    </row>
    <row r="13" spans="1:8" x14ac:dyDescent="0.3">
      <c r="A13">
        <v>12</v>
      </c>
      <c r="D13" s="190" t="s">
        <v>1141</v>
      </c>
    </row>
    <row r="14" spans="1:8" x14ac:dyDescent="0.3">
      <c r="A14">
        <v>13</v>
      </c>
      <c r="D14" s="190" t="s">
        <v>2509</v>
      </c>
      <c r="E14" s="190">
        <v>415054509</v>
      </c>
    </row>
    <row r="15" spans="1:8" x14ac:dyDescent="0.3">
      <c r="A15">
        <v>14</v>
      </c>
      <c r="D15" s="190" t="s">
        <v>1644</v>
      </c>
      <c r="E15" s="190">
        <v>2830402</v>
      </c>
    </row>
    <row r="16" spans="1:8" x14ac:dyDescent="0.3">
      <c r="A16">
        <v>15</v>
      </c>
      <c r="D16" s="190" t="s">
        <v>2669</v>
      </c>
      <c r="E16" s="190">
        <v>2830506</v>
      </c>
    </row>
    <row r="17" spans="1:5" x14ac:dyDescent="0.3">
      <c r="A17">
        <v>16</v>
      </c>
      <c r="D17" s="190" t="s">
        <v>2673</v>
      </c>
      <c r="E17" s="190">
        <v>2820403</v>
      </c>
    </row>
    <row r="18" spans="1:5" x14ac:dyDescent="0.3">
      <c r="A18">
        <v>17</v>
      </c>
      <c r="D18" s="190" t="s">
        <v>1105</v>
      </c>
    </row>
    <row r="19" spans="1:5" x14ac:dyDescent="0.3">
      <c r="A19">
        <v>18</v>
      </c>
      <c r="D19" s="190" t="s">
        <v>2192</v>
      </c>
    </row>
    <row r="20" spans="1:5" x14ac:dyDescent="0.3">
      <c r="A20">
        <v>19</v>
      </c>
      <c r="D20" s="190" t="s">
        <v>2190</v>
      </c>
    </row>
    <row r="21" spans="1:5" x14ac:dyDescent="0.3">
      <c r="A21">
        <v>20</v>
      </c>
      <c r="D21" s="190" t="s">
        <v>1642</v>
      </c>
    </row>
    <row r="22" spans="1:5" x14ac:dyDescent="0.3">
      <c r="A22">
        <v>21</v>
      </c>
      <c r="D22" s="190" t="s">
        <v>2174</v>
      </c>
    </row>
    <row r="23" spans="1:5" x14ac:dyDescent="0.3">
      <c r="A23">
        <v>22</v>
      </c>
      <c r="D23" s="190" t="s">
        <v>2186</v>
      </c>
      <c r="E23" s="190" t="s">
        <v>1192</v>
      </c>
    </row>
    <row r="24" spans="1:5" x14ac:dyDescent="0.3">
      <c r="A24">
        <v>23</v>
      </c>
      <c r="D24" s="190" t="s">
        <v>2186</v>
      </c>
      <c r="E24" s="190" t="s">
        <v>1193</v>
      </c>
    </row>
    <row r="25" spans="1:5" x14ac:dyDescent="0.3">
      <c r="A25">
        <v>24</v>
      </c>
      <c r="D25" s="190" t="s">
        <v>2175</v>
      </c>
      <c r="E25" s="190" t="s">
        <v>1194</v>
      </c>
    </row>
    <row r="26" spans="1:5" x14ac:dyDescent="0.3">
      <c r="A26">
        <v>25</v>
      </c>
      <c r="D26" s="190" t="s">
        <v>2169</v>
      </c>
      <c r="E26" s="190" t="s">
        <v>1195</v>
      </c>
    </row>
    <row r="27" spans="1:5" x14ac:dyDescent="0.3">
      <c r="A27">
        <v>26</v>
      </c>
      <c r="D27" s="190" t="s">
        <v>1635</v>
      </c>
      <c r="E27" s="190" t="s">
        <v>1984</v>
      </c>
    </row>
    <row r="28" spans="1:5" x14ac:dyDescent="0.3">
      <c r="A28">
        <v>27</v>
      </c>
      <c r="C28" s="190"/>
      <c r="D28" s="190" t="s">
        <v>1212</v>
      </c>
      <c r="E28" s="190" t="s">
        <v>1214</v>
      </c>
    </row>
    <row r="29" spans="1:5" x14ac:dyDescent="0.3">
      <c r="A29">
        <v>28</v>
      </c>
      <c r="D29" s="190" t="s">
        <v>1199</v>
      </c>
      <c r="E29" s="190" t="s">
        <v>1198</v>
      </c>
    </row>
    <row r="30" spans="1:5" x14ac:dyDescent="0.3">
      <c r="A30">
        <v>29</v>
      </c>
      <c r="D30" s="190" t="s">
        <v>1199</v>
      </c>
      <c r="E30" s="190" t="s">
        <v>1200</v>
      </c>
    </row>
    <row r="31" spans="1:5" x14ac:dyDescent="0.3">
      <c r="A31">
        <v>30</v>
      </c>
      <c r="D31" s="190" t="s">
        <v>2205</v>
      </c>
      <c r="E31" s="190" t="s">
        <v>1750</v>
      </c>
    </row>
    <row r="32" spans="1:5" x14ac:dyDescent="0.3">
      <c r="A32">
        <v>31</v>
      </c>
      <c r="C32" s="190"/>
      <c r="D32" s="190" t="s">
        <v>1202</v>
      </c>
      <c r="E32" s="190" t="s">
        <v>1203</v>
      </c>
    </row>
    <row r="33" spans="1:5" x14ac:dyDescent="0.3">
      <c r="A33">
        <v>32</v>
      </c>
      <c r="D33" s="190" t="s">
        <v>2453</v>
      </c>
      <c r="E33" s="190" t="s">
        <v>1205</v>
      </c>
    </row>
    <row r="34" spans="1:5" x14ac:dyDescent="0.3">
      <c r="A34">
        <v>33</v>
      </c>
      <c r="D34" s="190" t="s">
        <v>2564</v>
      </c>
      <c r="E34" s="190" t="s">
        <v>2563</v>
      </c>
    </row>
    <row r="35" spans="1:5" x14ac:dyDescent="0.3">
      <c r="A35">
        <v>34</v>
      </c>
      <c r="D35" s="190" t="s">
        <v>2168</v>
      </c>
      <c r="E35" s="190" t="s">
        <v>1208</v>
      </c>
    </row>
    <row r="36" spans="1:5" x14ac:dyDescent="0.3">
      <c r="A36">
        <v>35</v>
      </c>
      <c r="D36" s="190" t="s">
        <v>1636</v>
      </c>
      <c r="E36" s="190" t="s">
        <v>1209</v>
      </c>
    </row>
    <row r="37" spans="1:5" x14ac:dyDescent="0.3">
      <c r="A37">
        <v>36</v>
      </c>
      <c r="C37" s="190"/>
      <c r="D37" s="190" t="s">
        <v>1356</v>
      </c>
      <c r="E37" s="190" t="s">
        <v>1357</v>
      </c>
    </row>
    <row r="38" spans="1:5" x14ac:dyDescent="0.3">
      <c r="A38">
        <v>37</v>
      </c>
      <c r="C38" s="190"/>
      <c r="D38" s="190" t="s">
        <v>1248</v>
      </c>
      <c r="E38" s="190" t="s">
        <v>1247</v>
      </c>
    </row>
    <row r="39" spans="1:5" x14ac:dyDescent="0.3">
      <c r="A39">
        <v>38</v>
      </c>
      <c r="D39" s="190" t="s">
        <v>2177</v>
      </c>
      <c r="E39" s="190" t="s">
        <v>1668</v>
      </c>
    </row>
    <row r="40" spans="1:5" x14ac:dyDescent="0.3">
      <c r="A40">
        <v>39</v>
      </c>
      <c r="D40" s="190" t="s">
        <v>1718</v>
      </c>
      <c r="E40" s="190" t="s">
        <v>1717</v>
      </c>
    </row>
    <row r="41" spans="1:5" x14ac:dyDescent="0.3">
      <c r="A41">
        <v>40</v>
      </c>
      <c r="D41" s="190" t="s">
        <v>1370</v>
      </c>
    </row>
    <row r="42" spans="1:5" x14ac:dyDescent="0.3">
      <c r="A42">
        <v>41</v>
      </c>
      <c r="D42" s="190" t="s">
        <v>1460</v>
      </c>
    </row>
    <row r="43" spans="1:5" x14ac:dyDescent="0.3">
      <c r="A43">
        <v>42</v>
      </c>
      <c r="D43" s="190" t="s">
        <v>1470</v>
      </c>
    </row>
    <row r="44" spans="1:5" x14ac:dyDescent="0.3">
      <c r="A44">
        <v>43</v>
      </c>
      <c r="D44" s="190" t="s">
        <v>1476</v>
      </c>
    </row>
    <row r="45" spans="1:5" x14ac:dyDescent="0.3">
      <c r="A45">
        <v>44</v>
      </c>
      <c r="D45" s="190" t="s">
        <v>2193</v>
      </c>
    </row>
    <row r="46" spans="1:5" x14ac:dyDescent="0.3">
      <c r="A46">
        <v>45</v>
      </c>
      <c r="D46" s="190" t="s">
        <v>2178</v>
      </c>
    </row>
    <row r="47" spans="1:5" x14ac:dyDescent="0.3">
      <c r="A47">
        <v>46</v>
      </c>
      <c r="D47" s="190" t="s">
        <v>2327</v>
      </c>
      <c r="E47" s="190" t="s">
        <v>2707</v>
      </c>
    </row>
    <row r="48" spans="1:5" x14ac:dyDescent="0.3">
      <c r="A48">
        <v>47</v>
      </c>
      <c r="D48" s="190" t="s">
        <v>2194</v>
      </c>
    </row>
    <row r="49" spans="1:5" x14ac:dyDescent="0.3">
      <c r="A49">
        <v>48</v>
      </c>
      <c r="D49" s="190" t="s">
        <v>1496</v>
      </c>
    </row>
    <row r="50" spans="1:5" x14ac:dyDescent="0.3">
      <c r="A50">
        <v>49</v>
      </c>
      <c r="D50" s="190" t="s">
        <v>1509</v>
      </c>
    </row>
    <row r="51" spans="1:5" x14ac:dyDescent="0.3">
      <c r="A51">
        <v>50</v>
      </c>
      <c r="D51" s="190" t="s">
        <v>1514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1525</v>
      </c>
    </row>
    <row r="55" spans="1:5" x14ac:dyDescent="0.3">
      <c r="A55">
        <v>54</v>
      </c>
      <c r="D55" s="190" t="s">
        <v>1807</v>
      </c>
      <c r="E55" s="190">
        <v>24152333903</v>
      </c>
    </row>
    <row r="56" spans="1:5" x14ac:dyDescent="0.3">
      <c r="A56">
        <v>55</v>
      </c>
      <c r="D56" s="190" t="s">
        <v>1545</v>
      </c>
    </row>
    <row r="57" spans="1:5" x14ac:dyDescent="0.3">
      <c r="A57">
        <v>56</v>
      </c>
      <c r="D57" s="190" t="s">
        <v>1960</v>
      </c>
      <c r="E57" s="190" t="s">
        <v>1637</v>
      </c>
    </row>
    <row r="58" spans="1:5" x14ac:dyDescent="0.3">
      <c r="A58">
        <v>57</v>
      </c>
      <c r="D58" s="190" t="s">
        <v>1416</v>
      </c>
      <c r="E58" s="190" t="s">
        <v>1203</v>
      </c>
    </row>
    <row r="59" spans="1:5" x14ac:dyDescent="0.3">
      <c r="A59">
        <v>58</v>
      </c>
      <c r="D59" s="190" t="s">
        <v>2195</v>
      </c>
      <c r="E59" s="190" t="s">
        <v>2735</v>
      </c>
    </row>
    <row r="60" spans="1:5" x14ac:dyDescent="0.3">
      <c r="A60">
        <v>59</v>
      </c>
      <c r="D60" s="190" t="s">
        <v>1356</v>
      </c>
      <c r="E60" s="190" t="s">
        <v>1639</v>
      </c>
    </row>
    <row r="61" spans="1:5" x14ac:dyDescent="0.3">
      <c r="A61">
        <v>60</v>
      </c>
      <c r="D61" s="190" t="s">
        <v>1641</v>
      </c>
      <c r="E61" s="190" t="s">
        <v>1640</v>
      </c>
    </row>
    <row r="62" spans="1:5" x14ac:dyDescent="0.3">
      <c r="A62">
        <v>61</v>
      </c>
      <c r="D62" s="190" t="s">
        <v>2671</v>
      </c>
      <c r="E62" s="190">
        <v>2820403</v>
      </c>
    </row>
    <row r="63" spans="1:5" x14ac:dyDescent="0.3">
      <c r="A63">
        <v>62</v>
      </c>
      <c r="D63" s="190" t="s">
        <v>2509</v>
      </c>
      <c r="E63" s="190">
        <v>415090409</v>
      </c>
    </row>
    <row r="64" spans="1:5" x14ac:dyDescent="0.3">
      <c r="A64">
        <v>63</v>
      </c>
      <c r="D64" s="190" t="s">
        <v>1617</v>
      </c>
      <c r="E64" s="190" t="s">
        <v>1616</v>
      </c>
    </row>
    <row r="65" spans="1:5" x14ac:dyDescent="0.3">
      <c r="A65">
        <v>64</v>
      </c>
      <c r="D65" s="190" t="s">
        <v>1619</v>
      </c>
    </row>
    <row r="66" spans="1:5" x14ac:dyDescent="0.3">
      <c r="A66">
        <v>65</v>
      </c>
      <c r="D66" s="190" t="s">
        <v>1626</v>
      </c>
    </row>
    <row r="67" spans="1:5" x14ac:dyDescent="0.3">
      <c r="A67">
        <v>66</v>
      </c>
      <c r="D67" s="190" t="s">
        <v>2179</v>
      </c>
      <c r="E67" s="190">
        <v>50228</v>
      </c>
    </row>
    <row r="68" spans="1:5" x14ac:dyDescent="0.3">
      <c r="A68">
        <v>67</v>
      </c>
      <c r="D68" s="190" t="s">
        <v>2179</v>
      </c>
      <c r="E68" s="190">
        <v>50229</v>
      </c>
    </row>
    <row r="69" spans="1:5" x14ac:dyDescent="0.3">
      <c r="A69">
        <v>68</v>
      </c>
      <c r="D69" s="190" t="s">
        <v>1643</v>
      </c>
    </row>
    <row r="70" spans="1:5" x14ac:dyDescent="0.3">
      <c r="A70">
        <v>69</v>
      </c>
      <c r="D70" s="190" t="s">
        <v>1643</v>
      </c>
    </row>
    <row r="71" spans="1:5" x14ac:dyDescent="0.3">
      <c r="A71">
        <v>70</v>
      </c>
      <c r="D71" s="190" t="s">
        <v>1651</v>
      </c>
    </row>
    <row r="72" spans="1:5" x14ac:dyDescent="0.3">
      <c r="A72">
        <v>71</v>
      </c>
      <c r="D72" s="190" t="s">
        <v>1658</v>
      </c>
    </row>
    <row r="73" spans="1:5" x14ac:dyDescent="0.3">
      <c r="A73">
        <v>72</v>
      </c>
      <c r="D73" s="190" t="s">
        <v>2566</v>
      </c>
      <c r="E73" s="190" t="s">
        <v>2565</v>
      </c>
    </row>
    <row r="74" spans="1:5" x14ac:dyDescent="0.3">
      <c r="A74">
        <v>73</v>
      </c>
      <c r="D74" s="190" t="s">
        <v>2187</v>
      </c>
      <c r="E74" s="190" t="s">
        <v>1669</v>
      </c>
    </row>
    <row r="75" spans="1:5" x14ac:dyDescent="0.3">
      <c r="A75">
        <v>74</v>
      </c>
      <c r="D75" s="190" t="s">
        <v>1759</v>
      </c>
      <c r="E75" s="190">
        <v>28111601</v>
      </c>
    </row>
    <row r="76" spans="1:5" x14ac:dyDescent="0.3">
      <c r="A76">
        <v>75</v>
      </c>
      <c r="D76" s="190" t="s">
        <v>1761</v>
      </c>
    </row>
    <row r="77" spans="1:5" x14ac:dyDescent="0.3">
      <c r="A77">
        <v>76</v>
      </c>
      <c r="D77" s="190" t="s">
        <v>2188</v>
      </c>
    </row>
    <row r="78" spans="1:5" x14ac:dyDescent="0.3">
      <c r="A78">
        <v>77</v>
      </c>
      <c r="D78" s="190" t="s">
        <v>1698</v>
      </c>
      <c r="E78" s="190" t="s">
        <v>1683</v>
      </c>
    </row>
    <row r="79" spans="1:5" x14ac:dyDescent="0.3">
      <c r="A79">
        <v>78</v>
      </c>
      <c r="D79" s="190" t="s">
        <v>1670</v>
      </c>
    </row>
    <row r="80" spans="1:5" x14ac:dyDescent="0.3">
      <c r="A80">
        <v>79</v>
      </c>
      <c r="D80" s="190" t="s">
        <v>1677</v>
      </c>
      <c r="E80" s="190">
        <v>1087298441</v>
      </c>
    </row>
    <row r="81" spans="1:5" x14ac:dyDescent="0.3">
      <c r="A81">
        <v>80</v>
      </c>
      <c r="D81" s="190" t="s">
        <v>2189</v>
      </c>
    </row>
    <row r="82" spans="1:5" x14ac:dyDescent="0.3">
      <c r="A82">
        <v>81</v>
      </c>
      <c r="D82" s="190" t="s">
        <v>1671</v>
      </c>
    </row>
    <row r="83" spans="1:5" x14ac:dyDescent="0.3">
      <c r="A83">
        <v>82</v>
      </c>
      <c r="D83" s="190" t="s">
        <v>1681</v>
      </c>
    </row>
    <row r="84" spans="1:5" x14ac:dyDescent="0.3">
      <c r="A84">
        <v>83</v>
      </c>
      <c r="D84" s="190" t="s">
        <v>1691</v>
      </c>
      <c r="E84" s="190">
        <v>24137542885</v>
      </c>
    </row>
    <row r="85" spans="1:5" x14ac:dyDescent="0.3">
      <c r="A85">
        <v>84</v>
      </c>
      <c r="D85" s="190" t="s">
        <v>1696</v>
      </c>
      <c r="E85" s="190">
        <v>24137519344</v>
      </c>
    </row>
    <row r="86" spans="1:5" x14ac:dyDescent="0.3">
      <c r="A86">
        <v>85</v>
      </c>
      <c r="D86" s="190" t="s">
        <v>2724</v>
      </c>
      <c r="E86" s="190" t="s">
        <v>2737</v>
      </c>
    </row>
    <row r="87" spans="1:5" x14ac:dyDescent="0.3">
      <c r="A87">
        <v>86</v>
      </c>
      <c r="D87" s="190" t="s">
        <v>1695</v>
      </c>
      <c r="E87" s="190" t="s">
        <v>1694</v>
      </c>
    </row>
    <row r="88" spans="1:5" x14ac:dyDescent="0.3">
      <c r="A88">
        <v>87</v>
      </c>
      <c r="D88" s="190" t="s">
        <v>1706</v>
      </c>
      <c r="E88" s="190" t="s">
        <v>1705</v>
      </c>
    </row>
    <row r="89" spans="1:5" x14ac:dyDescent="0.3">
      <c r="A89">
        <v>88</v>
      </c>
      <c r="D89" s="190" t="s">
        <v>1713</v>
      </c>
      <c r="E89" s="190">
        <v>2800802</v>
      </c>
    </row>
    <row r="90" spans="1:5" x14ac:dyDescent="0.3">
      <c r="A90">
        <v>89</v>
      </c>
      <c r="D90" s="190" t="s">
        <v>1714</v>
      </c>
      <c r="E90" s="190">
        <v>2800801</v>
      </c>
    </row>
    <row r="91" spans="1:5" x14ac:dyDescent="0.3">
      <c r="A91">
        <v>90</v>
      </c>
      <c r="D91" s="190" t="s">
        <v>2213</v>
      </c>
      <c r="E91" s="190" t="s">
        <v>1708</v>
      </c>
    </row>
    <row r="92" spans="1:5" x14ac:dyDescent="0.3">
      <c r="A92">
        <v>91</v>
      </c>
      <c r="D92" s="190" t="s">
        <v>2172</v>
      </c>
      <c r="E92" s="190" t="s">
        <v>1710</v>
      </c>
    </row>
    <row r="93" spans="1:5" x14ac:dyDescent="0.3">
      <c r="A93">
        <v>92</v>
      </c>
      <c r="D93" s="190" t="s">
        <v>1720</v>
      </c>
    </row>
    <row r="94" spans="1:5" x14ac:dyDescent="0.3">
      <c r="A94">
        <v>93</v>
      </c>
      <c r="D94" s="190" t="s">
        <v>2180</v>
      </c>
      <c r="E94" s="190" t="s">
        <v>1722</v>
      </c>
    </row>
    <row r="95" spans="1:5" x14ac:dyDescent="0.3">
      <c r="A95">
        <v>94</v>
      </c>
      <c r="D95" s="190" t="s">
        <v>2181</v>
      </c>
      <c r="E95" s="190" t="s">
        <v>1723</v>
      </c>
    </row>
    <row r="96" spans="1:5" x14ac:dyDescent="0.3">
      <c r="A96">
        <v>95</v>
      </c>
      <c r="D96" s="190" t="s">
        <v>2182</v>
      </c>
      <c r="E96" s="190" t="s">
        <v>1772</v>
      </c>
    </row>
    <row r="97" spans="1:5" x14ac:dyDescent="0.3">
      <c r="A97">
        <v>96</v>
      </c>
      <c r="D97" s="190" t="s">
        <v>1725</v>
      </c>
      <c r="E97" s="190" t="s">
        <v>1724</v>
      </c>
    </row>
    <row r="98" spans="1:5" x14ac:dyDescent="0.3">
      <c r="A98">
        <v>97</v>
      </c>
      <c r="D98" s="190" t="s">
        <v>1726</v>
      </c>
      <c r="E98" s="190">
        <v>2850701</v>
      </c>
    </row>
    <row r="99" spans="1:5" x14ac:dyDescent="0.3">
      <c r="A99">
        <v>98</v>
      </c>
      <c r="D99" s="190" t="s">
        <v>2485</v>
      </c>
      <c r="E99" s="190" t="s">
        <v>2821</v>
      </c>
    </row>
    <row r="100" spans="1:5" x14ac:dyDescent="0.3">
      <c r="A100">
        <v>99</v>
      </c>
      <c r="D100" s="190" t="s">
        <v>1728</v>
      </c>
      <c r="E100" s="190">
        <v>2830701</v>
      </c>
    </row>
    <row r="101" spans="1:5" x14ac:dyDescent="0.3">
      <c r="A101">
        <v>100</v>
      </c>
      <c r="D101" s="190" t="s">
        <v>1728</v>
      </c>
      <c r="E101" s="190">
        <v>2830701</v>
      </c>
    </row>
    <row r="102" spans="1:5" x14ac:dyDescent="0.3">
      <c r="A102">
        <v>101</v>
      </c>
      <c r="D102" s="190" t="s">
        <v>1730</v>
      </c>
      <c r="E102" s="190">
        <v>2801701</v>
      </c>
    </row>
    <row r="103" spans="1:5" x14ac:dyDescent="0.3">
      <c r="A103">
        <v>102</v>
      </c>
      <c r="D103" s="190" t="s">
        <v>1730</v>
      </c>
      <c r="E103" s="190">
        <v>2801702</v>
      </c>
    </row>
    <row r="104" spans="1:5" x14ac:dyDescent="0.3">
      <c r="A104">
        <v>103</v>
      </c>
      <c r="D104" s="190" t="s">
        <v>2170</v>
      </c>
      <c r="E104" s="190" t="s">
        <v>1745</v>
      </c>
    </row>
    <row r="105" spans="1:5" x14ac:dyDescent="0.3">
      <c r="A105">
        <v>104</v>
      </c>
      <c r="D105" s="190" t="s">
        <v>1817</v>
      </c>
      <c r="E105" s="190">
        <v>2830501</v>
      </c>
    </row>
    <row r="106" spans="1:5" x14ac:dyDescent="0.3">
      <c r="A106">
        <v>105</v>
      </c>
      <c r="D106" s="190" t="s">
        <v>1197</v>
      </c>
      <c r="E106" s="190" t="s">
        <v>1742</v>
      </c>
    </row>
    <row r="107" spans="1:5" x14ac:dyDescent="0.3">
      <c r="A107">
        <v>106</v>
      </c>
      <c r="D107" s="190" t="s">
        <v>1748</v>
      </c>
      <c r="E107" s="190">
        <v>24347544930</v>
      </c>
    </row>
    <row r="108" spans="1:5" x14ac:dyDescent="0.3">
      <c r="A108">
        <v>107</v>
      </c>
      <c r="D108" s="190" t="s">
        <v>2077</v>
      </c>
      <c r="E108" s="190">
        <v>501220641</v>
      </c>
    </row>
    <row r="109" spans="1:5" x14ac:dyDescent="0.3">
      <c r="A109">
        <v>108</v>
      </c>
      <c r="D109" s="190" t="s">
        <v>1754</v>
      </c>
      <c r="E109" s="190" t="s">
        <v>1753</v>
      </c>
    </row>
    <row r="110" spans="1:5" x14ac:dyDescent="0.3">
      <c r="A110">
        <v>109</v>
      </c>
      <c r="D110" s="190" t="s">
        <v>1754</v>
      </c>
      <c r="E110" s="190" t="s">
        <v>1756</v>
      </c>
    </row>
    <row r="111" spans="1:5" x14ac:dyDescent="0.3">
      <c r="A111">
        <v>110</v>
      </c>
      <c r="D111" s="190" t="s">
        <v>1551</v>
      </c>
      <c r="E111" s="190" t="s">
        <v>1758</v>
      </c>
    </row>
    <row r="112" spans="1:5" x14ac:dyDescent="0.3">
      <c r="A112">
        <v>111</v>
      </c>
      <c r="D112" s="190" t="s">
        <v>1805</v>
      </c>
      <c r="E112" s="190">
        <v>1068298046</v>
      </c>
    </row>
    <row r="113" spans="1:5" x14ac:dyDescent="0.3">
      <c r="A113">
        <v>112</v>
      </c>
      <c r="D113" s="190" t="s">
        <v>2227</v>
      </c>
      <c r="E113" s="190">
        <v>1087298388</v>
      </c>
    </row>
    <row r="114" spans="1:5" x14ac:dyDescent="0.3">
      <c r="A114">
        <v>113</v>
      </c>
      <c r="D114" s="190" t="s">
        <v>1805</v>
      </c>
      <c r="E114" s="190">
        <v>1068298044</v>
      </c>
    </row>
    <row r="115" spans="1:5" x14ac:dyDescent="0.3">
      <c r="A115">
        <v>114</v>
      </c>
      <c r="D115" s="190" t="s">
        <v>1539</v>
      </c>
      <c r="E115" s="190">
        <v>24152333907</v>
      </c>
    </row>
    <row r="116" spans="1:5" x14ac:dyDescent="0.3">
      <c r="A116">
        <v>115</v>
      </c>
      <c r="D116" s="190" t="s">
        <v>1819</v>
      </c>
      <c r="E116" s="190">
        <v>6058008122</v>
      </c>
    </row>
    <row r="117" spans="1:5" x14ac:dyDescent="0.3">
      <c r="A117">
        <v>116</v>
      </c>
      <c r="D117" s="190" t="s">
        <v>1842</v>
      </c>
      <c r="E117" s="190" t="s">
        <v>1841</v>
      </c>
    </row>
    <row r="118" spans="1:5" x14ac:dyDescent="0.3">
      <c r="A118">
        <v>117</v>
      </c>
      <c r="D118" s="190" t="s">
        <v>2509</v>
      </c>
      <c r="E118" s="190">
        <v>415062109</v>
      </c>
    </row>
    <row r="119" spans="1:5" x14ac:dyDescent="0.3">
      <c r="A119">
        <v>118</v>
      </c>
      <c r="D119" s="190" t="s">
        <v>2811</v>
      </c>
      <c r="E119" s="190">
        <v>501218962</v>
      </c>
    </row>
    <row r="120" spans="1:5" x14ac:dyDescent="0.3">
      <c r="A120">
        <v>119</v>
      </c>
      <c r="D120" s="190" t="s">
        <v>1864</v>
      </c>
      <c r="E120" s="190" t="s">
        <v>1863</v>
      </c>
    </row>
    <row r="121" spans="1:5" x14ac:dyDescent="0.3">
      <c r="A121">
        <v>120</v>
      </c>
      <c r="D121" s="190" t="s">
        <v>1883</v>
      </c>
    </row>
    <row r="122" spans="1:5" x14ac:dyDescent="0.3">
      <c r="A122">
        <v>121</v>
      </c>
      <c r="D122" s="190" t="s">
        <v>1903</v>
      </c>
      <c r="E122" s="190">
        <v>501215718</v>
      </c>
    </row>
    <row r="123" spans="1:5" x14ac:dyDescent="0.3">
      <c r="A123">
        <v>122</v>
      </c>
      <c r="D123" s="190" t="s">
        <v>1903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2045</v>
      </c>
      <c r="E124" s="190" t="s">
        <v>2044</v>
      </c>
    </row>
    <row r="125" spans="1:5" x14ac:dyDescent="0.3">
      <c r="A125">
        <v>124</v>
      </c>
      <c r="B125" s="13">
        <v>45771</v>
      </c>
      <c r="D125" s="190" t="s">
        <v>1909</v>
      </c>
    </row>
    <row r="126" spans="1:5" x14ac:dyDescent="0.3">
      <c r="A126">
        <v>125</v>
      </c>
      <c r="D126" s="190" t="s">
        <v>1571</v>
      </c>
      <c r="E126" s="190" t="s">
        <v>1913</v>
      </c>
    </row>
    <row r="127" spans="1:5" x14ac:dyDescent="0.3">
      <c r="A127">
        <v>126</v>
      </c>
      <c r="D127" s="190" t="s">
        <v>1916</v>
      </c>
    </row>
    <row r="128" spans="1:5" x14ac:dyDescent="0.3">
      <c r="A128">
        <v>127</v>
      </c>
      <c r="D128" s="190" t="s">
        <v>1930</v>
      </c>
      <c r="E128" s="190" t="s">
        <v>1929</v>
      </c>
    </row>
    <row r="129" spans="1:5" x14ac:dyDescent="0.3">
      <c r="A129">
        <v>128</v>
      </c>
      <c r="D129" s="190" t="s">
        <v>1928</v>
      </c>
      <c r="E129" s="190" t="s">
        <v>1927</v>
      </c>
    </row>
    <row r="130" spans="1:5" x14ac:dyDescent="0.3">
      <c r="A130">
        <v>129</v>
      </c>
      <c r="D130" s="190" t="s">
        <v>2509</v>
      </c>
      <c r="E130" s="190">
        <v>415072909</v>
      </c>
    </row>
    <row r="131" spans="1:5" x14ac:dyDescent="0.3">
      <c r="A131">
        <v>130</v>
      </c>
      <c r="D131" s="190" t="s">
        <v>1939</v>
      </c>
      <c r="E131" s="190" t="s">
        <v>1940</v>
      </c>
    </row>
    <row r="132" spans="1:5" x14ac:dyDescent="0.3">
      <c r="A132">
        <v>131</v>
      </c>
      <c r="D132" s="190" t="s">
        <v>1943</v>
      </c>
    </row>
    <row r="133" spans="1:5" x14ac:dyDescent="0.3">
      <c r="A133">
        <v>132</v>
      </c>
      <c r="D133" s="190" t="s">
        <v>1949</v>
      </c>
    </row>
    <row r="134" spans="1:5" x14ac:dyDescent="0.3">
      <c r="A134">
        <v>133</v>
      </c>
      <c r="D134" s="190" t="s">
        <v>2183</v>
      </c>
    </row>
    <row r="135" spans="1:5" x14ac:dyDescent="0.3">
      <c r="A135">
        <v>134</v>
      </c>
      <c r="D135" s="190" t="s">
        <v>1973</v>
      </c>
      <c r="E135" s="190">
        <v>7583332</v>
      </c>
    </row>
    <row r="136" spans="1:5" x14ac:dyDescent="0.3">
      <c r="A136">
        <v>135</v>
      </c>
      <c r="D136" s="190" t="s">
        <v>1975</v>
      </c>
    </row>
    <row r="137" spans="1:5" x14ac:dyDescent="0.3">
      <c r="A137">
        <v>136</v>
      </c>
      <c r="D137" s="190" t="s">
        <v>1199</v>
      </c>
      <c r="E137" s="190" t="s">
        <v>1982</v>
      </c>
    </row>
    <row r="138" spans="1:5" x14ac:dyDescent="0.3">
      <c r="A138">
        <v>137</v>
      </c>
      <c r="D138" s="190" t="s">
        <v>2000</v>
      </c>
    </row>
    <row r="139" spans="1:5" x14ac:dyDescent="0.3">
      <c r="A139">
        <v>138</v>
      </c>
      <c r="D139" s="190" t="s">
        <v>2013</v>
      </c>
      <c r="E139" s="190" t="s">
        <v>2012</v>
      </c>
    </row>
    <row r="140" spans="1:5" x14ac:dyDescent="0.3">
      <c r="A140">
        <v>139</v>
      </c>
      <c r="D140" s="190" t="s">
        <v>2019</v>
      </c>
    </row>
    <row r="141" spans="1:5" x14ac:dyDescent="0.3">
      <c r="A141">
        <v>140</v>
      </c>
      <c r="D141" s="190" t="s">
        <v>2022</v>
      </c>
    </row>
    <row r="142" spans="1:5" x14ac:dyDescent="0.3">
      <c r="A142">
        <v>141</v>
      </c>
      <c r="D142" s="190" t="s">
        <v>2672</v>
      </c>
      <c r="E142" s="190">
        <v>2830406</v>
      </c>
    </row>
    <row r="143" spans="1:5" x14ac:dyDescent="0.3">
      <c r="A143">
        <v>142</v>
      </c>
      <c r="D143" s="190" t="s">
        <v>2670</v>
      </c>
      <c r="E143" s="190">
        <v>2830301</v>
      </c>
    </row>
    <row r="144" spans="1:5" x14ac:dyDescent="0.3">
      <c r="A144">
        <v>143</v>
      </c>
      <c r="D144" s="190" t="s">
        <v>2039</v>
      </c>
    </row>
    <row r="145" spans="1:5" x14ac:dyDescent="0.3">
      <c r="A145">
        <v>144</v>
      </c>
      <c r="D145" s="190" t="s">
        <v>2129</v>
      </c>
      <c r="E145" s="190" t="s">
        <v>1901</v>
      </c>
    </row>
    <row r="146" spans="1:5" x14ac:dyDescent="0.3">
      <c r="A146">
        <v>145</v>
      </c>
      <c r="D146" s="190" t="s">
        <v>2050</v>
      </c>
      <c r="E146" s="190">
        <v>24347588724</v>
      </c>
    </row>
    <row r="147" spans="1:5" x14ac:dyDescent="0.3">
      <c r="A147">
        <v>146</v>
      </c>
      <c r="D147" s="190" t="s">
        <v>2076</v>
      </c>
      <c r="E147" s="190">
        <v>501220522</v>
      </c>
    </row>
    <row r="148" spans="1:5" x14ac:dyDescent="0.3">
      <c r="A148">
        <v>147</v>
      </c>
      <c r="D148" s="190" t="s">
        <v>2200</v>
      </c>
      <c r="E148" s="190">
        <v>2830401</v>
      </c>
    </row>
    <row r="149" spans="1:5" x14ac:dyDescent="0.3">
      <c r="A149">
        <v>148</v>
      </c>
      <c r="D149" s="190" t="s">
        <v>2097</v>
      </c>
      <c r="E149" s="190">
        <v>36050661</v>
      </c>
    </row>
    <row r="150" spans="1:5" x14ac:dyDescent="0.3">
      <c r="A150">
        <v>149</v>
      </c>
      <c r="D150" s="190" t="s">
        <v>2330</v>
      </c>
      <c r="E150" s="190" t="s">
        <v>2569</v>
      </c>
    </row>
    <row r="151" spans="1:5" x14ac:dyDescent="0.3">
      <c r="A151">
        <v>150</v>
      </c>
      <c r="D151" s="190" t="s">
        <v>2033</v>
      </c>
      <c r="E151" s="190">
        <v>6058008211</v>
      </c>
    </row>
    <row r="152" spans="1:5" x14ac:dyDescent="0.3">
      <c r="A152">
        <v>151</v>
      </c>
      <c r="D152" s="190" t="s">
        <v>2115</v>
      </c>
    </row>
    <row r="153" spans="1:5" x14ac:dyDescent="0.3">
      <c r="A153">
        <v>152</v>
      </c>
      <c r="D153" s="190" t="s">
        <v>2116</v>
      </c>
    </row>
    <row r="154" spans="1:5" x14ac:dyDescent="0.3">
      <c r="A154">
        <v>153</v>
      </c>
      <c r="D154" s="190" t="s">
        <v>2674</v>
      </c>
      <c r="E154" s="190">
        <v>2830502</v>
      </c>
    </row>
    <row r="155" spans="1:5" x14ac:dyDescent="0.3">
      <c r="A155">
        <v>154</v>
      </c>
      <c r="D155" s="190" t="s">
        <v>2505</v>
      </c>
      <c r="E155" s="190">
        <v>28120505</v>
      </c>
    </row>
    <row r="156" spans="1:5" x14ac:dyDescent="0.3">
      <c r="A156">
        <v>155</v>
      </c>
      <c r="D156" s="190" t="s">
        <v>2145</v>
      </c>
    </row>
    <row r="157" spans="1:5" x14ac:dyDescent="0.3">
      <c r="A157">
        <v>156</v>
      </c>
      <c r="D157" s="190" t="s">
        <v>2147</v>
      </c>
    </row>
    <row r="158" spans="1:5" x14ac:dyDescent="0.3">
      <c r="A158">
        <v>157</v>
      </c>
      <c r="D158" s="190" t="s">
        <v>2149</v>
      </c>
    </row>
    <row r="159" spans="1:5" x14ac:dyDescent="0.3">
      <c r="A159">
        <v>158</v>
      </c>
      <c r="D159" s="190" t="s">
        <v>2509</v>
      </c>
      <c r="E159" s="190">
        <v>2295001282</v>
      </c>
    </row>
    <row r="160" spans="1:5" x14ac:dyDescent="0.3">
      <c r="A160">
        <v>159</v>
      </c>
      <c r="D160" s="190" t="s">
        <v>2568</v>
      </c>
    </row>
    <row r="161" spans="1:5" x14ac:dyDescent="0.3">
      <c r="A161">
        <v>160</v>
      </c>
      <c r="D161" s="190" t="s">
        <v>2219</v>
      </c>
    </row>
    <row r="162" spans="1:5" x14ac:dyDescent="0.3">
      <c r="A162">
        <v>161</v>
      </c>
      <c r="D162" s="190" t="s">
        <v>2230</v>
      </c>
    </row>
    <row r="163" spans="1:5" x14ac:dyDescent="0.3">
      <c r="A163">
        <v>162</v>
      </c>
      <c r="D163" s="190" t="s">
        <v>2235</v>
      </c>
    </row>
    <row r="164" spans="1:5" x14ac:dyDescent="0.3">
      <c r="A164">
        <v>163</v>
      </c>
      <c r="D164" s="190" t="s">
        <v>2245</v>
      </c>
    </row>
    <row r="165" spans="1:5" x14ac:dyDescent="0.3">
      <c r="A165">
        <v>164</v>
      </c>
      <c r="D165" s="190" t="s">
        <v>2261</v>
      </c>
      <c r="E165" s="190">
        <v>1068327224</v>
      </c>
    </row>
    <row r="166" spans="1:5" x14ac:dyDescent="0.3">
      <c r="A166">
        <v>165</v>
      </c>
      <c r="D166" s="190" t="s">
        <v>2259</v>
      </c>
      <c r="E166" s="190">
        <v>1087327175</v>
      </c>
    </row>
    <row r="167" spans="1:5" x14ac:dyDescent="0.3">
      <c r="A167">
        <v>166</v>
      </c>
      <c r="D167" s="190" t="s">
        <v>2263</v>
      </c>
      <c r="E167" s="190" t="s">
        <v>2262</v>
      </c>
    </row>
    <row r="168" spans="1:5" x14ac:dyDescent="0.3">
      <c r="A168">
        <v>167</v>
      </c>
      <c r="D168" s="190" t="s">
        <v>2461</v>
      </c>
      <c r="E168" s="190" t="s">
        <v>2460</v>
      </c>
    </row>
    <row r="169" spans="1:5" x14ac:dyDescent="0.3">
      <c r="A169">
        <v>168</v>
      </c>
      <c r="D169" s="190" t="s">
        <v>2509</v>
      </c>
      <c r="E169" s="190">
        <v>4150862090</v>
      </c>
    </row>
    <row r="170" spans="1:5" x14ac:dyDescent="0.3">
      <c r="A170">
        <v>169</v>
      </c>
      <c r="D170" s="190" t="s">
        <v>2279</v>
      </c>
    </row>
    <row r="171" spans="1:5" x14ac:dyDescent="0.3">
      <c r="A171">
        <v>170</v>
      </c>
      <c r="D171" s="190" t="s">
        <v>2307</v>
      </c>
    </row>
    <row r="172" spans="1:5" x14ac:dyDescent="0.3">
      <c r="A172">
        <v>171</v>
      </c>
      <c r="D172" s="190" t="s">
        <v>2288</v>
      </c>
    </row>
    <row r="173" spans="1:5" x14ac:dyDescent="0.3">
      <c r="A173">
        <v>172</v>
      </c>
      <c r="D173" s="190" t="s">
        <v>2509</v>
      </c>
      <c r="E173" s="190">
        <v>415089709</v>
      </c>
    </row>
    <row r="174" spans="1:5" x14ac:dyDescent="0.3">
      <c r="A174">
        <v>173</v>
      </c>
      <c r="D174" s="190" t="s">
        <v>2317</v>
      </c>
      <c r="E174" s="190" t="s">
        <v>2316</v>
      </c>
    </row>
    <row r="175" spans="1:5" x14ac:dyDescent="0.3">
      <c r="A175">
        <v>174</v>
      </c>
      <c r="D175" s="190" t="s">
        <v>2319</v>
      </c>
      <c r="E175" s="190">
        <v>28120411</v>
      </c>
    </row>
    <row r="176" spans="1:5" x14ac:dyDescent="0.3">
      <c r="A176">
        <v>175</v>
      </c>
      <c r="D176" s="190" t="s">
        <v>2654</v>
      </c>
      <c r="E176" s="190">
        <v>1087298437</v>
      </c>
    </row>
    <row r="177" spans="1:5" x14ac:dyDescent="0.3">
      <c r="A177">
        <v>176</v>
      </c>
      <c r="D177" s="190" t="s">
        <v>2332</v>
      </c>
    </row>
    <row r="178" spans="1:5" x14ac:dyDescent="0.3">
      <c r="A178">
        <v>177</v>
      </c>
      <c r="D178" s="190" t="s">
        <v>2336</v>
      </c>
      <c r="E178" s="190">
        <v>24046895</v>
      </c>
    </row>
    <row r="179" spans="1:5" x14ac:dyDescent="0.3">
      <c r="A179">
        <v>178</v>
      </c>
      <c r="D179" s="190" t="s">
        <v>2875</v>
      </c>
      <c r="E179" s="190" t="s">
        <v>2874</v>
      </c>
    </row>
    <row r="180" spans="1:5" x14ac:dyDescent="0.3">
      <c r="A180">
        <v>179</v>
      </c>
      <c r="D180" s="190" t="s">
        <v>2384</v>
      </c>
    </row>
    <row r="181" spans="1:5" x14ac:dyDescent="0.3">
      <c r="A181">
        <v>180</v>
      </c>
      <c r="D181" s="190" t="s">
        <v>2387</v>
      </c>
      <c r="E181" s="190" t="s">
        <v>2386</v>
      </c>
    </row>
    <row r="182" spans="1:5" x14ac:dyDescent="0.3">
      <c r="A182">
        <v>181</v>
      </c>
      <c r="D182" s="190" t="s">
        <v>2391</v>
      </c>
    </row>
    <row r="183" spans="1:5" x14ac:dyDescent="0.3">
      <c r="A183">
        <v>182</v>
      </c>
      <c r="D183" s="190" t="s">
        <v>2371</v>
      </c>
      <c r="E183" s="190" t="s">
        <v>2404</v>
      </c>
    </row>
    <row r="184" spans="1:5" x14ac:dyDescent="0.3">
      <c r="A184">
        <v>183</v>
      </c>
      <c r="D184" s="190" t="s">
        <v>2412</v>
      </c>
      <c r="E184" s="190" t="s">
        <v>2411</v>
      </c>
    </row>
    <row r="185" spans="1:5" x14ac:dyDescent="0.3">
      <c r="A185">
        <v>184</v>
      </c>
      <c r="D185" s="190" t="s">
        <v>2414</v>
      </c>
      <c r="E185" s="190" t="s">
        <v>2413</v>
      </c>
    </row>
    <row r="186" spans="1:5" x14ac:dyDescent="0.3">
      <c r="A186">
        <v>185</v>
      </c>
      <c r="D186" s="190" t="s">
        <v>2442</v>
      </c>
    </row>
    <row r="187" spans="1:5" x14ac:dyDescent="0.3">
      <c r="A187">
        <v>186</v>
      </c>
      <c r="D187" s="190" t="s">
        <v>2486</v>
      </c>
    </row>
    <row r="188" spans="1:5" x14ac:dyDescent="0.3">
      <c r="A188">
        <v>187</v>
      </c>
      <c r="D188" s="190" t="s">
        <v>2500</v>
      </c>
      <c r="E188" s="190">
        <v>2463772400</v>
      </c>
    </row>
    <row r="189" spans="1:5" x14ac:dyDescent="0.3">
      <c r="A189">
        <v>188</v>
      </c>
      <c r="D189" s="190" t="s">
        <v>2499</v>
      </c>
      <c r="E189" s="190">
        <v>2462500901</v>
      </c>
    </row>
    <row r="190" spans="1:5" x14ac:dyDescent="0.3">
      <c r="A190">
        <v>189</v>
      </c>
      <c r="D190" s="190" t="s">
        <v>2553</v>
      </c>
      <c r="E190" s="190" t="s">
        <v>2552</v>
      </c>
    </row>
    <row r="191" spans="1:5" x14ac:dyDescent="0.3">
      <c r="A191">
        <v>190</v>
      </c>
      <c r="D191" s="190" t="s">
        <v>2810</v>
      </c>
      <c r="E191" s="190" t="s">
        <v>2809</v>
      </c>
    </row>
    <row r="192" spans="1:5" x14ac:dyDescent="0.3">
      <c r="A192">
        <v>191</v>
      </c>
      <c r="D192" s="190" t="s">
        <v>2603</v>
      </c>
      <c r="E192" s="190" t="s">
        <v>2602</v>
      </c>
    </row>
    <row r="193" spans="1:5" x14ac:dyDescent="0.3">
      <c r="A193">
        <v>192</v>
      </c>
      <c r="D193" s="190" t="s">
        <v>2609</v>
      </c>
    </row>
    <row r="194" spans="1:5" x14ac:dyDescent="0.3">
      <c r="A194">
        <v>193</v>
      </c>
      <c r="D194" s="190" t="s">
        <v>2638</v>
      </c>
    </row>
    <row r="195" spans="1:5" x14ac:dyDescent="0.3">
      <c r="A195">
        <v>194</v>
      </c>
      <c r="D195" s="190" t="s">
        <v>2677</v>
      </c>
      <c r="E195" s="190" t="s">
        <v>2676</v>
      </c>
    </row>
    <row r="196" spans="1:5" x14ac:dyDescent="0.3">
      <c r="A196">
        <v>195</v>
      </c>
      <c r="D196" s="190" t="s">
        <v>2700</v>
      </c>
      <c r="E196" s="190" t="s">
        <v>2699</v>
      </c>
    </row>
    <row r="197" spans="1:5" x14ac:dyDescent="0.3">
      <c r="A197">
        <v>196</v>
      </c>
      <c r="D197" s="190" t="s">
        <v>2711</v>
      </c>
    </row>
    <row r="198" spans="1:5" x14ac:dyDescent="0.3">
      <c r="A198">
        <v>197</v>
      </c>
      <c r="D198" s="190" t="s">
        <v>2736</v>
      </c>
      <c r="E198" s="190">
        <v>7252703114</v>
      </c>
    </row>
    <row r="199" spans="1:5" x14ac:dyDescent="0.3">
      <c r="A199">
        <v>198</v>
      </c>
      <c r="D199" s="190" t="s">
        <v>2738</v>
      </c>
      <c r="E199" s="190">
        <v>1094302044</v>
      </c>
    </row>
    <row r="200" spans="1:5" x14ac:dyDescent="0.3">
      <c r="A200">
        <v>199</v>
      </c>
      <c r="D200" s="190" t="s">
        <v>2830</v>
      </c>
      <c r="E200" s="190" t="s">
        <v>2829</v>
      </c>
    </row>
    <row r="201" spans="1:5" x14ac:dyDescent="0.3">
      <c r="A201">
        <v>200</v>
      </c>
      <c r="D201" s="190" t="s">
        <v>1749</v>
      </c>
      <c r="E201" s="190">
        <v>501220639</v>
      </c>
    </row>
    <row r="202" spans="1:5" x14ac:dyDescent="0.3">
      <c r="A202">
        <v>201</v>
      </c>
      <c r="D202" s="190" t="s">
        <v>2837</v>
      </c>
      <c r="E202" s="190" t="s">
        <v>2835</v>
      </c>
    </row>
    <row r="203" spans="1:5" x14ac:dyDescent="0.3">
      <c r="A203">
        <v>202</v>
      </c>
      <c r="D203" s="190" t="s">
        <v>2910</v>
      </c>
      <c r="E203" s="190" t="s">
        <v>2909</v>
      </c>
    </row>
    <row r="204" spans="1:5" x14ac:dyDescent="0.3">
      <c r="A204">
        <v>203</v>
      </c>
      <c r="D204" s="190" t="s">
        <v>2872</v>
      </c>
      <c r="E204" s="190" t="s">
        <v>2871</v>
      </c>
    </row>
    <row r="205" spans="1:5" x14ac:dyDescent="0.3">
      <c r="A205">
        <v>204</v>
      </c>
      <c r="D205" s="190" t="s">
        <v>2873</v>
      </c>
      <c r="E205" s="190">
        <v>709013001</v>
      </c>
    </row>
    <row r="206" spans="1:5" x14ac:dyDescent="0.3">
      <c r="A206">
        <v>205</v>
      </c>
      <c r="D206" s="190" t="s">
        <v>2891</v>
      </c>
    </row>
    <row r="207" spans="1:5" x14ac:dyDescent="0.3">
      <c r="A207">
        <v>206</v>
      </c>
      <c r="D207" s="190" t="s">
        <v>2911</v>
      </c>
    </row>
    <row r="208" spans="1:5" x14ac:dyDescent="0.3">
      <c r="A208">
        <v>207</v>
      </c>
      <c r="D208" s="190" t="s">
        <v>3112</v>
      </c>
      <c r="E208" s="190">
        <v>6058008117</v>
      </c>
    </row>
    <row r="209" spans="1:5" x14ac:dyDescent="0.3">
      <c r="A209">
        <v>208</v>
      </c>
      <c r="D209" s="190" t="s">
        <v>2927</v>
      </c>
    </row>
    <row r="210" spans="1:5" x14ac:dyDescent="0.3">
      <c r="D210" s="190" t="s">
        <v>2942</v>
      </c>
      <c r="E210" s="190" t="s">
        <v>2941</v>
      </c>
    </row>
    <row r="211" spans="1:5" x14ac:dyDescent="0.3">
      <c r="D211" s="190" t="s">
        <v>2945</v>
      </c>
      <c r="E211" s="190">
        <v>33108841535</v>
      </c>
    </row>
    <row r="212" spans="1:5" x14ac:dyDescent="0.3">
      <c r="D212" s="190" t="s">
        <v>2975</v>
      </c>
      <c r="E212" s="190" t="s">
        <v>2974</v>
      </c>
    </row>
    <row r="213" spans="1:5" x14ac:dyDescent="0.3">
      <c r="D213" s="190" t="s">
        <v>3061</v>
      </c>
    </row>
    <row r="214" spans="1:5" x14ac:dyDescent="0.3">
      <c r="D214" s="190" t="s">
        <v>2906</v>
      </c>
      <c r="E214" s="190">
        <v>2212500301</v>
      </c>
    </row>
    <row r="215" spans="1:5" x14ac:dyDescent="0.3">
      <c r="D215" s="190" t="s">
        <v>3111</v>
      </c>
      <c r="E215" s="190">
        <v>6058008122</v>
      </c>
    </row>
    <row r="216" spans="1:5" x14ac:dyDescent="0.3">
      <c r="D216" s="190" t="s">
        <v>3111</v>
      </c>
      <c r="E216" s="190">
        <v>6058008068</v>
      </c>
    </row>
    <row r="217" spans="1:5" x14ac:dyDescent="0.3">
      <c r="D217" s="190" t="s">
        <v>3120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1108</v>
      </c>
    </row>
    <row r="4" spans="1:3" x14ac:dyDescent="0.3">
      <c r="A4">
        <v>3</v>
      </c>
      <c r="B4" t="s">
        <v>1109</v>
      </c>
    </row>
    <row r="5" spans="1:3" x14ac:dyDescent="0.3">
      <c r="A5">
        <v>4</v>
      </c>
      <c r="B5" t="s">
        <v>1721</v>
      </c>
    </row>
    <row r="6" spans="1:3" x14ac:dyDescent="0.3">
      <c r="A6">
        <v>5</v>
      </c>
      <c r="B6" t="s">
        <v>1110</v>
      </c>
    </row>
    <row r="7" spans="1:3" x14ac:dyDescent="0.3">
      <c r="A7">
        <v>6</v>
      </c>
      <c r="B7" t="s">
        <v>1111</v>
      </c>
    </row>
    <row r="8" spans="1:3" x14ac:dyDescent="0.3">
      <c r="A8">
        <v>7</v>
      </c>
      <c r="B8" t="s">
        <v>1129</v>
      </c>
    </row>
    <row r="9" spans="1:3" x14ac:dyDescent="0.3">
      <c r="A9">
        <v>8</v>
      </c>
      <c r="B9" t="s">
        <v>1130</v>
      </c>
    </row>
    <row r="10" spans="1:3" x14ac:dyDescent="0.3">
      <c r="A10">
        <v>9</v>
      </c>
      <c r="B10" t="s">
        <v>1138</v>
      </c>
    </row>
    <row r="11" spans="1:3" x14ac:dyDescent="0.3">
      <c r="A11">
        <v>12</v>
      </c>
      <c r="B11" t="s">
        <v>1752</v>
      </c>
    </row>
    <row r="12" spans="1:3" x14ac:dyDescent="0.3">
      <c r="A12">
        <v>13</v>
      </c>
      <c r="B12" t="s">
        <v>1763</v>
      </c>
    </row>
    <row r="13" spans="1:3" x14ac:dyDescent="0.3">
      <c r="A13">
        <v>14</v>
      </c>
      <c r="B13" t="s">
        <v>1908</v>
      </c>
    </row>
    <row r="14" spans="1:3" x14ac:dyDescent="0.3">
      <c r="A14">
        <v>15</v>
      </c>
      <c r="B14" t="s">
        <v>2335</v>
      </c>
    </row>
    <row r="15" spans="1:3" x14ac:dyDescent="0.3">
      <c r="A15">
        <v>16</v>
      </c>
      <c r="B15" t="s">
        <v>4017</v>
      </c>
    </row>
    <row r="16" spans="1:3" x14ac:dyDescent="0.3">
      <c r="A16">
        <v>17</v>
      </c>
      <c r="B16" t="s">
        <v>4540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1106</v>
      </c>
      <c r="B1" t="s">
        <v>1107</v>
      </c>
    </row>
    <row r="2" spans="1:2" x14ac:dyDescent="0.3">
      <c r="A2" s="48">
        <v>45722.801747685182</v>
      </c>
      <c r="B2" t="s">
        <v>1104</v>
      </c>
    </row>
    <row r="3" spans="1:2" x14ac:dyDescent="0.3">
      <c r="A3" s="48">
        <v>45723.400613425925</v>
      </c>
      <c r="B3" t="s">
        <v>1104</v>
      </c>
    </row>
    <row r="4" spans="1:2" x14ac:dyDescent="0.3">
      <c r="A4" s="48">
        <v>45723.658148148148</v>
      </c>
      <c r="B4" t="s">
        <v>1112</v>
      </c>
    </row>
    <row r="5" spans="1:2" x14ac:dyDescent="0.3">
      <c r="A5" s="48">
        <v>45723.662939814814</v>
      </c>
      <c r="B5" t="s">
        <v>1113</v>
      </c>
    </row>
    <row r="6" spans="1:2" x14ac:dyDescent="0.3">
      <c r="A6" s="48">
        <v>45723.943518518521</v>
      </c>
      <c r="B6" t="s">
        <v>1114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1" t="s">
        <v>12</v>
      </c>
      <c r="C4" s="532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1118</v>
      </c>
      <c r="F8" s="17">
        <v>50</v>
      </c>
      <c r="G8" s="19"/>
      <c r="H8" s="19"/>
      <c r="I8" s="61"/>
      <c r="J8" s="62" t="s">
        <v>1514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1509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2189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1651</v>
      </c>
      <c r="L26" s="17">
        <v>250000</v>
      </c>
    </row>
    <row r="27" spans="1:18" ht="18" hidden="1" customHeight="1" x14ac:dyDescent="0.3">
      <c r="F27" s="17">
        <v>69</v>
      </c>
      <c r="J27" s="53" t="s">
        <v>1643</v>
      </c>
      <c r="L27" s="17">
        <v>200000</v>
      </c>
    </row>
    <row r="28" spans="1:18" ht="18" hidden="1" customHeight="1" x14ac:dyDescent="0.3">
      <c r="F28" s="17">
        <v>64</v>
      </c>
      <c r="J28" s="53" t="s">
        <v>1619</v>
      </c>
      <c r="L28" s="17">
        <v>27000</v>
      </c>
    </row>
    <row r="29" spans="1:18" ht="18" customHeight="1" x14ac:dyDescent="0.3">
      <c r="F29" s="17">
        <v>2</v>
      </c>
      <c r="J29" s="53" t="s">
        <v>2184</v>
      </c>
      <c r="L29" s="17">
        <v>300000</v>
      </c>
    </row>
    <row r="30" spans="1:18" ht="18" customHeight="1" x14ac:dyDescent="0.3">
      <c r="F30" s="17">
        <v>3</v>
      </c>
      <c r="J30" s="53" t="s">
        <v>1149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1909</v>
      </c>
      <c r="L31" s="17">
        <v>2000000</v>
      </c>
    </row>
    <row r="32" spans="1:18" ht="18" customHeight="1" x14ac:dyDescent="0.3">
      <c r="F32" s="17">
        <v>5</v>
      </c>
      <c r="J32" s="53" t="s">
        <v>1629</v>
      </c>
      <c r="L32" s="17">
        <v>198000</v>
      </c>
    </row>
    <row r="33" spans="6:12" ht="18" customHeight="1" x14ac:dyDescent="0.3">
      <c r="F33" s="17">
        <v>6</v>
      </c>
      <c r="J33" s="53" t="s">
        <v>1134</v>
      </c>
      <c r="L33" s="17">
        <v>12000</v>
      </c>
    </row>
    <row r="34" spans="6:12" ht="18" customHeight="1" x14ac:dyDescent="0.3">
      <c r="F34" s="17">
        <v>7</v>
      </c>
      <c r="J34" s="53" t="s">
        <v>1733</v>
      </c>
      <c r="L34" s="17">
        <v>650000</v>
      </c>
    </row>
    <row r="35" spans="6:12" ht="18" customHeight="1" x14ac:dyDescent="0.3">
      <c r="F35" s="17">
        <v>8</v>
      </c>
      <c r="J35" s="53" t="s">
        <v>1136</v>
      </c>
      <c r="L35" s="17">
        <v>1000000</v>
      </c>
    </row>
    <row r="36" spans="6:12" ht="18" customHeight="1" x14ac:dyDescent="0.3">
      <c r="F36" s="17">
        <v>120</v>
      </c>
      <c r="J36" s="53" t="s">
        <v>1883</v>
      </c>
      <c r="L36" s="17">
        <v>250000</v>
      </c>
    </row>
    <row r="37" spans="6:12" ht="18" customHeight="1" x14ac:dyDescent="0.3">
      <c r="F37" s="17">
        <v>10</v>
      </c>
      <c r="J37" s="53" t="s">
        <v>1139</v>
      </c>
      <c r="L37" s="17">
        <v>600000</v>
      </c>
    </row>
    <row r="38" spans="6:12" ht="18" customHeight="1" x14ac:dyDescent="0.3">
      <c r="F38" s="17">
        <v>11</v>
      </c>
      <c r="J38" s="53" t="s">
        <v>1140</v>
      </c>
      <c r="L38" s="17">
        <v>25000</v>
      </c>
    </row>
    <row r="39" spans="6:12" ht="18" customHeight="1" x14ac:dyDescent="0.3">
      <c r="F39" s="17">
        <v>12</v>
      </c>
      <c r="J39" s="53" t="s">
        <v>1141</v>
      </c>
      <c r="L39" s="17">
        <v>800000</v>
      </c>
    </row>
    <row r="40" spans="6:12" ht="18" customHeight="1" x14ac:dyDescent="0.3">
      <c r="F40" s="17">
        <v>65</v>
      </c>
      <c r="J40" s="53" t="s">
        <v>1626</v>
      </c>
      <c r="L40" s="17">
        <v>850000</v>
      </c>
    </row>
    <row r="41" spans="6:12" ht="18" customHeight="1" x14ac:dyDescent="0.3">
      <c r="F41" s="17">
        <v>68</v>
      </c>
      <c r="J41" s="53" t="s">
        <v>1643</v>
      </c>
      <c r="L41" s="17">
        <v>150000</v>
      </c>
    </row>
    <row r="42" spans="6:12" ht="18" customHeight="1" x14ac:dyDescent="0.3">
      <c r="F42" s="17">
        <v>17</v>
      </c>
      <c r="J42" s="53" t="s">
        <v>1105</v>
      </c>
      <c r="L42" s="17">
        <v>198000</v>
      </c>
    </row>
    <row r="43" spans="6:12" ht="18" customHeight="1" x14ac:dyDescent="0.3">
      <c r="F43" s="17">
        <v>18</v>
      </c>
      <c r="J43" s="53" t="s">
        <v>2192</v>
      </c>
      <c r="L43" s="17">
        <v>150000</v>
      </c>
    </row>
    <row r="44" spans="6:12" ht="18" customHeight="1" x14ac:dyDescent="0.3">
      <c r="F44" s="17">
        <v>19</v>
      </c>
      <c r="J44" s="53" t="s">
        <v>2190</v>
      </c>
      <c r="L44" s="17">
        <v>100000</v>
      </c>
    </row>
    <row r="45" spans="6:12" ht="18" customHeight="1" x14ac:dyDescent="0.3">
      <c r="F45" s="17">
        <v>20</v>
      </c>
      <c r="J45" s="53" t="s">
        <v>1159</v>
      </c>
      <c r="L45" s="17">
        <v>230000</v>
      </c>
    </row>
    <row r="46" spans="6:12" ht="18" customHeight="1" x14ac:dyDescent="0.3">
      <c r="F46" s="17">
        <v>21</v>
      </c>
      <c r="J46" s="53" t="s">
        <v>2174</v>
      </c>
      <c r="L46" s="17">
        <v>600000</v>
      </c>
    </row>
    <row r="47" spans="6:12" ht="18" customHeight="1" x14ac:dyDescent="0.3">
      <c r="F47" s="17">
        <v>55</v>
      </c>
      <c r="J47" s="53" t="s">
        <v>1545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2179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2179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3029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1849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3030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2801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2906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2906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2906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3031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3031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1749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2907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2820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2400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1819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3032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3033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1539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1539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3034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2401</v>
      </c>
      <c r="J82" s="53" t="s">
        <v>1864</v>
      </c>
      <c r="K82" s="17" t="s">
        <v>2401</v>
      </c>
      <c r="L82" s="17">
        <v>20000</v>
      </c>
    </row>
    <row r="83" spans="6:12" ht="18" customHeight="1" x14ac:dyDescent="0.3">
      <c r="F83" s="17">
        <v>119</v>
      </c>
      <c r="I83" s="17" t="s">
        <v>1863</v>
      </c>
      <c r="J83" s="53" t="s">
        <v>1864</v>
      </c>
      <c r="K83" s="17" t="s">
        <v>1863</v>
      </c>
      <c r="L83" s="17">
        <v>10000</v>
      </c>
    </row>
    <row r="84" spans="6:12" ht="18" customHeight="1" x14ac:dyDescent="0.3">
      <c r="F84" s="17">
        <v>32</v>
      </c>
      <c r="I84" s="17" t="s">
        <v>1454</v>
      </c>
      <c r="J84" s="53" t="s">
        <v>2167</v>
      </c>
      <c r="K84" s="17" t="s">
        <v>1454</v>
      </c>
      <c r="L84" s="17">
        <v>1500000</v>
      </c>
    </row>
    <row r="85" spans="6:12" ht="18" customHeight="1" x14ac:dyDescent="0.3">
      <c r="F85" s="17">
        <v>33</v>
      </c>
      <c r="I85" s="17" t="s">
        <v>1206</v>
      </c>
      <c r="J85" s="53" t="s">
        <v>2762</v>
      </c>
      <c r="K85" s="17" t="s">
        <v>1206</v>
      </c>
      <c r="L85" s="17">
        <v>1600000</v>
      </c>
    </row>
    <row r="86" spans="6:12" ht="18" customHeight="1" x14ac:dyDescent="0.3">
      <c r="F86" s="17">
        <v>34</v>
      </c>
      <c r="I86" s="17" t="s">
        <v>3022</v>
      </c>
      <c r="J86" s="53" t="s">
        <v>2168</v>
      </c>
      <c r="K86" s="17" t="s">
        <v>3022</v>
      </c>
      <c r="L86" s="17">
        <v>2200000</v>
      </c>
    </row>
    <row r="87" spans="6:12" ht="18" customHeight="1" x14ac:dyDescent="0.3">
      <c r="F87" s="17">
        <v>72</v>
      </c>
      <c r="I87" s="17" t="s">
        <v>3023</v>
      </c>
      <c r="J87" s="53" t="s">
        <v>3035</v>
      </c>
      <c r="K87" s="17" t="s">
        <v>3023</v>
      </c>
      <c r="L87" s="17">
        <v>1500000</v>
      </c>
    </row>
    <row r="88" spans="6:12" ht="18" customHeight="1" x14ac:dyDescent="0.3">
      <c r="F88" s="17">
        <v>73</v>
      </c>
      <c r="I88" s="17" t="s">
        <v>3024</v>
      </c>
      <c r="J88" s="53" t="s">
        <v>2187</v>
      </c>
      <c r="K88" s="17" t="s">
        <v>3024</v>
      </c>
      <c r="L88" s="17">
        <v>50000</v>
      </c>
    </row>
    <row r="89" spans="6:12" ht="18" customHeight="1" x14ac:dyDescent="0.3">
      <c r="F89" s="17">
        <v>58</v>
      </c>
      <c r="I89" s="17" t="s">
        <v>2735</v>
      </c>
      <c r="J89" s="53" t="s">
        <v>2405</v>
      </c>
      <c r="K89" s="17" t="s">
        <v>2735</v>
      </c>
      <c r="L89" s="17">
        <v>1100000</v>
      </c>
    </row>
    <row r="90" spans="6:12" ht="18" customHeight="1" x14ac:dyDescent="0.3">
      <c r="F90" s="17">
        <v>95</v>
      </c>
      <c r="I90" s="17" t="s">
        <v>2002</v>
      </c>
      <c r="J90" s="53" t="s">
        <v>2182</v>
      </c>
      <c r="K90" s="17" t="s">
        <v>2002</v>
      </c>
      <c r="L90" s="17">
        <v>10000</v>
      </c>
    </row>
    <row r="91" spans="6:12" ht="18" customHeight="1" x14ac:dyDescent="0.3">
      <c r="F91" s="17">
        <v>93</v>
      </c>
      <c r="I91" s="17" t="s">
        <v>1785</v>
      </c>
      <c r="J91" s="53" t="s">
        <v>2180</v>
      </c>
      <c r="K91" s="17" t="s">
        <v>1785</v>
      </c>
      <c r="L91" s="17">
        <v>30000</v>
      </c>
    </row>
    <row r="92" spans="6:12" ht="18" customHeight="1" x14ac:dyDescent="0.3">
      <c r="F92" s="17">
        <v>30</v>
      </c>
      <c r="I92" s="17" t="s">
        <v>1201</v>
      </c>
      <c r="J92" s="53" t="s">
        <v>2176</v>
      </c>
      <c r="K92" s="17" t="s">
        <v>1201</v>
      </c>
      <c r="L92" s="17">
        <v>569000</v>
      </c>
    </row>
    <row r="93" spans="6:12" ht="18" customHeight="1" x14ac:dyDescent="0.3">
      <c r="F93" s="17">
        <v>35</v>
      </c>
      <c r="I93" s="17" t="s">
        <v>1209</v>
      </c>
      <c r="J93" s="53" t="s">
        <v>2017</v>
      </c>
      <c r="K93" s="17" t="s">
        <v>1209</v>
      </c>
      <c r="L93" s="17">
        <v>1500000</v>
      </c>
    </row>
    <row r="94" spans="6:12" ht="18" customHeight="1" x14ac:dyDescent="0.3">
      <c r="F94" s="17">
        <v>26</v>
      </c>
      <c r="I94" s="17" t="s">
        <v>1984</v>
      </c>
      <c r="J94" s="53" t="s">
        <v>1792</v>
      </c>
      <c r="K94" s="17" t="s">
        <v>1984</v>
      </c>
      <c r="L94" s="17">
        <v>1500000</v>
      </c>
    </row>
    <row r="95" spans="6:12" ht="18" customHeight="1" x14ac:dyDescent="0.3">
      <c r="F95" s="17">
        <v>90</v>
      </c>
      <c r="I95" s="17" t="s">
        <v>2206</v>
      </c>
      <c r="J95" s="53" t="s">
        <v>2171</v>
      </c>
      <c r="K95" s="17" t="s">
        <v>2206</v>
      </c>
      <c r="L95" s="17">
        <v>250000</v>
      </c>
    </row>
    <row r="96" spans="6:12" ht="18" customHeight="1" x14ac:dyDescent="0.3">
      <c r="F96" s="17">
        <v>91</v>
      </c>
      <c r="I96" s="17" t="s">
        <v>1710</v>
      </c>
      <c r="J96" s="53" t="s">
        <v>2172</v>
      </c>
      <c r="K96" s="17" t="s">
        <v>1710</v>
      </c>
      <c r="L96" s="17">
        <v>60000</v>
      </c>
    </row>
    <row r="97" spans="6:12" ht="18" customHeight="1" x14ac:dyDescent="0.3">
      <c r="F97" s="17">
        <v>103</v>
      </c>
      <c r="I97" s="17" t="s">
        <v>1793</v>
      </c>
      <c r="J97" s="53" t="s">
        <v>2170</v>
      </c>
      <c r="K97" s="17" t="s">
        <v>1793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2044</v>
      </c>
      <c r="J98" s="53" t="s">
        <v>1906</v>
      </c>
      <c r="K98" s="17" t="s">
        <v>2044</v>
      </c>
      <c r="L98" s="17">
        <v>1000000</v>
      </c>
    </row>
    <row r="99" spans="6:12" ht="18" customHeight="1" x14ac:dyDescent="0.3">
      <c r="F99" s="17">
        <v>56</v>
      </c>
      <c r="I99" s="17" t="s">
        <v>1946</v>
      </c>
      <c r="J99" s="53" t="s">
        <v>2191</v>
      </c>
      <c r="K99" s="17" t="s">
        <v>1946</v>
      </c>
      <c r="L99" s="17">
        <v>1800000</v>
      </c>
    </row>
    <row r="100" spans="6:12" ht="18" customHeight="1" x14ac:dyDescent="0.3">
      <c r="F100" s="17">
        <v>94</v>
      </c>
      <c r="I100" s="17" t="s">
        <v>1812</v>
      </c>
      <c r="J100" s="53" t="s">
        <v>2181</v>
      </c>
      <c r="K100" s="17" t="s">
        <v>1812</v>
      </c>
      <c r="L100" s="17">
        <v>10000</v>
      </c>
    </row>
    <row r="101" spans="6:12" ht="18" customHeight="1" x14ac:dyDescent="0.3">
      <c r="F101" s="17">
        <v>96</v>
      </c>
      <c r="I101" s="17" t="s">
        <v>1891</v>
      </c>
      <c r="J101" s="53" t="s">
        <v>1892</v>
      </c>
      <c r="K101" s="17" t="s">
        <v>1891</v>
      </c>
      <c r="L101" s="17">
        <v>20000</v>
      </c>
    </row>
    <row r="102" spans="6:12" ht="18" customHeight="1" x14ac:dyDescent="0.3">
      <c r="F102" s="17">
        <v>38</v>
      </c>
      <c r="I102" s="17" t="s">
        <v>1249</v>
      </c>
      <c r="J102" s="53" t="s">
        <v>2177</v>
      </c>
      <c r="K102" s="17" t="s">
        <v>1249</v>
      </c>
      <c r="L102" s="17">
        <v>130000</v>
      </c>
    </row>
    <row r="103" spans="6:12" ht="18" customHeight="1" x14ac:dyDescent="0.3">
      <c r="F103" s="17">
        <v>85</v>
      </c>
      <c r="I103" s="17" t="s">
        <v>2737</v>
      </c>
      <c r="J103" s="53" t="s">
        <v>2827</v>
      </c>
      <c r="K103" s="17" t="s">
        <v>2737</v>
      </c>
      <c r="L103" s="17">
        <v>129000</v>
      </c>
    </row>
    <row r="104" spans="6:12" ht="18" customHeight="1" x14ac:dyDescent="0.3">
      <c r="F104" s="17">
        <v>25</v>
      </c>
      <c r="I104" s="17" t="s">
        <v>1195</v>
      </c>
      <c r="J104" s="53" t="s">
        <v>2169</v>
      </c>
      <c r="K104" s="17" t="s">
        <v>1195</v>
      </c>
      <c r="L104" s="17">
        <v>1500000</v>
      </c>
    </row>
    <row r="105" spans="6:12" ht="18" customHeight="1" x14ac:dyDescent="0.3">
      <c r="F105" s="17">
        <v>24</v>
      </c>
      <c r="I105" s="17" t="s">
        <v>1194</v>
      </c>
      <c r="J105" s="53" t="s">
        <v>2175</v>
      </c>
      <c r="K105" s="17" t="s">
        <v>1194</v>
      </c>
      <c r="L105" s="17">
        <v>1400000</v>
      </c>
    </row>
    <row r="106" spans="6:12" ht="18" customHeight="1" x14ac:dyDescent="0.3">
      <c r="F106" s="17">
        <v>22</v>
      </c>
      <c r="I106" s="17" t="s">
        <v>1192</v>
      </c>
      <c r="J106" s="53" t="s">
        <v>2186</v>
      </c>
      <c r="K106" s="17" t="s">
        <v>1192</v>
      </c>
      <c r="L106" s="17">
        <v>1000000</v>
      </c>
    </row>
    <row r="107" spans="6:12" ht="18" customHeight="1" x14ac:dyDescent="0.3">
      <c r="F107" s="17">
        <v>23</v>
      </c>
      <c r="I107" s="17" t="s">
        <v>1193</v>
      </c>
      <c r="J107" s="53" t="s">
        <v>2186</v>
      </c>
      <c r="K107" s="17" t="s">
        <v>1193</v>
      </c>
      <c r="L107" s="17">
        <v>1000000</v>
      </c>
    </row>
    <row r="108" spans="6:12" ht="18" customHeight="1" x14ac:dyDescent="0.3">
      <c r="F108" s="17">
        <v>108</v>
      </c>
      <c r="I108" s="17" t="s">
        <v>1753</v>
      </c>
      <c r="J108" s="53" t="s">
        <v>1754</v>
      </c>
      <c r="K108" s="17" t="s">
        <v>1753</v>
      </c>
      <c r="L108" s="17">
        <v>25000</v>
      </c>
    </row>
    <row r="109" spans="6:12" ht="18" customHeight="1" x14ac:dyDescent="0.3">
      <c r="F109" s="17">
        <v>109</v>
      </c>
      <c r="I109" s="17" t="s">
        <v>1756</v>
      </c>
      <c r="J109" s="53" t="s">
        <v>1754</v>
      </c>
      <c r="K109" s="17" t="s">
        <v>1756</v>
      </c>
      <c r="L109" s="17">
        <v>65000</v>
      </c>
    </row>
    <row r="110" spans="6:12" ht="18" customHeight="1" x14ac:dyDescent="0.3">
      <c r="F110" s="17">
        <v>37</v>
      </c>
      <c r="I110" s="17" t="s">
        <v>2863</v>
      </c>
      <c r="J110" s="53" t="s">
        <v>2371</v>
      </c>
      <c r="K110" s="17" t="s">
        <v>2863</v>
      </c>
      <c r="L110" s="17">
        <v>770000</v>
      </c>
    </row>
    <row r="111" spans="6:12" ht="18" customHeight="1" x14ac:dyDescent="0.3">
      <c r="F111" s="17">
        <v>28</v>
      </c>
      <c r="I111" s="17" t="s">
        <v>1198</v>
      </c>
      <c r="J111" s="53" t="s">
        <v>1199</v>
      </c>
      <c r="K111" s="17" t="s">
        <v>1198</v>
      </c>
      <c r="L111" s="17">
        <v>1200000</v>
      </c>
    </row>
    <row r="112" spans="6:12" ht="18" customHeight="1" x14ac:dyDescent="0.3">
      <c r="F112" s="17">
        <v>57</v>
      </c>
      <c r="I112" s="17" t="s">
        <v>1553</v>
      </c>
      <c r="J112" s="53" t="s">
        <v>1199</v>
      </c>
      <c r="K112" s="17" t="s">
        <v>1553</v>
      </c>
      <c r="L112" s="17">
        <v>1000000</v>
      </c>
    </row>
    <row r="113" spans="6:12" ht="18" customHeight="1" x14ac:dyDescent="0.3">
      <c r="F113" s="17">
        <v>31</v>
      </c>
      <c r="I113" s="17" t="s">
        <v>1553</v>
      </c>
      <c r="J113" s="53" t="s">
        <v>3036</v>
      </c>
      <c r="K113" s="17" t="s">
        <v>1553</v>
      </c>
      <c r="L113" s="17">
        <v>1300000</v>
      </c>
    </row>
    <row r="114" spans="6:12" ht="18" customHeight="1" x14ac:dyDescent="0.3">
      <c r="F114" s="17">
        <v>29</v>
      </c>
      <c r="I114" s="17" t="s">
        <v>1200</v>
      </c>
      <c r="J114" s="53" t="s">
        <v>1199</v>
      </c>
      <c r="K114" s="17" t="s">
        <v>1200</v>
      </c>
      <c r="L114" s="17">
        <v>1200000</v>
      </c>
    </row>
    <row r="115" spans="6:12" ht="18" customHeight="1" x14ac:dyDescent="0.3">
      <c r="F115" s="17">
        <v>59</v>
      </c>
      <c r="I115" s="17" t="s">
        <v>2684</v>
      </c>
      <c r="J115" s="53" t="s">
        <v>1551</v>
      </c>
      <c r="K115" s="17" t="s">
        <v>2684</v>
      </c>
      <c r="L115" s="17">
        <v>1100000</v>
      </c>
    </row>
    <row r="116" spans="6:12" ht="18" customHeight="1" x14ac:dyDescent="0.3">
      <c r="F116" s="17">
        <v>36</v>
      </c>
      <c r="I116" s="17" t="s">
        <v>1216</v>
      </c>
      <c r="J116" s="53" t="s">
        <v>1551</v>
      </c>
      <c r="K116" s="17" t="s">
        <v>1216</v>
      </c>
      <c r="L116" s="17">
        <v>1600000</v>
      </c>
    </row>
    <row r="117" spans="6:12" ht="18" customHeight="1" x14ac:dyDescent="0.3">
      <c r="F117" s="17">
        <v>110</v>
      </c>
      <c r="I117" s="17" t="s">
        <v>1758</v>
      </c>
      <c r="J117" s="53" t="s">
        <v>1551</v>
      </c>
      <c r="K117" s="17" t="s">
        <v>1758</v>
      </c>
      <c r="L117" s="17">
        <v>1400000</v>
      </c>
    </row>
    <row r="118" spans="6:12" ht="18" customHeight="1" x14ac:dyDescent="0.3">
      <c r="F118" s="17">
        <v>60</v>
      </c>
      <c r="I118" s="17" t="s">
        <v>3025</v>
      </c>
      <c r="J118" s="53" t="s">
        <v>3037</v>
      </c>
      <c r="K118" s="17" t="s">
        <v>3025</v>
      </c>
      <c r="L118" s="17">
        <v>3500000</v>
      </c>
    </row>
    <row r="119" spans="6:12" ht="18" customHeight="1" x14ac:dyDescent="0.3">
      <c r="F119" s="17">
        <v>116</v>
      </c>
      <c r="I119" s="17" t="s">
        <v>1839</v>
      </c>
      <c r="J119" s="53" t="s">
        <v>1840</v>
      </c>
      <c r="K119" s="17" t="s">
        <v>1839</v>
      </c>
      <c r="L119" s="17">
        <v>210000</v>
      </c>
    </row>
    <row r="120" spans="6:12" ht="18" customHeight="1" x14ac:dyDescent="0.3">
      <c r="F120" s="17">
        <v>27</v>
      </c>
      <c r="I120" s="17" t="s">
        <v>1351</v>
      </c>
      <c r="J120" s="53" t="s">
        <v>1197</v>
      </c>
      <c r="K120" s="17" t="s">
        <v>1351</v>
      </c>
      <c r="L120" s="17">
        <v>1400000</v>
      </c>
    </row>
    <row r="121" spans="6:12" ht="18" customHeight="1" x14ac:dyDescent="0.3">
      <c r="F121" s="17">
        <v>105</v>
      </c>
      <c r="I121" s="17" t="s">
        <v>1742</v>
      </c>
      <c r="J121" s="53" t="s">
        <v>1197</v>
      </c>
      <c r="K121" s="17" t="s">
        <v>1742</v>
      </c>
      <c r="L121" s="17">
        <v>1200000</v>
      </c>
    </row>
    <row r="122" spans="6:12" ht="18" customHeight="1" x14ac:dyDescent="0.3">
      <c r="F122" s="17">
        <v>46</v>
      </c>
      <c r="I122" s="17" t="s">
        <v>2666</v>
      </c>
      <c r="J122" s="53" t="s">
        <v>1486</v>
      </c>
      <c r="K122" s="17" t="s">
        <v>2666</v>
      </c>
      <c r="L122" s="17">
        <v>350000</v>
      </c>
    </row>
    <row r="123" spans="6:12" ht="18" customHeight="1" x14ac:dyDescent="0.3">
      <c r="F123" s="17">
        <v>87</v>
      </c>
      <c r="I123" s="17" t="s">
        <v>1705</v>
      </c>
      <c r="J123" s="53" t="s">
        <v>1706</v>
      </c>
      <c r="K123" s="17" t="s">
        <v>1705</v>
      </c>
      <c r="L123" s="17">
        <v>20000</v>
      </c>
    </row>
    <row r="124" spans="6:12" ht="18" customHeight="1" x14ac:dyDescent="0.3">
      <c r="F124" s="17">
        <v>39</v>
      </c>
      <c r="I124" s="17" t="s">
        <v>1255</v>
      </c>
      <c r="J124" s="53" t="s">
        <v>1256</v>
      </c>
      <c r="K124" s="17" t="s">
        <v>1255</v>
      </c>
      <c r="L124" s="17">
        <v>50000</v>
      </c>
    </row>
    <row r="125" spans="6:12" ht="18" customHeight="1" x14ac:dyDescent="0.3">
      <c r="F125" s="17">
        <v>86</v>
      </c>
      <c r="I125" s="17" t="s">
        <v>1694</v>
      </c>
      <c r="J125" s="53" t="s">
        <v>1695</v>
      </c>
      <c r="K125" s="17" t="s">
        <v>1694</v>
      </c>
      <c r="L125" s="17">
        <v>50000</v>
      </c>
    </row>
    <row r="126" spans="6:12" ht="18" customHeight="1" x14ac:dyDescent="0.3">
      <c r="F126" s="17">
        <v>4</v>
      </c>
      <c r="I126" s="17" t="s">
        <v>1942</v>
      </c>
      <c r="J126" s="53" t="s">
        <v>3038</v>
      </c>
      <c r="K126" s="17" t="s">
        <v>1942</v>
      </c>
      <c r="L126" s="17">
        <v>1000000</v>
      </c>
    </row>
    <row r="127" spans="6:12" ht="18" customHeight="1" x14ac:dyDescent="0.3">
      <c r="F127" s="17">
        <v>63</v>
      </c>
      <c r="I127" s="17" t="s">
        <v>1616</v>
      </c>
      <c r="J127" s="53" t="s">
        <v>1617</v>
      </c>
      <c r="K127" s="17" t="s">
        <v>1616</v>
      </c>
      <c r="L127" s="17">
        <v>12000</v>
      </c>
    </row>
    <row r="128" spans="6:12" ht="18" customHeight="1" x14ac:dyDescent="0.3">
      <c r="F128" s="17">
        <v>98</v>
      </c>
      <c r="I128" s="17" t="s">
        <v>2821</v>
      </c>
      <c r="J128" s="53" t="s">
        <v>1727</v>
      </c>
      <c r="K128" s="17" t="s">
        <v>2821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1425</v>
      </c>
      <c r="B1" t="s">
        <v>43</v>
      </c>
      <c r="C1" t="s">
        <v>1425</v>
      </c>
      <c r="D1" t="s">
        <v>1390</v>
      </c>
      <c r="F1" t="s">
        <v>1392</v>
      </c>
      <c r="H1" t="s">
        <v>1393</v>
      </c>
      <c r="L1" t="s">
        <v>1400</v>
      </c>
      <c r="N1" t="s">
        <v>1404</v>
      </c>
      <c r="P1" t="s">
        <v>1689</v>
      </c>
      <c r="R1" t="s">
        <v>1688</v>
      </c>
    </row>
    <row r="2" spans="1:18" x14ac:dyDescent="0.3">
      <c r="A2">
        <v>1</v>
      </c>
      <c r="B2" t="s">
        <v>28</v>
      </c>
      <c r="C2">
        <v>1</v>
      </c>
      <c r="D2" t="s">
        <v>1392</v>
      </c>
      <c r="E2">
        <v>1</v>
      </c>
      <c r="F2" t="s">
        <v>1407</v>
      </c>
      <c r="G2">
        <v>1</v>
      </c>
      <c r="H2" t="s">
        <v>1416</v>
      </c>
      <c r="I2">
        <v>1</v>
      </c>
      <c r="J2" t="s">
        <v>1176</v>
      </c>
      <c r="K2">
        <v>1</v>
      </c>
      <c r="L2" t="s">
        <v>1420</v>
      </c>
      <c r="M2">
        <v>1</v>
      </c>
      <c r="N2" t="s">
        <v>1423</v>
      </c>
      <c r="O2">
        <v>1</v>
      </c>
      <c r="Q2">
        <v>1</v>
      </c>
    </row>
    <row r="3" spans="1:18" x14ac:dyDescent="0.3">
      <c r="A3">
        <v>2</v>
      </c>
      <c r="B3" t="s">
        <v>1109</v>
      </c>
      <c r="C3">
        <v>2</v>
      </c>
      <c r="D3" t="s">
        <v>1393</v>
      </c>
      <c r="E3">
        <v>2</v>
      </c>
      <c r="F3" t="s">
        <v>1408</v>
      </c>
      <c r="G3">
        <v>2</v>
      </c>
      <c r="H3" t="s">
        <v>1212</v>
      </c>
      <c r="I3">
        <v>2</v>
      </c>
      <c r="J3" t="s">
        <v>1177</v>
      </c>
      <c r="K3">
        <v>2</v>
      </c>
      <c r="L3" t="s">
        <v>1421</v>
      </c>
      <c r="M3">
        <v>2</v>
      </c>
      <c r="N3" t="s">
        <v>1424</v>
      </c>
      <c r="O3">
        <v>2</v>
      </c>
      <c r="Q3">
        <v>2</v>
      </c>
    </row>
    <row r="4" spans="1:18" x14ac:dyDescent="0.3">
      <c r="A4">
        <v>3</v>
      </c>
      <c r="B4" t="s">
        <v>1108</v>
      </c>
      <c r="C4">
        <v>3</v>
      </c>
      <c r="D4" t="s">
        <v>1394</v>
      </c>
      <c r="E4">
        <v>3</v>
      </c>
      <c r="F4" t="s">
        <v>1409</v>
      </c>
      <c r="G4">
        <v>3</v>
      </c>
      <c r="H4" t="s">
        <v>1356</v>
      </c>
      <c r="I4">
        <v>3</v>
      </c>
      <c r="J4" t="s">
        <v>1417</v>
      </c>
      <c r="M4">
        <v>3</v>
      </c>
      <c r="N4" t="s">
        <v>1422</v>
      </c>
      <c r="O4">
        <v>3</v>
      </c>
      <c r="Q4">
        <v>3</v>
      </c>
    </row>
    <row r="5" spans="1:18" x14ac:dyDescent="0.3">
      <c r="A5">
        <v>4</v>
      </c>
      <c r="B5" t="s">
        <v>1721</v>
      </c>
      <c r="C5">
        <v>4</v>
      </c>
      <c r="D5" t="s">
        <v>1395</v>
      </c>
      <c r="E5">
        <v>4</v>
      </c>
      <c r="F5" t="s">
        <v>1410</v>
      </c>
      <c r="I5">
        <v>4</v>
      </c>
      <c r="J5" t="s">
        <v>1419</v>
      </c>
    </row>
    <row r="6" spans="1:18" x14ac:dyDescent="0.3">
      <c r="A6">
        <v>5</v>
      </c>
      <c r="B6" t="s">
        <v>1391</v>
      </c>
      <c r="C6">
        <v>5</v>
      </c>
      <c r="D6" t="s">
        <v>1396</v>
      </c>
      <c r="E6">
        <v>5</v>
      </c>
      <c r="F6" t="s">
        <v>1411</v>
      </c>
      <c r="I6">
        <v>5</v>
      </c>
      <c r="J6" t="s">
        <v>1178</v>
      </c>
    </row>
    <row r="7" spans="1:18" x14ac:dyDescent="0.3">
      <c r="A7">
        <v>6</v>
      </c>
      <c r="B7" t="s">
        <v>1765</v>
      </c>
      <c r="C7">
        <v>6</v>
      </c>
      <c r="D7" t="s">
        <v>1397</v>
      </c>
      <c r="E7">
        <v>6</v>
      </c>
      <c r="F7" t="s">
        <v>1412</v>
      </c>
      <c r="I7">
        <v>6</v>
      </c>
      <c r="J7" t="s">
        <v>1179</v>
      </c>
    </row>
    <row r="8" spans="1:18" x14ac:dyDescent="0.3">
      <c r="A8">
        <v>7</v>
      </c>
      <c r="B8" t="s">
        <v>1766</v>
      </c>
      <c r="C8">
        <v>7</v>
      </c>
      <c r="D8" t="s">
        <v>1399</v>
      </c>
      <c r="E8">
        <v>7</v>
      </c>
      <c r="F8" t="s">
        <v>1413</v>
      </c>
      <c r="I8">
        <v>7</v>
      </c>
      <c r="J8" t="s">
        <v>1180</v>
      </c>
      <c r="L8">
        <v>2830405</v>
      </c>
    </row>
    <row r="9" spans="1:18" x14ac:dyDescent="0.3">
      <c r="A9">
        <v>8</v>
      </c>
      <c r="B9" t="s">
        <v>1767</v>
      </c>
      <c r="C9">
        <v>8</v>
      </c>
      <c r="D9" t="s">
        <v>1400</v>
      </c>
      <c r="E9">
        <v>8</v>
      </c>
      <c r="F9" t="s">
        <v>1380</v>
      </c>
      <c r="I9">
        <v>8</v>
      </c>
      <c r="J9" t="s">
        <v>1181</v>
      </c>
    </row>
    <row r="10" spans="1:18" x14ac:dyDescent="0.3">
      <c r="A10">
        <v>9</v>
      </c>
      <c r="B10" t="s">
        <v>1768</v>
      </c>
      <c r="C10">
        <v>9</v>
      </c>
      <c r="D10" t="s">
        <v>1401</v>
      </c>
      <c r="E10">
        <v>9</v>
      </c>
      <c r="F10" t="s">
        <v>1414</v>
      </c>
      <c r="I10">
        <v>9</v>
      </c>
      <c r="J10" t="s">
        <v>1418</v>
      </c>
    </row>
    <row r="11" spans="1:18" x14ac:dyDescent="0.3">
      <c r="A11">
        <v>10</v>
      </c>
      <c r="B11" t="s">
        <v>1769</v>
      </c>
      <c r="C11">
        <v>10</v>
      </c>
      <c r="D11" t="s">
        <v>1402</v>
      </c>
      <c r="E11">
        <v>10</v>
      </c>
      <c r="F11" t="s">
        <v>1415</v>
      </c>
      <c r="I11">
        <v>10</v>
      </c>
      <c r="J11" t="s">
        <v>1905</v>
      </c>
    </row>
    <row r="12" spans="1:18" x14ac:dyDescent="0.3">
      <c r="A12">
        <v>11</v>
      </c>
      <c r="B12" t="s">
        <v>1770</v>
      </c>
      <c r="C12">
        <v>11</v>
      </c>
      <c r="D12" t="s">
        <v>1403</v>
      </c>
      <c r="I12">
        <v>11</v>
      </c>
      <c r="J12" t="s">
        <v>2318</v>
      </c>
    </row>
    <row r="13" spans="1:18" x14ac:dyDescent="0.3">
      <c r="A13">
        <v>12</v>
      </c>
      <c r="B13" t="s">
        <v>1904</v>
      </c>
      <c r="C13">
        <v>12</v>
      </c>
      <c r="D13" t="s">
        <v>1404</v>
      </c>
      <c r="I13">
        <v>12</v>
      </c>
      <c r="J13" t="s">
        <v>2437</v>
      </c>
    </row>
    <row r="14" spans="1:18" x14ac:dyDescent="0.3">
      <c r="B14" t="s">
        <v>2142</v>
      </c>
      <c r="C14">
        <v>13</v>
      </c>
      <c r="D14" t="s">
        <v>1405</v>
      </c>
      <c r="I14">
        <v>13</v>
      </c>
      <c r="J14" t="s">
        <v>2629</v>
      </c>
    </row>
    <row r="15" spans="1:18" x14ac:dyDescent="0.3">
      <c r="C15">
        <v>14</v>
      </c>
      <c r="D15" t="s">
        <v>1406</v>
      </c>
    </row>
    <row r="16" spans="1:18" x14ac:dyDescent="0.3">
      <c r="C16">
        <v>15</v>
      </c>
      <c r="D16" t="s">
        <v>1688</v>
      </c>
    </row>
    <row r="17" spans="3:16" x14ac:dyDescent="0.3">
      <c r="C17">
        <v>16</v>
      </c>
      <c r="D17" t="s">
        <v>1690</v>
      </c>
      <c r="J17">
        <v>28</v>
      </c>
    </row>
    <row r="18" spans="3:16" x14ac:dyDescent="0.3">
      <c r="C18">
        <v>17</v>
      </c>
      <c r="D18" t="s">
        <v>1729</v>
      </c>
      <c r="P18">
        <v>2830502</v>
      </c>
    </row>
    <row r="19" spans="3:16" x14ac:dyDescent="0.3">
      <c r="C19">
        <v>18</v>
      </c>
      <c r="D19" t="s">
        <v>1744</v>
      </c>
      <c r="H19">
        <v>2830513</v>
      </c>
      <c r="L19">
        <v>2830506</v>
      </c>
    </row>
    <row r="20" spans="3:16" x14ac:dyDescent="0.3">
      <c r="C20">
        <v>19</v>
      </c>
      <c r="D20" t="s">
        <v>1914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2388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2389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2390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5080</v>
      </c>
      <c r="B1" t="s">
        <v>5081</v>
      </c>
      <c r="C1" t="s">
        <v>5082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1235</v>
      </c>
      <c r="D1" s="107" t="s">
        <v>1236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1245</v>
      </c>
      <c r="D2" s="110" t="s">
        <v>1244</v>
      </c>
      <c r="E2" s="103"/>
    </row>
    <row r="3" spans="1:6" ht="49.5" x14ac:dyDescent="0.3">
      <c r="B3" s="99">
        <v>45737</v>
      </c>
      <c r="C3" s="100" t="s">
        <v>1237</v>
      </c>
      <c r="D3" s="109" t="s">
        <v>1251</v>
      </c>
    </row>
    <row r="4" spans="1:6" ht="33" x14ac:dyDescent="0.3">
      <c r="B4" s="99">
        <v>45737</v>
      </c>
      <c r="C4" s="100" t="s">
        <v>1238</v>
      </c>
      <c r="D4" s="109" t="s">
        <v>1241</v>
      </c>
    </row>
    <row r="5" spans="1:6" x14ac:dyDescent="0.3">
      <c r="B5" s="99">
        <v>45737</v>
      </c>
      <c r="C5" s="100" t="s">
        <v>1239</v>
      </c>
      <c r="D5" s="100" t="s">
        <v>1240</v>
      </c>
    </row>
    <row r="6" spans="1:6" x14ac:dyDescent="0.3">
      <c r="B6" s="99">
        <v>45737</v>
      </c>
      <c r="C6" s="100" t="s">
        <v>1239</v>
      </c>
      <c r="D6" s="100" t="s">
        <v>1243</v>
      </c>
    </row>
    <row r="7" spans="1:6" x14ac:dyDescent="0.3">
      <c r="B7" s="99">
        <v>45737</v>
      </c>
      <c r="C7" s="100" t="s">
        <v>1239</v>
      </c>
      <c r="D7" s="100" t="s">
        <v>1242</v>
      </c>
    </row>
    <row r="8" spans="1:6" x14ac:dyDescent="0.3">
      <c r="B8" s="99"/>
      <c r="D8" s="100" t="s">
        <v>1246</v>
      </c>
    </row>
    <row r="9" spans="1:6" x14ac:dyDescent="0.3">
      <c r="D9" s="100" t="s">
        <v>1252</v>
      </c>
    </row>
    <row r="10" spans="1:6" x14ac:dyDescent="0.3">
      <c r="D10" s="100" t="s">
        <v>1253</v>
      </c>
    </row>
    <row r="11" spans="1:6" ht="33" x14ac:dyDescent="0.3">
      <c r="B11" s="99">
        <v>45740</v>
      </c>
      <c r="C11" s="100" t="s">
        <v>1257</v>
      </c>
      <c r="D11" s="109" t="s">
        <v>1361</v>
      </c>
    </row>
    <row r="12" spans="1:6" x14ac:dyDescent="0.3">
      <c r="B12" s="99">
        <v>45740</v>
      </c>
      <c r="C12" s="100" t="s">
        <v>1362</v>
      </c>
      <c r="D12" s="100" t="s">
        <v>1360</v>
      </c>
    </row>
    <row r="13" spans="1:6" x14ac:dyDescent="0.3">
      <c r="C13" s="100" t="s">
        <v>1371</v>
      </c>
      <c r="D13" s="100" t="s">
        <v>1372</v>
      </c>
    </row>
    <row r="14" spans="1:6" x14ac:dyDescent="0.3">
      <c r="C14" s="100" t="s">
        <v>1374</v>
      </c>
      <c r="D14" s="100" t="s">
        <v>1375</v>
      </c>
    </row>
    <row r="15" spans="1:6" x14ac:dyDescent="0.3">
      <c r="B15" s="99">
        <v>45742</v>
      </c>
      <c r="C15" s="100" t="s">
        <v>1376</v>
      </c>
      <c r="D15" s="100" t="s">
        <v>1377</v>
      </c>
    </row>
    <row r="16" spans="1:6" x14ac:dyDescent="0.3">
      <c r="B16" s="99">
        <v>45742</v>
      </c>
      <c r="C16" s="100" t="s">
        <v>1378</v>
      </c>
      <c r="D16" s="100" t="s">
        <v>1379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BTS_매출관리</vt:lpstr>
      <vt:lpstr>주문_리스트</vt:lpstr>
      <vt:lpstr>Sheet1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2026-03-18T09:10:56Z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