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1E5D60A-E428-4570-A5A2-BBB660AB721B}" xr6:coauthVersionLast="47" xr6:coauthVersionMax="47" xr10:uidLastSave="{00000000-0000-0000-0000-000000000000}"/>
  <bookViews>
    <workbookView xWindow="-120" yWindow="-120" windowWidth="29040" windowHeight="15840" tabRatio="716" activeTab="15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<sst xmlns="http://schemas.openxmlformats.org/spreadsheetml/2006/main" count="15139" uniqueCount="5050">
  <si>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</si>
  <si>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</si>
  <si>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</si>
  <si>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</si>
  <si>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</si>
  <si>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</si>
  <si>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</si>
  <si>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</si>
  <si>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</si>
  <si>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</si>
  <si>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</si>
  <si>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</si>
  <si>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</si>
  <si>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</si>
  <si>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</si>
  <si>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</si>
  <si>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</si>
  <si>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</si>
  <si>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</si>
  <si>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</si>
  <si>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</si>
  <si>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</si>
  <si>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</si>
  <si>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</si>
  <si>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</si>
  <si>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</si>
  <si>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</si>
  <si>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</si>
  <si>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</si>
  <si>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</si>
  <si>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</si>
  <si>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</si>
  <si>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</si>
  <si>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</si>
  <si>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</si>
  <si>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</si>
  <si>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</si>
  <si>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</si>
  <si>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</si>
  <si>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</si>
  <si>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</si>
  <si>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</si>
  <si>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</si>
  <si>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</si>
  <si>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</si>
  <si>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</si>
  <si>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</si>
  <si>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</si>
  <si>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</si>
  <si>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</si>
  <si>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</si>
  <si>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</si>
  <si>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</si>
  <si>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</si>
  <si>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</si>
  <si>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</si>
  <si>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</si>
  <si>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</si>
  <si>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</si>
  <si>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</si>
  <si>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</si>
  <si>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</si>
  <si>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</si>
  <si>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</si>
  <si>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</si>
  <si>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</si>
  <si>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</si>
  <si>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</si>
  <si>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</si>
  <si>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</si>
  <si>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</si>
  <si>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</si>
  <si>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</si>
  <si>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</si>
  <si>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</si>
  <si>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</si>
  <si>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</si>
  <si>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</si>
  <si>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</si>
  <si>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</si>
  <si>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</si>
  <si>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</si>
  <si>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</si>
  <si>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</si>
  <si>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</si>
  <si>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</si>
  <si>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</si>
  <si>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</si>
  <si>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</si>
  <si>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</si>
  <si>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</si>
  <si>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</si>
  <si>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</si>
  <si>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</si>
  <si>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</si>
  <si>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</si>
  <si>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</si>
  <si>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</si>
  <si>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</si>
  <si>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</si>
  <si>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</si>
  <si>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</si>
  <si>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</si>
  <si>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</si>
  <si>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</si>
  <si>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</si>
  <si>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</si>
  <si>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</si>
  <si>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</si>
  <si>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</si>
  <si>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</si>
  <si>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</si>
  <si>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</si>
  <si>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</si>
  <si>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</si>
  <si>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</si>
  <si>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</si>
  <si>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</si>
  <si>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</si>
  <si>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</si>
  <si>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</si>
  <si>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</si>
  <si>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</si>
  <si>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</si>
  <si>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</si>
  <si>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</si>
  <si>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</si>
  <si>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</si>
  <si>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</si>
  <si>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</si>
  <si>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</si>
  <si>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</si>
  <si>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</si>
  <si>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</si>
  <si>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</si>
  <si>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</si>
  <si>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</si>
  <si>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</si>
  <si>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</si>
  <si>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</si>
  <si>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</si>
  <si>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</si>
  <si>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</si>
  <si>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</si>
  <si>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</si>
  <si>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</si>
  <si>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</si>
  <si>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</si>
  <si>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</si>
  <si>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</si>
  <si>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</si>
  <si>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</si>
  <si>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</si>
  <si>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</si>
  <si>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</si>
  <si>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</si>
  <si>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</si>
  <si>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</si>
  <si>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</si>
  <si>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</si>
  <si>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</si>
  <si>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</si>
  <si>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</si>
  <si>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</si>
  <si>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</si>
  <si>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</si>
  <si>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</si>
  <si>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</si>
  <si>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</si>
  <si>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</si>
  <si>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</si>
  <si>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</si>
  <si>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</si>
  <si>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</si>
  <si>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</si>
  <si>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</si>
  <si>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</si>
  <si>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</si>
  <si>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</si>
  <si>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</si>
  <si>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</si>
  <si>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</si>
  <si>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</si>
  <si>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</si>
  <si>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</si>
  <si>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</si>
  <si>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</si>
  <si>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</si>
  <si>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</si>
  <si>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</si>
  <si>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</si>
  <si>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</si>
  <si>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</si>
  <si>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</si>
  <si>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</si>
  <si>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</si>
  <si>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</si>
  <si>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</si>
  <si>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</si>
  <si>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</si>
  <si>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</si>
  <si>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</si>
  <si>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</si>
  <si>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</si>
  <si>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</si>
  <si>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</si>
  <si>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</si>
  <si>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</si>
  <si>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</si>
  <si>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</si>
  <si>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</si>
  <si>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</si>
  <si>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</si>
  <si>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</si>
  <si>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</si>
  <si>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</si>
  <si>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</si>
  <si>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</si>
  <si>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</si>
  <si>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</si>
  <si>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</si>
  <si>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</si>
  <si>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</si>
  <si>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</si>
  <si>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</si>
  <si>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</si>
  <si>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</si>
  <si>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</si>
  <si>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</si>
  <si>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</si>
  <si>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</si>
  <si>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</si>
  <si>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</si>
  <si>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</si>
  <si>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</si>
  <si>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</si>
  <si>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</si>
  <si>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</si>
  <si>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</si>
  <si>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</si>
  <si>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</si>
  <si>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</si>
  <si>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</si>
  <si>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</si>
  <si>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</si>
  <si>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</si>
  <si>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</si>
  <si>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</si>
  <si>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</si>
  <si>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</si>
  <si>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</si>
  <si>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</si>
  <si>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</si>
  <si>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</si>
  <si>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</si>
  <si>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</si>
  <si>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</si>
  <si>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</si>
  <si>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</si>
  <si>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</si>
  <si>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</si>
  <si>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</si>
  <si>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</si>
  <si>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</si>
  <si>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</si>
  <si>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</si>
  <si>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</si>
  <si>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</si>
  <si>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</si>
  <si>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</si>
  <si>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</si>
  <si>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</si>
  <si>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</si>
  <si>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</si>
  <si>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</si>
  <si>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</si>
  <si>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</si>
  <si>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</si>
  <si>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</si>
  <si>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</si>
  <si>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</si>
  <si>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</si>
  <si>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</si>
  <si>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</si>
  <si>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</si>
  <si>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</si>
  <si>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</si>
  <si>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</si>
  <si>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</si>
  <si>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</si>
  <si>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</si>
  <si>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</si>
  <si>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</si>
  <si>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</si>
  <si>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</si>
  <si>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</si>
  <si>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</si>
  <si>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</si>
  <si>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</si>
  <si>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</si>
  <si>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</si>
  <si>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</si>
  <si>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</si>
  <si>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</si>
  <si>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</si>
  <si>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</si>
  <si>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</si>
  <si>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</si>
  <si>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</si>
  <si>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</si>
  <si>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</si>
  <si>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</si>
  <si>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</si>
  <si>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</si>
  <si>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</si>
  <si>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</si>
  <si>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</si>
  <si>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</si>
  <si>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</si>
  <si>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</si>
  <si>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</si>
  <si>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</si>
  <si>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</si>
  <si>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</si>
  <si>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</si>
  <si>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</si>
  <si>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</si>
  <si>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</si>
  <si>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</si>
  <si>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</si>
  <si>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</si>
  <si>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</si>
  <si>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</si>
  <si>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</si>
  <si>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</si>
  <si>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</si>
  <si>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</si>
  <si>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</si>
  <si>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</si>
  <si>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</si>
  <si>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</si>
  <si>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</si>
  <si>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</si>
  <si>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</si>
  <si>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</si>
  <si>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</si>
  <si>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</si>
  <si>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</si>
  <si>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</si>
  <si>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</si>
  <si>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</si>
  <si>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</si>
  <si>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</si>
  <si>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</si>
  <si>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</si>
  <si>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</si>
  <si>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</si>
  <si>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</si>
  <si>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</si>
  <si>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</si>
  <si>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</si>
  <si>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</si>
  <si>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</si>
  <si>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</si>
  <si>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</si>
  <si>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</si>
  <si>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</si>
  <si>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</si>
  <si>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</si>
  <si>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</si>
  <si>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</si>
  <si>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</si>
  <si>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</si>
  <si>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</si>
  <si>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</si>
  <si>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</si>
  <si>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</si>
  <si>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</si>
  <si>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</si>
  <si>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</si>
  <si>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</si>
  <si>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</si>
  <si>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</si>
  <si>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</si>
  <si>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</si>
  <si>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</si>
  <si>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</si>
  <si>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</si>
  <si>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</si>
  <si>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</si>
  <si>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</si>
  <si>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</si>
  <si>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</si>
  <si>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</si>
  <si>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</si>
  <si>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</si>
  <si>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</si>
  <si>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</si>
  <si>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</si>
  <si>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</si>
  <si>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</si>
  <si>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</si>
  <si>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</si>
  <si>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</si>
  <si>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</si>
  <si>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</si>
  <si>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</si>
  <si>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</si>
  <si>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</si>
  <si>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</si>
  <si>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</si>
  <si>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</si>
  <si>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</si>
  <si>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</si>
  <si>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</si>
  <si>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</si>
  <si>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</si>
  <si>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</si>
  <si>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</si>
  <si>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</si>
  <si>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</si>
  <si>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</si>
  <si>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</si>
  <si>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</si>
  <si>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</si>
  <si>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</si>
  <si>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</si>
  <si>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</si>
  <si>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</si>
  <si>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</si>
  <si>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</si>
  <si>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</si>
  <si>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</si>
  <si>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</si>
  <si>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</si>
  <si>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</si>
  <si>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</si>
  <si>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</si>
  <si>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</si>
  <si>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</si>
  <si>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</si>
  <si>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</si>
  <si>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</si>
  <si>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</si>
  <si>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</si>
  <si>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</si>
  <si>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</si>
  <si>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</si>
  <si>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</si>
  <si>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</si>
  <si>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</si>
  <si>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</si>
  <si>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</si>
  <si>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</si>
  <si>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</si>
  <si>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</si>
  <si>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</si>
  <si>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</si>
  <si>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</si>
  <si>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</si>
  <si>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</si>
  <si>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</si>
  <si>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</si>
  <si>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</si>
  <si>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</si>
  <si>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</si>
  <si>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</si>
  <si>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</si>
  <si>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</si>
  <si>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</si>
  <si>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</si>
  <si>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</si>
  <si>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</si>
  <si>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</si>
  <si>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</si>
  <si>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</si>
  <si>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</si>
  <si>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</si>
  <si>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</si>
  <si>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</si>
  <si>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</si>
  <si>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</si>
  <si>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</si>
  <si>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</si>
  <si>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</si>
  <si>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</si>
  <si>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</si>
  <si>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</si>
  <si>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</si>
  <si>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</si>
  <si>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</si>
  <si>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</si>
  <si>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</si>
  <si>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</si>
  <si>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</si>
  <si>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</si>
  <si>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</si>
  <si>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</si>
  <si>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</si>
  <si>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</si>
  <si>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</si>
  <si>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</si>
  <si>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</si>
  <si>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</si>
  <si>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</si>
  <si>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</si>
  <si>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</si>
  <si>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</si>
  <si>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</si>
  <si>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</si>
  <si>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</si>
  <si>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</si>
  <si>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</si>
  <si>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</si>
  <si>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</si>
  <si>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</si>
  <si>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</si>
  <si>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</si>
  <si>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</si>
  <si>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</si>
  <si>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</si>
  <si>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</si>
  <si>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</si>
  <si>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</si>
  <si>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</si>
  <si>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</si>
  <si>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</si>
  <si>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</si>
  <si>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</si>
  <si>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</si>
  <si>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</si>
  <si>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</si>
  <si>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</si>
  <si>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</si>
  <si>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</si>
  <si>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</si>
  <si>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</si>
  <si>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</si>
  <si>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</si>
  <si>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</si>
  <si>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</si>
  <si>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</si>
  <si>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</si>
  <si>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</si>
  <si>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</si>
  <si>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</si>
  <si>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</si>
  <si>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</si>
  <si>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</si>
  <si>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</si>
  <si>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</si>
  <si>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</si>
  <si>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</si>
  <si>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</si>
  <si>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</si>
  <si>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</si>
  <si>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</si>
  <si>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</si>
  <si>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</si>
  <si>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</si>
  <si>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</si>
  <si>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</si>
  <si>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</si>
  <si>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</si>
  <si>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</si>
  <si>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</si>
  <si>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</si>
  <si>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</si>
  <si>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</si>
  <si>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</si>
  <si>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</si>
  <si>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</si>
  <si>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</si>
  <si>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</si>
  <si>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</si>
  <si>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</si>
  <si>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</si>
  <si>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</si>
  <si>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</si>
  <si>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</si>
  <si>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</si>
  <si>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</si>
  <si>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</si>
  <si>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</si>
  <si>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</si>
  <si>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</si>
  <si>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</si>
  <si>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</si>
  <si>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</si>
  <si>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</si>
  <si>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</si>
  <si>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</si>
  <si>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</si>
  <si>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</si>
  <si>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</si>
  <si>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</si>
  <si>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</si>
  <si>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</si>
  <si>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</si>
  <si>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</si>
  <si>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</si>
  <si>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</si>
  <si>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</si>
  <si>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</si>
  <si>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</si>
  <si>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</si>
  <si>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</si>
  <si>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</si>
  <si>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</si>
  <si>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</si>
  <si>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</si>
  <si>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</si>
  <si>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</si>
  <si>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</si>
  <si>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</si>
  <si>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</si>
  <si>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</si>
  <si>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</si>
  <si>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</si>
  <si>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</si>
  <si>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</si>
  <si>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</si>
  <si>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</si>
  <si>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</si>
  <si>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</si>
  <si>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</si>
  <si>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</si>
  <si>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</si>
  <si>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</si>
  <si>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</si>
  <si>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</si>
  <si>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</si>
  <si>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</si>
  <si>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</si>
  <si>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</si>
  <si>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</si>
  <si>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</si>
  <si>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</si>
  <si>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</si>
  <si>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</si>
  <si>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</si>
  <si>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</si>
  <si>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</si>
  <si>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</si>
  <si>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</si>
  <si>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</si>
  <si>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</si>
  <si>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</si>
  <si>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</si>
  <si>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</si>
  <si>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</si>
  <si>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</si>
  <si>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</si>
  <si>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</si>
  <si>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</si>
  <si>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</si>
  <si>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</si>
  <si>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</si>
  <si>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</si>
  <si>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</si>
  <si>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</si>
  <si>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</si>
  <si>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</si>
  <si>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</si>
  <si>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</si>
  <si>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</si>
  <si>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</si>
  <si>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</si>
  <si>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</si>
  <si>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</si>
  <si>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</si>
  <si>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</si>
  <si>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</si>
  <si>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</si>
  <si>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</si>
  <si>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</si>
  <si>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</si>
  <si>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</si>
  <si>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</si>
  <si>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</si>
  <si>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</si>
  <si>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</si>
  <si>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</si>
  <si>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</si>
  <si>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</si>
  <si>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</si>
  <si>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</si>
  <si>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</si>
  <si>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</si>
  <si>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</si>
  <si>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</si>
  <si>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</si>
  <si>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</si>
  <si>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</si>
  <si>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</si>
  <si>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</si>
  <si>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</si>
  <si>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</si>
  <si>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</si>
  <si>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</si>
  <si>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</si>
  <si>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</si>
  <si>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</si>
  <si>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</si>
  <si>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</si>
  <si>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</si>
  <si>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</si>
  <si>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</si>
  <si>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</si>
  <si>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</si>
  <si>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</si>
  <si>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</si>
  <si>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</si>
  <si>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</si>
  <si>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</si>
  <si>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</si>
  <si>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</si>
  <si>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</si>
  <si>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</si>
  <si>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</si>
  <si>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</si>
  <si>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</si>
  <si>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</si>
  <si>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</si>
  <si>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</si>
  <si>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</si>
  <si>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</si>
  <si>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</si>
  <si>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</si>
  <si>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</si>
  <si>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</si>
  <si>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</si>
  <si>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</si>
  <si>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</si>
  <si>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</si>
  <si>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</si>
  <si>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</si>
  <si>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</si>
  <si>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</si>
  <si>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</si>
  <si>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</si>
  <si>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</si>
  <si>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</si>
  <si>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</si>
  <si>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</si>
  <si>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</si>
  <si>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</si>
  <si>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</si>
  <si>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</si>
  <si>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</si>
  <si>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</si>
  <si>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</si>
  <si>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</si>
  <si>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</si>
  <si>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</si>
  <si>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</si>
  <si>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</si>
  <si>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</si>
  <si>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</si>
  <si>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</si>
  <si>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</si>
  <si>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</si>
  <si>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</si>
  <si>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</si>
  <si>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</si>
  <si>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</si>
  <si>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</si>
  <si>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</si>
  <si>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</si>
  <si>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</si>
  <si>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</si>
  <si>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</si>
  <si>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</si>
  <si>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</si>
  <si>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</si>
  <si>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</si>
  <si>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</si>
  <si>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</si>
  <si>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</si>
  <si>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</si>
  <si>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</si>
  <si>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</si>
  <si>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</si>
  <si>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</si>
  <si>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</si>
  <si>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</si>
  <si>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</si>
  <si>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</si>
  <si>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</si>
  <si>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</si>
  <si>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</si>
  <si>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</si>
  <si>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</si>
  <si>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</si>
  <si>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</si>
  <si>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</si>
  <si>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</si>
  <si>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</si>
  <si>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</si>
  <si>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</si>
  <si>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</si>
  <si>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</si>
  <si>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</si>
  <si>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</si>
  <si>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</si>
  <si>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</si>
  <si>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</si>
  <si>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</si>
  <si>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</si>
  <si>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</si>
  <si>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</si>
  <si>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</si>
  <si>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</si>
  <si>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</si>
  <si>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</si>
  <si>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</si>
  <si>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</si>
  <si>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</si>
  <si>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</si>
  <si>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</si>
  <si>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</si>
  <si>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</si>
  <si>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</si>
  <si>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</si>
  <si>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</si>
  <si>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</si>
  <si>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</si>
  <si>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</si>
  <si>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</si>
  <si>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</si>
  <si>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</si>
  <si>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</si>
  <si>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</si>
  <si>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</si>
  <si>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</si>
  <si>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</si>
  <si>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</si>
  <si>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</si>
  <si>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</si>
  <si>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</si>
  <si>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</si>
  <si>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</si>
  <si>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</si>
  <si>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</si>
  <si>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</si>
  <si>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</si>
  <si>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</si>
  <si>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</si>
  <si>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</si>
  <si>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</si>
  <si>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</si>
  <si>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</si>
  <si>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</si>
  <si>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</si>
  <si>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</si>
  <si>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</si>
  <si>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</si>
  <si>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</si>
  <si>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</si>
  <si>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</si>
  <si>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</si>
  <si>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</si>
  <si>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</si>
  <si>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</si>
  <si>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</si>
  <si>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</si>
  <si>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</si>
  <si>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</si>
  <si>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</si>
  <si>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</si>
  <si>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</si>
  <si>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</si>
  <si>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</si>
  <si>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</si>
  <si>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</si>
  <si>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</si>
  <si>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</si>
  <si>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</si>
  <si>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</si>
  <si>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</si>
  <si>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</si>
  <si>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</si>
  <si>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</si>
  <si>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</si>
  <si>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</si>
  <si>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</si>
  <si>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</si>
  <si>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</si>
  <si>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</si>
  <si>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</si>
  <si>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</si>
  <si>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</si>
  <si>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</si>
  <si>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</si>
  <si>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</si>
  <si>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</si>
  <si>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</si>
  <si>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</si>
  <si>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</si>
  <si>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</si>
  <si>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</si>
  <si>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</si>
  <si>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</si>
  <si>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</si>
  <si>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</si>
  <si>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</si>
  <si>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</si>
  <si>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</si>
  <si>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</si>
  <si>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</si>
  <si>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</si>
  <si>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</si>
  <si>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</si>
  <si>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</si>
  <si>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</si>
  <si>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</si>
  <si>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</si>
  <si>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</si>
  <si>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</si>
  <si>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</si>
  <si>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</si>
  <si>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</si>
  <si>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</si>
  <si>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</si>
  <si>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</si>
  <si>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</si>
  <si>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</si>
  <si>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</si>
  <si>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</si>
  <si>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</si>
  <si>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</si>
  <si>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</si>
  <si>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</si>
  <si>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</si>
  <si>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</si>
  <si>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</si>
  <si>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</si>
  <si>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</si>
  <si>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</si>
  <si>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</si>
  <si>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</si>
  <si>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</si>
  <si>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</si>
  <si>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</si>
  <si>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</si>
  <si>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</si>
  <si>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</si>
  <si>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</si>
  <si>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</si>
  <si>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</si>
  <si>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</si>
  <si>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</si>
  <si>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</si>
  <si>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</si>
  <si>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</si>
  <si>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</si>
  <si>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</si>
  <si>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</si>
  <si>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</si>
  <si>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</si>
  <si>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</si>
  <si>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</si>
  <si>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</si>
  <si>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</si>
  <si>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</si>
  <si>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</si>
  <si>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</si>
  <si>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</si>
  <si>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</si>
  <si>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</si>
  <si>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</si>
  <si>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</si>
  <si>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</si>
  <si>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</si>
  <si>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</si>
  <si>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</si>
  <si>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</si>
  <si>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</si>
  <si>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</si>
  <si>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</si>
  <si>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</si>
  <si>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</si>
  <si>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</si>
  <si>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</si>
  <si>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</si>
  <si>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</si>
  <si>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</si>
  <si>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</si>
  <si>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</si>
  <si>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</si>
  <si>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</si>
  <si>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</si>
  <si>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</si>
  <si>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</si>
  <si>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</si>
  <si>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</si>
  <si>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</si>
  <si>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</si>
  <si>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</si>
  <si>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</si>
  <si>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</si>
  <si>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</si>
  <si>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</si>
  <si>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</si>
  <si>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</si>
  <si>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</si>
  <si>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</si>
  <si>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</si>
  <si>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</si>
  <si>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</si>
  <si>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</si>
  <si>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</si>
  <si>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</si>
  <si>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</si>
  <si>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</si>
  <si>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</si>
  <si>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</si>
  <si>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</si>
  <si>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</si>
  <si>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</si>
  <si>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</si>
  <si>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</si>
  <si>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</si>
  <si>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</si>
  <si>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</si>
  <si>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</si>
  <si>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</si>
  <si>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</si>
  <si>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</si>
  <si>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</si>
  <si>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</si>
  <si>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</si>
  <si>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</si>
  <si>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</si>
  <si>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</si>
  <si>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</si>
  <si>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</si>
  <si>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</si>
  <si>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</si>
  <si>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</si>
  <si>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</si>
  <si>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</si>
  <si>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</si>
  <si>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</si>
  <si>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</si>
  <si>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</si>
  <si>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</si>
  <si>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</si>
  <si>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</si>
  <si>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</si>
  <si>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</si>
  <si>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</si>
  <si>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</si>
  <si>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</si>
  <si>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</si>
  <si>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</si>
  <si>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</si>
  <si>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</si>
  <si>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</si>
  <si>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</si>
  <si>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</si>
  <si>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</si>
  <si>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</si>
  <si>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</si>
  <si>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</si>
  <si>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</si>
  <si>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</si>
  <si>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</si>
  <si>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</si>
  <si>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</si>
  <si>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</si>
  <si>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</si>
  <si>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</si>
  <si>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</si>
  <si>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</si>
  <si>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</si>
  <si>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</si>
  <si>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</si>
  <si>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</si>
  <si>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</si>
  <si>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</si>
  <si>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</si>
  <si>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</si>
  <si>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</si>
  <si>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</si>
  <si>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</si>
  <si>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</si>
  <si>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</si>
  <si>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</si>
  <si>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</si>
  <si>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</si>
  <si>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</si>
  <si>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</si>
  <si>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</si>
  <si>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</si>
  <si>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</si>
  <si>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</si>
  <si>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</si>
  <si>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</si>
  <si>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</si>
  <si>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</si>
  <si>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</si>
  <si>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</si>
  <si>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</si>
  <si>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</si>
  <si>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</si>
  <si>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</si>
  <si>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</si>
  <si>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</si>
  <si>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</si>
  <si>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</si>
  <si>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</si>
  <si>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</si>
  <si>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</si>
  <si>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</si>
  <si>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</si>
  <si>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</si>
  <si>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</si>
  <si>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</si>
  <si>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</si>
  <si>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</si>
  <si>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</si>
  <si>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</si>
  <si>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</si>
  <si>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</si>
  <si>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</si>
  <si>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</si>
  <si>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</si>
  <si>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</si>
  <si>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</si>
  <si>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</si>
  <si>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</si>
  <si>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</si>
  <si>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</si>
  <si>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</si>
  <si>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</si>
  <si>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</si>
  <si>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</si>
  <si>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</si>
  <si>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</si>
  <si>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</si>
  <si>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</si>
  <si>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</si>
  <si>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</si>
  <si>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</si>
  <si>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</si>
  <si>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</si>
  <si>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</si>
  <si>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</si>
  <si>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</si>
  <si>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</si>
  <si>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</si>
  <si>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</si>
  <si>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</si>
  <si>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</si>
  <si>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</si>
  <si>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</si>
  <si>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</si>
  <si>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</si>
  <si>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</si>
  <si>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</si>
  <si>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</si>
  <si>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</si>
  <si>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</si>
  <si>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</si>
  <si>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</si>
  <si>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</si>
  <si>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</si>
  <si>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</si>
  <si>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</si>
  <si>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</si>
  <si>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</si>
  <si>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</si>
  <si>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</si>
  <si>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</si>
  <si>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</si>
  <si>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</si>
  <si>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</si>
  <si>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</si>
  <si>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</si>
  <si>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</si>
  <si>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</si>
  <si>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</si>
  <si>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</si>
  <si>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</si>
  <si>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</si>
  <si>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</si>
  <si>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</si>
  <si>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</si>
  <si>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</si>
  <si>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</si>
  <si>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</si>
  <si>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</si>
  <si>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</si>
  <si>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</si>
  <si>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</si>
  <si>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</si>
  <si>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</si>
  <si>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</si>
  <si>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</si>
  <si>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</si>
  <si>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</si>
  <si>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</si>
  <si>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</si>
  <si>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</si>
  <si>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</si>
  <si>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</si>
  <si>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</si>
  <si>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</si>
  <si>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</si>
  <si>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</si>
  <si>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</si>
  <si>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</si>
  <si>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</si>
  <si>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</si>
  <si>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</si>
  <si>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</si>
  <si>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</si>
  <si>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</si>
  <si>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</si>
  <si>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</si>
  <si>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</si>
  <si>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</si>
  <si>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</si>
  <si>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</si>
  <si>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</si>
  <si>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</si>
  <si>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</si>
  <si>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</si>
  <si>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</si>
  <si>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</si>
  <si>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</si>
  <si>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</si>
  <si>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</si>
  <si>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</si>
  <si>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</si>
  <si>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</si>
  <si>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</si>
  <si>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</si>
  <si>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</si>
  <si>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</si>
  <si>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</si>
  <si>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</si>
  <si>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</si>
  <si>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</si>
  <si>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</si>
  <si>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</si>
  <si>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</si>
  <si>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</si>
  <si>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</si>
  <si>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</si>
  <si>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</si>
  <si>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</si>
  <si>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</si>
  <si>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</si>
  <si>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</si>
  <si>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</si>
  <si>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</si>
  <si>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</si>
  <si>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</si>
  <si>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</si>
  <si>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</si>
  <si>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</si>
  <si>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</si>
  <si>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</si>
  <si>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</si>
  <si>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</si>
  <si>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</si>
  <si>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</si>
  <si>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</si>
  <si>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</si>
  <si>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</si>
  <si>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</si>
  <si>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</si>
  <si>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</si>
  <si>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</si>
  <si>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</si>
  <si>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</si>
  <si>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</si>
  <si>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</si>
  <si>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</si>
  <si>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</si>
  <si>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</si>
  <si>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</si>
  <si>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</si>
  <si>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</si>
  <si>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</si>
  <si>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</si>
  <si>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</si>
  <si>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</si>
  <si>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</si>
  <si>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</si>
  <si>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</si>
  <si>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</si>
  <si>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</si>
  <si>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</si>
  <si>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</si>
  <si>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</si>
  <si>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</si>
  <si>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</si>
  <si>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</si>
  <si>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</si>
  <si>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</si>
  <si>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</si>
  <si>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</si>
  <si>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</si>
  <si>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</si>
  <si>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</si>
  <si>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</si>
  <si>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</si>
  <si>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</si>
  <si>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</si>
  <si>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</si>
  <si>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</si>
  <si>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</si>
  <si>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</si>
  <si>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</si>
  <si>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</si>
  <si>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</si>
  <si>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</si>
  <si>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</si>
  <si>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</si>
  <si>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</si>
  <si>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</si>
  <si>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</si>
  <si>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</si>
  <si>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</si>
  <si>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</si>
  <si>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</si>
  <si>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</si>
  <si>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</si>
  <si>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</si>
  <si>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</si>
  <si>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</si>
  <si>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</si>
  <si>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</si>
  <si>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</si>
  <si>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</si>
  <si>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</si>
  <si>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</si>
  <si>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</si>
  <si>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</si>
  <si>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</si>
  <si>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</si>
  <si>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</si>
  <si>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</si>
  <si>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</si>
  <si>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</si>
  <si>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</si>
  <si>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</si>
  <si>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</si>
  <si>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</si>
  <si>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</si>
  <si>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</si>
  <si>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</si>
  <si>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</si>
  <si>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</si>
  <si>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</si>
  <si>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</si>
  <si>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</si>
  <si>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</si>
  <si>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</si>
  <si>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</si>
  <si>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</si>
  <si>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</si>
  <si>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</si>
  <si>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</si>
  <si>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</si>
  <si>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</si>
  <si>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</si>
  <si>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</si>
  <si>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</si>
  <si>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</si>
  <si>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</si>
  <si>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</si>
  <si>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</si>
  <si>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</si>
  <si>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</si>
  <si>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</si>
  <si>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</si>
  <si>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</si>
  <si>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</si>
  <si>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</si>
  <si>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</si>
  <si>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</si>
  <si>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</si>
  <si>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</si>
  <si>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</si>
  <si>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</si>
  <si>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</si>
  <si>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</si>
  <si>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</si>
  <si>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</si>
  <si>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</si>
  <si>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</si>
  <si>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</si>
  <si>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</si>
  <si>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</si>
  <si>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</si>
  <si>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</si>
  <si>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</si>
  <si>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</si>
  <si>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</si>
  <si>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</si>
  <si>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</si>
  <si>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</si>
  <si>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</si>
  <si>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</si>
  <si>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</si>
  <si>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</si>
  <si>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</si>
  <si>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</si>
  <si>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</si>
  <si>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</si>
  <si>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</si>
  <si>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</si>
  <si>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</si>
  <si>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</si>
  <si>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</si>
  <si>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</si>
  <si>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</si>
  <si>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</si>
  <si>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</si>
  <si>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</si>
  <si>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</si>
  <si>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</si>
  <si>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</si>
  <si>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</si>
  <si>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</si>
  <si>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</si>
  <si>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</si>
  <si>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</si>
  <si>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</si>
  <si>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</si>
  <si>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</si>
  <si>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</si>
  <si>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</si>
  <si>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</si>
  <si>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</si>
  <si>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</si>
  <si>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</si>
  <si>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</si>
  <si>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</si>
  <si>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</si>
  <si>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</si>
  <si>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</si>
  <si>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</si>
  <si>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</si>
  <si>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</si>
  <si>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</si>
  <si>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</si>
  <si>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</si>
  <si>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</si>
  <si>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</si>
  <si>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</si>
  <si>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</si>
  <si>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</si>
  <si>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</si>
  <si>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</si>
  <si>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</si>
  <si>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</si>
  <si>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</si>
  <si>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</si>
  <si>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</si>
  <si>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</si>
  <si>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</si>
  <si>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</si>
  <si>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</si>
  <si>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</si>
  <si>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</si>
  <si>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</si>
  <si>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</si>
  <si>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</si>
  <si>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</si>
  <si>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</si>
  <si>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</si>
  <si>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</si>
  <si>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</si>
  <si>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</si>
  <si>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</si>
  <si>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</si>
  <si>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</si>
  <si>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</si>
  <si>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</si>
  <si>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</si>
  <si>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</si>
  <si>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</si>
  <si>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</si>
  <si>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</si>
  <si>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</si>
  <si>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</si>
  <si>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</si>
  <si>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</si>
  <si>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</si>
  <si>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</si>
  <si>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</si>
  <si>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</si>
  <si>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</si>
  <si>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</si>
  <si>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</si>
  <si>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</si>
  <si>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</si>
  <si>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</si>
  <si>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</si>
  <si>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</si>
  <si>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</si>
  <si>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</si>
  <si>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</si>
  <si>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</si>
  <si>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</si>
  <si>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</si>
  <si>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</si>
  <si>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</si>
  <si>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</si>
  <si>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</si>
  <si>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</si>
  <si>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</si>
  <si>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</si>
  <si>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</si>
  <si>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</si>
  <si>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</si>
  <si>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</si>
  <si>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</si>
  <si>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</si>
  <si>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</si>
  <si>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</si>
  <si>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</si>
  <si>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</si>
  <si>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</si>
  <si>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</si>
  <si>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</si>
  <si>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</si>
  <si>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</si>
  <si>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</si>
  <si>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</si>
  <si>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</si>
  <si>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</si>
  <si>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</si>
  <si>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</si>
  <si>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</si>
  <si>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</si>
  <si>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</si>
  <si>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</si>
  <si>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</si>
  <si>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</si>
  <si>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</si>
  <si>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</si>
  <si>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</si>
  <si>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</si>
  <si>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</si>
  <si>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</si>
  <si>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</si>
  <si>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</si>
  <si>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</si>
  <si>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</si>
  <si>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</si>
  <si>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</si>
  <si>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</si>
  <si>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</si>
  <si>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</si>
  <si>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</si>
  <si>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</si>
  <si>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</si>
  <si>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</si>
  <si>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</si>
  <si>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</si>
  <si>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</si>
  <si>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</si>
  <si>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</si>
  <si>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</si>
  <si>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</si>
  <si>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</si>
  <si>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</si>
  <si>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</si>
  <si>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</si>
  <si>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</si>
  <si>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</si>
  <si>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</si>
  <si>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</si>
  <si>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</si>
  <si>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</si>
  <si>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</si>
  <si>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</si>
  <si>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</si>
  <si>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</si>
  <si>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</si>
  <si>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</si>
  <si>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</si>
  <si>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</si>
  <si>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</si>
  <si>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</si>
  <si>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</si>
  <si>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</si>
  <si>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</si>
  <si>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</si>
  <si>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</si>
  <si>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</si>
  <si>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</si>
  <si>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</si>
  <si>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</si>
  <si>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</si>
  <si>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</si>
  <si>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</si>
  <si>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</si>
  <si>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</si>
  <si>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</si>
  <si>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</si>
  <si>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</si>
  <si>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</si>
  <si>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</si>
  <si>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</si>
  <si>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</si>
  <si>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</si>
  <si>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</si>
  <si>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</si>
  <si>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</si>
  <si>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</si>
  <si>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</si>
  <si>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</si>
  <si>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</si>
  <si>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</si>
  <si>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</si>
  <si>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</si>
  <si>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</si>
  <si>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</si>
  <si>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</si>
  <si>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</si>
  <si>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</si>
  <si>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</si>
  <si>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</si>
  <si>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</si>
  <si>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</si>
  <si>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</si>
  <si>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</si>
  <si>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</si>
  <si>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</si>
  <si>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</si>
  <si>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</si>
  <si>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</si>
  <si>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</si>
  <si>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</si>
  <si>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</si>
  <si>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</si>
  <si>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</si>
  <si>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</si>
  <si>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</si>
  <si>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</si>
  <si>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</si>
  <si>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</si>
  <si>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</si>
  <si>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</si>
  <si>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</si>
  <si>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</si>
  <si>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</si>
  <si>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</si>
  <si>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</si>
  <si>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</si>
  <si>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</si>
  <si>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</si>
  <si>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</si>
  <si>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</si>
  <si>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</si>
  <si>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</si>
  <si>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</si>
  <si>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</si>
  <si>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</si>
  <si>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</si>
  <si>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</si>
  <si>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</si>
  <si>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</si>
  <si>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</si>
  <si>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</si>
  <si>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</si>
  <si>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</si>
  <si>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</si>
  <si>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</si>
  <si>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</si>
  <si>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</si>
  <si>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</si>
  <si>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</si>
  <si>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</si>
  <si>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</si>
  <si>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</si>
  <si>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</si>
  <si>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</si>
  <si>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</si>
  <si>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</si>
  <si>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</si>
  <si>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</si>
  <si>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</si>
  <si>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</si>
  <si>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</si>
  <si>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</si>
  <si>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</si>
  <si>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</si>
  <si>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</si>
  <si>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</si>
  <si>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</si>
  <si>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</si>
  <si>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</si>
  <si>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</si>
  <si>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</si>
  <si>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</si>
  <si>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</si>
  <si>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</si>
  <si>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</si>
  <si>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</si>
  <si>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</si>
  <si>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</si>
  <si>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</si>
  <si>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</si>
  <si>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</si>
  <si>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</si>
  <si>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</si>
  <si>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</si>
  <si>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</si>
  <si>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</si>
  <si>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</si>
  <si>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</si>
  <si>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</si>
  <si>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</si>
  <si>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</si>
  <si>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</si>
  <si>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</si>
  <si>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</si>
  <si>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</si>
  <si>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</si>
  <si>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</si>
  <si>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</si>
  <si>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</si>
  <si>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</si>
  <si>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</si>
  <si>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</si>
  <si>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</si>
  <si>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</si>
  <si>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</si>
  <si>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</si>
  <si>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</si>
  <si>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</si>
  <si>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</si>
  <si>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</si>
  <si>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</si>
  <si>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</si>
  <si>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</si>
  <si>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</si>
  <si>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</si>
  <si>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</si>
  <si>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</si>
  <si>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</si>
  <si>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</si>
  <si>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</si>
  <si>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</si>
  <si>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</si>
  <si>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</si>
  <si>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</si>
  <si>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</si>
  <si>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</si>
  <si>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</si>
  <si>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</si>
  <si>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</si>
  <si>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</si>
  <si>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</si>
  <si>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</si>
  <si>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</si>
  <si>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</si>
  <si>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</si>
  <si>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</si>
  <si>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</si>
  <si>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</si>
  <si>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</si>
  <si>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</si>
  <si>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</si>
  <si>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</si>
  <si>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</si>
  <si>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</si>
  <si>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</si>
  <si>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</si>
  <si>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</si>
  <si>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</si>
  <si>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</si>
  <si>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</si>
  <si>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</si>
  <si>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</si>
  <si>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</si>
  <si>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</si>
  <si>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</si>
  <si>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</si>
  <si>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</si>
  <si>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</si>
  <si>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</si>
  <si>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</si>
  <si>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</si>
  <si>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</si>
  <si>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</si>
  <si>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</si>
  <si>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</si>
  <si>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</si>
  <si>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</si>
  <si>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</si>
  <si>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</si>
  <si>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</si>
  <si>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</si>
  <si>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</si>
  <si>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</si>
  <si>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</si>
  <si>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</si>
  <si>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</si>
  <si>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</si>
  <si>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</si>
  <si>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</si>
  <si>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</si>
  <si>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</si>
  <si>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</si>
  <si>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</si>
  <si>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</si>
  <si>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</si>
  <si>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</si>
  <si>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</si>
  <si>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</si>
  <si>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</si>
  <si>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</si>
  <si>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</si>
  <si>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</si>
  <si>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</si>
  <si>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</si>
  <si>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</si>
  <si>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</si>
  <si>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</si>
  <si>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</si>
  <si>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</si>
  <si>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</si>
  <si>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</si>
  <si>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</si>
  <si>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</si>
  <si>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</si>
  <si>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</si>
  <si>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</si>
  <si>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</si>
  <si>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</si>
  <si>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</si>
  <si>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</si>
  <si>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</si>
  <si>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</si>
  <si>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</si>
  <si>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</si>
  <si>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</si>
  <si>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</si>
  <si>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</si>
  <si>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</si>
  <si>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</si>
  <si>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</si>
  <si>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</si>
  <si>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</si>
  <si>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</si>
  <si>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</si>
  <si>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</si>
  <si>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</si>
  <si>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</si>
  <si>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</si>
  <si>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</si>
  <si>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</si>
  <si>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</si>
  <si>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</si>
  <si>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</si>
  <si>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</si>
  <si>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</si>
  <si>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</si>
  <si>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</si>
  <si>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</si>
  <si>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</si>
  <si>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</si>
  <si>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</si>
  <si>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</si>
  <si>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</si>
  <si>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</si>
  <si>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</si>
  <si>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</si>
  <si>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</si>
  <si>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</si>
  <si>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</si>
  <si>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</si>
  <si>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</si>
  <si>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</si>
  <si>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</si>
  <si>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</si>
  <si>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</si>
  <si>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</si>
  <si>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</si>
  <si>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</si>
  <si>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</si>
  <si>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</si>
  <si>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</si>
  <si>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</si>
  <si>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</si>
  <si>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</si>
  <si>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</si>
  <si>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</si>
  <si>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</si>
  <si>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</si>
  <si>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</si>
  <si>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</si>
  <si>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</si>
  <si>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</si>
  <si>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</si>
  <si>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</si>
  <si>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</si>
  <si>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</si>
  <si>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</si>
  <si>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</si>
  <si>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</si>
  <si>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</si>
  <si>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</si>
  <si>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</si>
  <si>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</si>
  <si>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</si>
  <si>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</si>
  <si>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</si>
  <si>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</si>
  <si>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</si>
  <si>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</si>
  <si>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</si>
  <si>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</si>
  <si>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</si>
  <si>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</si>
  <si>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</si>
  <si>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</si>
  <si>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</si>
  <si>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</si>
  <si>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</si>
  <si>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</si>
  <si>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</si>
  <si>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</si>
  <si>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</si>
  <si>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</si>
  <si>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</si>
  <si>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</si>
  <si>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</si>
  <si>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</si>
  <si>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</si>
  <si>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</si>
  <si>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</si>
  <si>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</si>
  <si>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</si>
  <si>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</si>
  <si>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</si>
  <si>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</si>
  <si>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</si>
  <si>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</si>
  <si>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</si>
  <si>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</si>
  <si>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</si>
  <si>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</si>
  <si>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</si>
  <si>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</si>
  <si>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</si>
  <si>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</si>
  <si>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</si>
  <si>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</si>
  <si>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</si>
  <si>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</si>
  <si>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</si>
  <si>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</si>
  <si>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</si>
  <si>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</si>
  <si>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</si>
  <si>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</si>
  <si>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</si>
  <si>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</si>
  <si>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</si>
  <si>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</si>
  <si>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</si>
  <si>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</si>
  <si>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</si>
  <si>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</si>
  <si>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</si>
  <si>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</si>
  <si>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</si>
  <si>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</si>
  <si>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</si>
  <si>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</si>
  <si>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</si>
  <si>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</si>
  <si>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</si>
  <si>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</si>
  <si>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</si>
  <si>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</si>
  <si>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</si>
  <si>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</si>
  <si>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</si>
  <si>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</si>
  <si>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</si>
  <si>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</si>
  <si>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</si>
  <si>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</si>
  <si>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</si>
  <si>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</si>
  <si>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</si>
  <si>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</si>
  <si>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</si>
  <si>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</si>
  <si>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</si>
  <si>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</si>
  <si>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</si>
  <si>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</si>
  <si>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</si>
  <si>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</si>
  <si>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</si>
  <si>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</si>
  <si>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</si>
  <si>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</si>
  <si>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</si>
  <si>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</si>
  <si>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</si>
  <si>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</si>
  <si>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</si>
  <si>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</si>
  <si>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</si>
  <si>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</si>
  <si>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</si>
  <si>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</si>
  <si>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</si>
  <si>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</si>
  <si>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</si>
  <si>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</si>
  <si>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</si>
  <si>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</si>
  <si>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</si>
  <si>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</si>
  <si>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</si>
  <si>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</si>
  <si>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</si>
  <si>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</si>
  <si>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</si>
  <si>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</si>
  <si>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</si>
  <si>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</si>
  <si>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</si>
  <si>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</si>
  <si>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</si>
  <si>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</si>
  <si>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</si>
  <si>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</si>
  <si>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</si>
  <si>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</si>
  <si>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</si>
  <si>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</si>
  <si>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</si>
  <si>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</si>
  <si>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</si>
  <si>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</si>
  <si>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</si>
  <si>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</si>
  <si>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</si>
  <si>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</si>
  <si>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</si>
  <si>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</si>
  <si>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</si>
  <si>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</si>
  <si>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</si>
  <si>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</si>
  <si>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</si>
  <si>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</si>
  <si>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</si>
  <si>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</si>
  <si>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</si>
  <si>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</si>
  <si>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</si>
  <si>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</si>
  <si>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</si>
  <si>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</si>
  <si>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</si>
  <si>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</si>
  <si>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</si>
  <si>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</si>
  <si>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</si>
  <si>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</si>
  <si>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</si>
  <si>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</si>
  <si>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</si>
  <si>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</si>
  <si>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</si>
  <si>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</si>
  <si>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</si>
  <si>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</si>
  <si>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</si>
  <si>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</si>
  <si>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</si>
  <si>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</si>
  <si>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</si>
  <si>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</si>
  <si>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</si>
  <si>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</si>
  <si>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</si>
  <si>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</si>
  <si>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</si>
  <si>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</si>
  <si>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</si>
  <si>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</si>
  <si>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</si>
  <si>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</si>
  <si>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</si>
  <si>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</si>
  <si>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</si>
  <si>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</si>
  <si>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</si>
  <si>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</si>
  <si>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</si>
  <si>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</si>
  <si>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</si>
  <si>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</si>
  <si>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</si>
  <si>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</si>
  <si>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</si>
  <si>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</si>
  <si>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</si>
  <si>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</si>
  <si>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</si>
  <si>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</si>
  <si>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</si>
  <si>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</si>
  <si>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</si>
  <si>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</si>
  <si>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</si>
  <si>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</si>
  <si>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</si>
  <si>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</si>
  <si>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</si>
  <si>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</si>
  <si>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</si>
  <si>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</si>
  <si>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</si>
  <si>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</si>
  <si>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</si>
  <si>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</si>
  <si>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</si>
  <si>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</si>
  <si>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</si>
  <si>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</si>
  <si>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</si>
  <si>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</si>
  <si>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</si>
  <si>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</si>
  <si>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</si>
  <si>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</si>
  <si>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</si>
  <si>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</si>
  <si>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</si>
  <si>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</si>
  <si>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</si>
  <si>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</si>
  <si>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</si>
  <si>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</si>
  <si>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</si>
  <si>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</si>
  <si>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</si>
  <si>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</si>
  <si>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</si>
  <si>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</si>
  <si>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</si>
  <si>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</si>
  <si>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</si>
  <si>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</si>
  <si>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</si>
  <si>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</si>
  <si>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</si>
  <si>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</si>
  <si>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</si>
  <si>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</si>
  <si>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</si>
  <si>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</si>
  <si>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</si>
  <si>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</si>
  <si>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</si>
  <si>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</si>
  <si>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</si>
  <si>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</si>
  <si>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</si>
  <si>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</si>
  <si>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</si>
  <si>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</si>
  <si>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</si>
  <si>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</si>
  <si>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</si>
  <si>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</si>
  <si>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</si>
  <si>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</si>
  <si>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</si>
  <si>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</si>
  <si>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</si>
  <si>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</si>
  <si>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</si>
  <si>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</si>
  <si>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</si>
  <si>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</si>
  <si>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</si>
  <si>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</si>
  <si>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</si>
  <si>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</si>
  <si>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</si>
  <si>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</si>
  <si>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</si>
  <si>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</si>
  <si>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</si>
  <si>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</si>
  <si>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</si>
  <si>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</si>
  <si>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</si>
  <si>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</si>
  <si>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</si>
  <si>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</si>
  <si>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</si>
  <si>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</si>
  <si>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</si>
  <si>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</si>
  <si>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</si>
  <si>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</si>
  <si>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</si>
  <si>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</si>
  <si>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</si>
  <si>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</si>
  <si>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</si>
  <si>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</si>
  <si>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</si>
  <si>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</si>
  <si>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</si>
  <si>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</si>
  <si>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</si>
  <si>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</si>
  <si>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</si>
  <si>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</si>
  <si>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</si>
  <si>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</si>
  <si>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</si>
  <si>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</si>
  <si>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</si>
  <si>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</si>
  <si>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</si>
  <si>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</si>
  <si>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</si>
  <si>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</si>
  <si>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</si>
  <si>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</si>
  <si>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</si>
  <si>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</si>
  <si>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</si>
  <si>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</si>
  <si>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</si>
  <si>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</si>
  <si>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</si>
  <si>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</si>
  <si>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</si>
  <si>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</si>
  <si>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</si>
  <si>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</si>
  <si>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</si>
  <si>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</si>
  <si>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</si>
  <si>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</si>
  <si>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</si>
  <si>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</si>
  <si>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</si>
  <si>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</si>
  <si>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</si>
  <si>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</si>
  <si>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</si>
  <si>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</si>
  <si>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</si>
  <si>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</si>
  <si>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</si>
  <si>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</si>
  <si>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</si>
  <si>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</si>
  <si>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</si>
  <si>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</si>
  <si>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</si>
  <si>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</si>
  <si>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</si>
  <si>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</si>
  <si>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</si>
  <si>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</si>
  <si>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</si>
  <si>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</si>
  <si>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</si>
  <si>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</si>
  <si>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</si>
  <si>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</si>
  <si>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</si>
  <si>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</si>
  <si>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</si>
  <si>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</si>
  <si>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</si>
  <si>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</si>
  <si>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</si>
  <si>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</si>
  <si>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</si>
  <si>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</si>
  <si>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</si>
  <si>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</si>
  <si>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</si>
  <si>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</si>
  <si>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</si>
  <si>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</si>
  <si>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</si>
  <si>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</si>
  <si>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</si>
  <si>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</si>
  <si>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</si>
  <si>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</si>
  <si>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</si>
  <si>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</si>
  <si>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</si>
  <si>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</si>
  <si>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</si>
  <si>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</si>
  <si>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</si>
  <si>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</si>
  <si>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</si>
  <si>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</si>
  <si>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</si>
  <si>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</si>
  <si>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</si>
  <si>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</si>
  <si>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</si>
  <si>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</si>
  <si>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</si>
  <si>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</si>
  <si>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</si>
  <si>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</si>
  <si>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</si>
  <si>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</si>
  <si>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</si>
  <si>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</si>
  <si>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</si>
  <si>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</si>
  <si>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</si>
  <si>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</si>
  <si>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</si>
  <si>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</si>
  <si>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</si>
  <si>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</si>
  <si>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</si>
  <si>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</si>
  <si>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</si>
  <si>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</si>
  <si>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</si>
  <si>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</si>
  <si>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</si>
  <si>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</si>
  <si>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</si>
  <si>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</si>
  <si>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</si>
  <si>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</si>
  <si>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</si>
  <si>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</si>
  <si>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</si>
  <si>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</si>
  <si>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</si>
  <si>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</si>
  <si>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</si>
  <si>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</si>
  <si>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</si>
  <si>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</si>
  <si>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</si>
  <si>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</si>
  <si>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</si>
  <si>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</si>
  <si>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</si>
  <si>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</si>
  <si>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</si>
  <si>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</si>
  <si>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</si>
  <si>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</si>
  <si>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</si>
  <si>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</si>
  <si>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</si>
  <si>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</si>
  <si>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</si>
  <si>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</si>
  <si>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</si>
  <si>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</si>
  <si>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</si>
  <si>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</si>
  <si>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</si>
  <si>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</si>
  <si>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</si>
  <si>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</si>
  <si>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</si>
  <si>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</si>
  <si>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</si>
  <si>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</si>
  <si>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</si>
  <si>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</si>
  <si>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</si>
  <si>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</si>
  <si>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</si>
  <si>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</si>
  <si>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</si>
  <si>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</si>
  <si>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</si>
  <si>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</si>
  <si>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</si>
  <si>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</si>
  <si>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</si>
  <si>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</si>
  <si>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</si>
  <si>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</si>
  <si>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</si>
  <si>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</si>
  <si>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</si>
  <si>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</si>
  <si>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</si>
  <si>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</si>
  <si>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</si>
  <si>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</si>
  <si>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</si>
  <si>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</si>
  <si>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</si>
  <si>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</si>
  <si>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</si>
  <si>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</si>
  <si>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</si>
  <si>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</si>
  <si>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</si>
  <si>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</si>
  <si>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</si>
  <si>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</si>
  <si>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</si>
  <si>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</si>
  <si>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</si>
  <si>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</si>
  <si>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</si>
  <si>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</si>
  <si>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</si>
  <si>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</si>
  <si>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</si>
  <si>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</si>
  <si>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</si>
  <si>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</si>
  <si>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</si>
  <si>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</si>
  <si>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</si>
  <si>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</si>
  <si>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</si>
  <si>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</si>
  <si>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</si>
  <si>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</si>
  <si>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</si>
  <si>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</si>
  <si>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</si>
  <si>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</si>
  <si>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</si>
  <si>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</si>
  <si>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</si>
  <si>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</si>
  <si>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</si>
  <si>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</si>
  <si>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</si>
  <si>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</si>
  <si>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</si>
  <si>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</si>
  <si>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</si>
  <si>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</si>
  <si>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</si>
  <si>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</si>
  <si>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</si>
  <si>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</si>
  <si>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</si>
  <si>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</si>
  <si>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</si>
  <si>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</si>
  <si>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</si>
  <si>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</si>
  <si>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</si>
  <si>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</si>
  <si>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</si>
  <si>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</si>
  <si>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</si>
  <si>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</si>
  <si>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</si>
  <si>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</si>
  <si>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</si>
  <si>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</si>
  <si>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</si>
  <si>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</si>
  <si>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</si>
  <si>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</si>
  <si>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</si>
  <si>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</si>
  <si>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</si>
  <si>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</si>
  <si>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</si>
  <si>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</si>
  <si>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</si>
  <si>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</si>
  <si>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</si>
  <si>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</si>
  <si>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</si>
  <si>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</si>
  <si>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</si>
  <si>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</si>
  <si>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</si>
  <si>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</si>
  <si>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</si>
  <si>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</si>
  <si>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</si>
  <si>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</si>
  <si>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</si>
  <si>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</si>
  <si>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</si>
  <si>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</si>
  <si>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</si>
  <si>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</si>
  <si>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</si>
  <si>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</si>
  <si>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</si>
  <si>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</si>
  <si>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</si>
  <si>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</si>
  <si>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</si>
  <si>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</si>
  <si>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</si>
  <si>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</si>
  <si>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</si>
  <si>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</si>
  <si>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</si>
  <si>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</si>
  <si>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</si>
  <si>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</si>
  <si>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</si>
  <si>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</si>
  <si>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</si>
  <si>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</si>
  <si>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</si>
  <si>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</si>
  <si>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</si>
  <si>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</si>
  <si>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</si>
  <si>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</si>
  <si>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</si>
  <si>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</si>
  <si>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</si>
  <si>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</si>
  <si>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</si>
  <si>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</si>
  <si>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</si>
  <si>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</si>
  <si>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</si>
  <si>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</si>
  <si>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</si>
  <si>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</si>
  <si>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</si>
  <si>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</si>
  <si>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</si>
  <si>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</si>
  <si>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</si>
  <si>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</si>
  <si>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</si>
  <si>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</si>
  <si>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</si>
  <si>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</si>
  <si>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</si>
  <si>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</si>
  <si>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</si>
  <si>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</si>
  <si>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</si>
  <si>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</si>
  <si>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</si>
  <si>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</si>
  <si>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</si>
  <si>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</si>
  <si>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</si>
  <si>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</si>
  <si>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</si>
  <si>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</si>
  <si>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</si>
  <si>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</si>
  <si>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</si>
  <si>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</si>
  <si>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</si>
  <si>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</si>
  <si>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</si>
  <si>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</si>
  <si>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</si>
  <si>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</si>
  <si>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</si>
  <si>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</si>
  <si>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</si>
  <si>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</si>
  <si>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</si>
  <si>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</si>
  <si>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</si>
  <si>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</si>
  <si>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</si>
  <si>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</si>
  <si>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</si>
  <si>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</si>
  <si>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</si>
  <si>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</si>
  <si>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</si>
  <si>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</si>
  <si>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</si>
  <si>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</si>
  <si>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</si>
  <si>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</si>
  <si>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</si>
  <si>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</si>
  <si>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</si>
  <si>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</si>
  <si>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</si>
  <si>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</si>
  <si>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</si>
  <si>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</si>
  <si>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</si>
  <si>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</si>
  <si>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</si>
  <si>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</si>
  <si>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</si>
  <si>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</si>
  <si>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</si>
  <si>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</si>
  <si>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</si>
  <si>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</si>
  <si>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</si>
  <si>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</si>
  <si>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</si>
  <si>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</si>
  <si>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</si>
  <si>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</si>
  <si>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</si>
  <si>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</si>
  <si>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</si>
  <si>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</si>
  <si>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</si>
  <si>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</si>
  <si>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</si>
  <si>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</si>
  <si>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</si>
  <si>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</si>
  <si>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</si>
  <si>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</si>
  <si>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</si>
  <si>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</si>
  <si>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</si>
  <si>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</si>
  <si>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</si>
  <si>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</si>
  <si>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</si>
  <si>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</si>
  <si>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</si>
  <si>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</si>
  <si>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</si>
  <si>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</si>
  <si>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</si>
  <si>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</si>
  <si>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</si>
  <si>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</si>
  <si>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</si>
  <si>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</si>
  <si>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</si>
  <si>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</si>
  <si>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</si>
  <si>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</si>
  <si>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</si>
  <si>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</si>
  <si>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</si>
  <si>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</si>
  <si>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</si>
  <si>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</si>
  <si>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</si>
  <si>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</si>
  <si>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</si>
  <si>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</si>
  <si>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</si>
  <si>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</si>
  <si>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</si>
  <si>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</si>
  <si>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</si>
  <si>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</si>
  <si>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</si>
  <si>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</si>
  <si>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</si>
  <si>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</si>
  <si>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</si>
  <si>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</si>
  <si>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</si>
  <si>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</si>
  <si>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</si>
  <si>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</si>
  <si>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</si>
  <si>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</si>
  <si>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</si>
  <si>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</si>
  <si>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</si>
  <si>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</si>
  <si>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</si>
  <si>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</si>
  <si>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</si>
  <si>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</si>
  <si>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</si>
  <si>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</si>
  <si>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</si>
  <si>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</si>
  <si>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</si>
  <si>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</si>
  <si>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</si>
  <si>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</si>
  <si>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</si>
  <si>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</si>
  <si>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</si>
  <si>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</si>
  <si>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</si>
  <si>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</si>
  <si>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</si>
  <si>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</si>
  <si>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</si>
  <si>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</si>
  <si>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</si>
  <si>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</si>
  <si>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</si>
  <si>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</si>
  <si>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</si>
  <si>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</si>
  <si>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</si>
  <si>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</si>
  <si>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</si>
  <si>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</si>
  <si>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</si>
  <si>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</si>
  <si>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</si>
  <si>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</si>
  <si>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</si>
  <si>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</si>
  <si>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</si>
  <si>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</si>
  <si>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</si>
  <si>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</si>
  <si>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</si>
  <si>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</si>
  <si>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</si>
  <si>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</si>
  <si>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</si>
  <si>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</si>
  <si>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</si>
  <si>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</si>
  <si>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</si>
  <si>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</si>
  <si>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</si>
  <si>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</si>
  <si>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</si>
  <si>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</si>
  <si>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</si>
  <si>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</si>
  <si>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</si>
  <si>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</si>
  <si>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</si>
  <si>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</si>
  <si>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</si>
  <si>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</si>
  <si>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</si>
  <si>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</si>
  <si>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</si>
  <si>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</si>
  <si>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</si>
  <si>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</si>
  <si>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</si>
  <si>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</si>
  <si>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</si>
  <si>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</si>
  <si>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</si>
  <si>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</si>
  <si>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</si>
  <si>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</si>
  <si>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</si>
  <si>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</si>
  <si>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</si>
  <si>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</si>
  <si>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</si>
  <si>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</si>
  <si>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</si>
  <si>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</si>
  <si>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</si>
  <si>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</si>
  <si>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</si>
  <si>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</si>
  <si>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</si>
  <si>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</si>
  <si>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</si>
  <si>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</si>
  <si>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</si>
  <si>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</si>
  <si>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</si>
  <si>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</si>
  <si>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</si>
  <si>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</si>
  <si>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</si>
  <si>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</si>
  <si>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</si>
  <si>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</si>
  <si>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</si>
  <si>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</si>
  <si>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</si>
  <si>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</si>
  <si>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</si>
  <si>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</si>
  <si>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</si>
  <si>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</si>
  <si>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</si>
  <si>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</si>
  <si>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</si>
  <si>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</si>
  <si>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</si>
  <si>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</si>
  <si>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</si>
  <si>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</si>
  <si>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</si>
  <si>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</si>
  <si>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</si>
  <si>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</si>
  <si>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</si>
  <si>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</si>
  <si>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</si>
  <si>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</si>
  <si>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</si>
  <si>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</si>
  <si>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</si>
  <si>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</si>
  <si>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</si>
  <si>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</si>
  <si>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</si>
  <si>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</si>
  <si>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</si>
  <si>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</si>
  <si>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</si>
  <si>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</si>
  <si>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</si>
  <si>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</si>
  <si>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</si>
  <si>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</si>
  <si>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</si>
  <si>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</si>
  <si>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</si>
  <si>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</si>
  <si>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</si>
  <si>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</si>
  <si>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</si>
  <si>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</si>
  <si>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</si>
  <si>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</si>
  <si>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</si>
  <si>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</si>
  <si>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</si>
  <si>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</si>
  <si>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</si>
  <si>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</si>
  <si>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</si>
  <si>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</si>
  <si>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</si>
  <si>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</si>
  <si>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</si>
  <si>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</si>
  <si>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</si>
  <si>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</si>
  <si>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</si>
  <si>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</si>
  <si>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</si>
  <si>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</si>
  <si>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</si>
  <si>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</si>
  <si>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</si>
  <si>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</si>
  <si>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</si>
  <si>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</si>
  <si>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</si>
  <si>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</si>
  <si>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</si>
  <si>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</si>
  <si>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</si>
  <si>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</si>
  <si>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</si>
  <si>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</si>
  <si>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</si>
  <si>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</si>
  <si>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</si>
  <si>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</si>
  <si>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</si>
  <si>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</si>
  <si>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</si>
  <si>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</si>
  <si>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</si>
  <si>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</si>
  <si>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</si>
  <si>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</si>
  <si>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</si>
  <si>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</si>
  <si>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</si>
  <si>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</si>
  <si>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</si>
  <si>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</si>
  <si>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</si>
  <si>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</si>
  <si>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</si>
  <si>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</si>
  <si>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</si>
  <si>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</si>
  <si>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</si>
  <si>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</si>
  <si>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</si>
  <si>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</si>
  <si>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</si>
  <si>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</si>
  <si>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</si>
  <si>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</si>
  <si>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</si>
  <si>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</si>
  <si>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</si>
  <si>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</si>
  <si>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</si>
  <si>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</si>
  <si>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</si>
  <si>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</si>
  <si>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</si>
  <si>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</si>
  <si>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</si>
  <si>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</si>
  <si>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</si>
  <si>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</si>
  <si>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</si>
  <si>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</si>
  <si>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</si>
  <si>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</si>
  <si>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</si>
  <si>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</si>
  <si>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</si>
  <si>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</si>
  <si>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</si>
  <si>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</si>
  <si>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</si>
  <si>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</si>
  <si>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</si>
  <si>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</si>
  <si>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</si>
  <si>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</si>
  <si>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</si>
  <si>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</si>
  <si>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</si>
  <si>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</si>
  <si>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</si>
  <si>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</si>
  <si>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</si>
  <si>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</si>
  <si>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</si>
  <si>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</si>
  <si>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</si>
  <si>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</si>
  <si>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</si>
  <si>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</si>
  <si>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</si>
  <si>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</si>
  <si>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</si>
  <si>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</si>
  <si>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</si>
  <si>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</si>
  <si>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</si>
  <si>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</si>
  <si>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</si>
  <si>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</si>
  <si>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</si>
  <si>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</si>
  <si>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</si>
  <si>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</si>
  <si>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</si>
  <si>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</si>
  <si>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</si>
  <si>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</si>
  <si>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</si>
  <si>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</si>
  <si>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</si>
  <si>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</si>
  <si>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</si>
  <si>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</si>
  <si>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</si>
  <si>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</si>
  <si>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</si>
  <si>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</si>
  <si>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</si>
  <si>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</si>
  <si>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</si>
  <si>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</si>
  <si>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</si>
  <si>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</si>
  <si>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</si>
  <si>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</si>
  <si>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</si>
  <si>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</si>
  <si>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</si>
  <si>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</si>
  <si>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</si>
  <si>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</si>
  <si>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</si>
  <si>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</si>
  <si>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</si>
  <si>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</si>
  <si>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</si>
  <si>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</si>
  <si>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</si>
  <si>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</si>
  <si>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</si>
  <si>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</si>
  <si>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</si>
  <si>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</si>
  <si>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</si>
  <si>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</si>
  <si>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</si>
  <si>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</si>
  <si>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</si>
  <si>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</si>
  <si>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</si>
  <si>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</si>
  <si>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</si>
  <si>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</si>
  <si>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</si>
  <si>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</si>
  <si>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</si>
  <si>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</si>
  <si>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</si>
  <si>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</si>
  <si>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</si>
  <si>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</si>
  <si>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</si>
  <si>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</si>
  <si>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</si>
  <si>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</si>
  <si>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</si>
  <si>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</si>
  <si>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</si>
  <si>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</si>
  <si>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</si>
  <si>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</si>
  <si>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</si>
  <si>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</si>
  <si>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</si>
  <si>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</si>
  <si>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</si>
  <si>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</si>
  <si>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</si>
  <si>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</si>
  <si>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</si>
  <si>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</si>
  <si>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</si>
  <si>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</si>
  <si>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</si>
  <si>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</si>
  <si>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</si>
  <si>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</si>
  <si>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</si>
  <si>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</si>
  <si>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</si>
  <si>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</si>
  <si>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</si>
  <si>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</si>
  <si>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</si>
  <si>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</si>
  <si>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</si>
  <si>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</si>
  <si>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</si>
  <si>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</si>
  <si>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</si>
  <si>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</si>
  <si>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</si>
  <si>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</si>
  <si>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</si>
  <si>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</si>
  <si>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</si>
  <si>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</si>
  <si>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</si>
  <si>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</si>
  <si>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</si>
  <si>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</si>
  <si>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</si>
  <si>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</si>
  <si>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</si>
  <si>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</si>
  <si>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</si>
  <si>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</si>
  <si>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</si>
  <si>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</si>
  <si>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</si>
  <si>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</si>
  <si>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</si>
  <si>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</si>
  <si>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</si>
  <si>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</si>
  <si>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</si>
  <si>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</si>
  <si>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</si>
  <si>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</si>
  <si>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</si>
  <si>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</si>
  <si>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</si>
  <si>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</si>
  <si>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</si>
  <si>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</si>
  <si>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</si>
  <si>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</si>
  <si>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</si>
  <si>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</si>
  <si>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</si>
  <si>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</si>
  <si>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</si>
  <si>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</si>
  <si>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</si>
  <si>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</si>
  <si>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</si>
  <si>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</si>
  <si>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</si>
  <si>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</si>
  <si>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</si>
  <si>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</si>
  <si>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</si>
  <si>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</si>
  <si>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</si>
  <si>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</si>
  <si>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</si>
  <si>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</si>
  <si>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</si>
  <si>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</si>
  <si>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</si>
  <si>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</si>
  <si>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</si>
  <si>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</si>
  <si>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</si>
  <si>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</si>
  <si>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</si>
  <si>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</si>
  <si>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</si>
  <si>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</si>
  <si>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</si>
  <si>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</si>
  <si>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</si>
  <si>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</si>
  <si>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</si>
  <si>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</si>
  <si>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</si>
  <si>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</si>
  <si>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</si>
  <si>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</si>
  <si>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</si>
  <si>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</si>
  <si>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</si>
  <si>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</si>
  <si>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</si>
  <si>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</si>
  <si>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</si>
  <si>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</si>
  <si>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</si>
  <si>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</si>
  <si>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</si>
  <si>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</si>
  <si>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</si>
  <si>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</si>
  <si>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</si>
  <si>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</si>
  <si>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</si>
  <si>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</si>
  <si>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</si>
  <si>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</si>
  <si>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</si>
  <si>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</si>
  <si>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</si>
  <si>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</si>
  <si>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</si>
  <si>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</si>
  <si>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</si>
  <si>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</si>
  <si>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</si>
  <si>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</si>
  <si>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</si>
  <si>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</si>
  <si>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</si>
  <si>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</si>
  <si>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</si>
  <si>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</si>
  <si>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</si>
  <si>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</si>
  <si>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</si>
  <si>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</si>
  <si>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</si>
  <si>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</si>
  <si>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</si>
  <si>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</si>
  <si>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</si>
  <si>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</si>
  <si>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</si>
  <si>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</si>
  <si>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</si>
  <si>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</si>
  <si>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</si>
  <si>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</si>
  <si>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</si>
  <si>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</si>
  <si>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</si>
  <si>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</si>
  <si>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</si>
  <si>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</si>
  <si>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</si>
  <si>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</si>
  <si>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</si>
  <si>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</si>
  <si>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</si>
  <si>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</si>
  <si>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</si>
  <si>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</si>
  <si>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</si>
  <si>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</si>
  <si>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</si>
  <si>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</si>
  <si>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</si>
  <si>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</si>
  <si>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</si>
  <si>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</si>
  <si>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</si>
  <si>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</si>
  <si>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</si>
  <si>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</si>
  <si>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</si>
  <si>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</si>
  <si>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</si>
  <si>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</si>
  <si>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</si>
  <si>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</si>
  <si>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</si>
  <si>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</si>
  <si>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</si>
  <si>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</si>
  <si>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</si>
  <si>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</si>
  <si>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</si>
  <si>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</si>
  <si>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</si>
  <si>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</si>
  <si>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</si>
  <si>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</si>
  <si>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</si>
  <si>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</si>
  <si>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</si>
  <si>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</si>
  <si>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</si>
  <si>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</si>
  <si>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</si>
  <si>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</si>
  <si>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</si>
  <si>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</si>
  <si>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</si>
  <si>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</si>
  <si>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</si>
  <si>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</si>
  <si>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</si>
  <si>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</si>
  <si>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</si>
  <si>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</si>
  <si>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</si>
  <si>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</si>
  <si>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</si>
  <si>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</si>
  <si>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</si>
  <si>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</si>
  <si>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</si>
  <si>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</si>
  <si>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</si>
  <si>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</si>
  <si>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</si>
  <si>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</si>
  <si>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</si>
  <si>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</si>
  <si>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</si>
  <si>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</si>
  <si>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</si>
  <si>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</si>
  <si>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</si>
  <si>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</si>
  <si>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</si>
  <si>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</si>
  <si>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</si>
  <si>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</si>
  <si>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</si>
  <si>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</si>
  <si>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</si>
  <si>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</si>
  <si>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</si>
  <si>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</si>
  <si>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</si>
  <si>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</si>
  <si>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</si>
  <si>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</si>
  <si>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</si>
  <si>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</si>
  <si>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</si>
  <si>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</si>
  <si>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</si>
  <si>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</si>
  <si>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</si>
  <si>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</si>
  <si>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</si>
  <si>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</si>
  <si>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</si>
  <si>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</si>
  <si>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</si>
  <si>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</si>
  <si>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</si>
  <si>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</si>
  <si>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</si>
  <si>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</si>
  <si>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</si>
  <si>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</si>
  <si>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</si>
  <si>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</si>
  <si>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</si>
  <si>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</si>
  <si>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</si>
  <si>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</si>
  <si>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</si>
  <si>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</si>
  <si>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</si>
  <si>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</si>
  <si>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</si>
  <si>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</si>
  <si>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</si>
  <si>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</si>
  <si>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</si>
  <si>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</si>
  <si>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</si>
  <si>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</si>
  <si>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</si>
  <si>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</si>
  <si>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</si>
  <si>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</si>
  <si>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</si>
  <si>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</si>
  <si>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</si>
  <si>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</si>
  <si>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</si>
  <si>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</si>
  <si>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</si>
  <si>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</si>
  <si>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</si>
  <si>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</si>
  <si>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</si>
  <si>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</si>
  <si>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</si>
  <si>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</si>
  <si>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</si>
  <si>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</si>
  <si>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</si>
  <si>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</si>
  <si>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</si>
  <si>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</si>
  <si>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</si>
  <si>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</si>
  <si>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</si>
  <si>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</si>
  <si>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</si>
  <si>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</si>
  <si>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</si>
  <si>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</si>
  <si>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</si>
  <si>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</si>
  <si>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</si>
  <si>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</si>
  <si>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</si>
  <si>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</si>
  <si>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</si>
  <si>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</si>
  <si>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</si>
  <si>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</si>
  <si>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</si>
  <si>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</si>
  <si>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</si>
  <si>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</si>
  <si>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</si>
  <si>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</si>
  <si>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</si>
  <si>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</si>
  <si>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</si>
  <si>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</si>
  <si>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</si>
  <si>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</si>
  <si>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</si>
  <si>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</si>
  <si>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</si>
  <si>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</si>
  <si>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</si>
  <si>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</si>
  <si>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</si>
  <si>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</si>
  <si>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</si>
  <si>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</si>
  <si>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</si>
  <si>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</si>
  <si>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</si>
  <si>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</si>
  <si>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</si>
  <si>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</si>
  <si>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</si>
  <si>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</si>
  <si>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</si>
  <si>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</si>
  <si>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</si>
  <si>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</si>
  <si>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</si>
  <si>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</si>
  <si>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</si>
  <si>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</si>
  <si>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</si>
  <si>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</si>
  <si>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</si>
  <si>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</si>
  <si>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</si>
  <si>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</si>
  <si>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</si>
  <si>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</si>
  <si>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</si>
  <si>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</si>
  <si>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</si>
  <si>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</si>
  <si>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</si>
  <si>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</si>
  <si>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</si>
  <si>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</si>
  <si>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</si>
  <si>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</si>
  <si>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</si>
  <si>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</si>
  <si>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</si>
  <si>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</si>
  <si>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</si>
  <si>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</si>
  <si>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</si>
  <si>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</si>
  <si>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</si>
  <si>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</si>
  <si>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</si>
  <si>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</si>
  <si>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</si>
  <si>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</si>
  <si>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</si>
  <si>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</si>
  <si>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</si>
  <si>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</si>
  <si>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</si>
  <si>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</si>
  <si>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</si>
  <si>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</si>
  <si>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</si>
  <si>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</si>
  <si>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</si>
  <si>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</si>
  <si>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</si>
  <si>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</si>
  <si>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</si>
  <si>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</si>
  <si>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</si>
  <si>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</si>
  <si>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</si>
  <si>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</si>
  <si>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</si>
  <si>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</si>
  <si>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</si>
  <si>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</si>
  <si>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</si>
  <si>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</si>
  <si>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</si>
  <si>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</si>
  <si>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</si>
  <si>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</si>
  <si>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</si>
  <si>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</si>
  <si>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</si>
  <si>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</si>
  <si>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</si>
  <si>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</si>
  <si>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</si>
  <si>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</si>
  <si>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</si>
  <si>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</si>
  <si>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</si>
  <si>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</si>
  <si>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</si>
  <si>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</si>
  <si>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</si>
  <si>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</si>
  <si>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</si>
  <si>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</si>
  <si>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</si>
  <si>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</si>
  <si>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</si>
  <si>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</si>
  <si>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</si>
  <si>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</si>
  <si>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</si>
  <si>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</si>
  <si>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</si>
  <si>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</si>
  <si>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</si>
  <si>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</si>
  <si>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</si>
  <si>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</si>
  <si>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</si>
  <si>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</si>
  <si>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</si>
  <si>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</si>
  <si>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</si>
  <si>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</si>
  <si>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</si>
  <si>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</si>
  <si>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</si>
  <si>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</si>
  <si>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</si>
  <si>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</si>
  <si>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</si>
  <si>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</si>
  <si>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</si>
  <si>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</si>
  <si>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</si>
  <si>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</si>
  <si>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</si>
  <si>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</si>
  <si>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</si>
  <si>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</si>
  <si>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</si>
  <si>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</si>
  <si>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</si>
  <si>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</si>
  <si>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</si>
  <si>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</si>
  <si>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</si>
  <si>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</si>
  <si>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</si>
  <si>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</si>
  <si>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</si>
  <si>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</si>
  <si>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</si>
  <si>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</si>
  <si>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</si>
  <si>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</si>
  <si>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</si>
  <si>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</si>
  <si>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</si>
  <si>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</si>
  <si>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</si>
  <si>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</si>
  <si>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</si>
  <si>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</si>
  <si>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</si>
  <si>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</si>
  <si>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</si>
  <si>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</si>
  <si>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</si>
  <si>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</si>
  <si>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</si>
  <si>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</si>
  <si>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</si>
  <si>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</si>
  <si>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</si>
  <si>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</si>
  <si>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</si>
  <si>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</si>
  <si>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</si>
  <si>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</si>
  <si>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</si>
  <si>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</si>
  <si>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</si>
  <si>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</si>
  <si>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</si>
  <si>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</si>
  <si>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</si>
  <si>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</si>
  <si>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</si>
  <si>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</si>
  <si>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</si>
  <si>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</si>
  <si>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</si>
  <si>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</si>
  <si>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</si>
  <si>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</si>
  <si>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</si>
  <si>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</si>
  <si>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</si>
  <si>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</si>
  <si>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</si>
  <si>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</si>
  <si>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</si>
  <si>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</si>
  <si>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</si>
  <si>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</si>
  <si>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</si>
  <si>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</si>
  <si>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</si>
  <si>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</si>
  <si>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</si>
  <si>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</si>
  <si>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</si>
  <si>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</si>
  <si>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</si>
  <si>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</si>
  <si>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</si>
  <si>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</si>
  <si>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</si>
  <si>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</si>
  <si>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</si>
  <si>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</si>
  <si>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</si>
  <si>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</si>
  <si>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</si>
  <si>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</si>
  <si>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</si>
  <si>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</si>
  <si>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</si>
  <si>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</si>
  <si>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</si>
  <si>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</si>
  <si>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</si>
  <si>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</si>
  <si>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</si>
  <si>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</si>
  <si>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</si>
  <si>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</si>
  <si>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</si>
  <si>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</si>
  <si>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</si>
  <si>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</si>
  <si>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</si>
  <si>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</si>
  <si>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</si>
  <si>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</si>
  <si>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</si>
  <si>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</si>
  <si>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</si>
  <si>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</si>
  <si>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</si>
  <si>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</si>
  <si>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</si>
  <si>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</si>
  <si>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</si>
  <si>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</si>
  <si>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</si>
  <si>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</si>
  <si>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</si>
  <si>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</si>
  <si>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</si>
  <si>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</si>
  <si>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</si>
  <si>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</si>
  <si>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</si>
  <si>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</si>
  <si>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</si>
  <si>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</si>
  <si>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</si>
  <si>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</si>
  <si>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</si>
  <si>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</si>
  <si>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</si>
  <si>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</si>
  <si>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</si>
  <si>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</si>
  <si>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</si>
  <si>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</si>
  <si>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</si>
  <si>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</si>
  <si>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</si>
  <si>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</si>
  <si>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</si>
  <si>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</si>
  <si>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</si>
  <si>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</si>
  <si>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</si>
  <si>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</si>
  <si>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</si>
  <si>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</si>
  <si>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</si>
  <si>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</si>
  <si>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</si>
  <si>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</si>
  <si>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</si>
  <si>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</si>
  <si>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</si>
  <si>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</si>
  <si>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</si>
  <si>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</si>
  <si>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</si>
  <si>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</si>
  <si>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</si>
  <si>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</si>
  <si>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</si>
  <si>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</si>
  <si>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</si>
  <si>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</si>
  <si>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</si>
  <si>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</si>
  <si>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</si>
  <si>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</si>
  <si>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</si>
  <si>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</si>
  <si>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</si>
  <si>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</si>
  <si>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</si>
  <si>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</si>
  <si>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</si>
  <si>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</si>
  <si>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</si>
  <si>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</si>
  <si>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</si>
  <si>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</si>
  <si>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</si>
  <si>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</si>
  <si>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</si>
  <si>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</si>
  <si>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</si>
  <si>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</si>
  <si>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</si>
  <si>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</si>
  <si>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</si>
  <si>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</si>
  <si>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</si>
  <si>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</si>
  <si>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</si>
  <si>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</si>
  <si>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</si>
  <si>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</si>
  <si>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</si>
  <si>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</si>
  <si>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</si>
  <si>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</si>
  <si>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</si>
  <si>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</si>
  <si>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</si>
  <si>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</si>
  <si>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</si>
  <si>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</si>
  <si>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</si>
  <si>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</si>
  <si>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</si>
  <si>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</si>
  <si>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</si>
  <si>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</si>
  <si>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</si>
  <si>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</si>
  <si>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</si>
  <si>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</si>
  <si>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</si>
  <si>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</si>
  <si>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</si>
  <si>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</si>
  <si>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</si>
  <si>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</si>
  <si>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</si>
  <si>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</si>
  <si>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</si>
  <si>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</si>
  <si>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</si>
  <si>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</si>
  <si>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</si>
  <si>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</si>
  <si>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</si>
  <si>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</si>
  <si>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</si>
  <si>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</si>
  <si>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</si>
  <si>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</si>
  <si>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</si>
  <si>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</si>
  <si>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</si>
  <si>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</si>
  <si>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</si>
  <si>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</si>
  <si>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</si>
  <si>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</si>
  <si>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</si>
  <si>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</si>
  <si>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</si>
  <si>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</si>
  <si>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</si>
  <si>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</si>
  <si>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</si>
  <si>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</si>
  <si>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</si>
  <si>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</si>
  <si>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</si>
  <si>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</si>
  <si>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</si>
  <si>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</si>
  <si>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</si>
  <si>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</si>
  <si>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</si>
  <si>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</si>
  <si>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</si>
  <si>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</si>
  <si>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</si>
  <si>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</si>
  <si>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</si>
  <si>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</si>
  <si>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</si>
  <si>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</si>
  <si>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</si>
  <si>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</si>
  <si>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</si>
  <si>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</si>
  <si>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</si>
  <si>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</si>
  <si>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</si>
  <si>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</si>
  <si>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</si>
  <si>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</si>
  <si>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</si>
  <si>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</si>
  <si>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</si>
  <si>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</si>
  <si>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</si>
  <si>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</si>
  <si>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</si>
  <si>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</si>
  <si>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</si>
  <si>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</si>
  <si>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</si>
  <si>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</si>
  <si>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</si>
  <si>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</si>
  <si>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</si>
  <si>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</si>
  <si>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</si>
  <si>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</si>
  <si>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</si>
  <si>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</si>
  <si>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</si>
  <si>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</si>
  <si>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</si>
  <si>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</si>
  <si>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</si>
  <si>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</si>
  <si>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</si>
  <si>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</si>
  <si>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</si>
  <si>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</si>
  <si>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</si>
  <si>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</si>
  <si>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</si>
  <si>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</si>
  <si>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</si>
  <si>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</si>
  <si>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</si>
  <si>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</si>
  <si>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</si>
  <si>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</si>
  <si>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</si>
  <si>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</si>
  <si>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</si>
  <si>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</si>
  <si>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</si>
  <si>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</si>
  <si>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</si>
  <si>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</si>
  <si>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</si>
  <si>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</si>
  <si>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</si>
  <si>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</si>
  <si>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</si>
  <si>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</si>
  <si>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</si>
  <si>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</si>
  <si>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</si>
  <si>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</si>
  <si>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</si>
  <si>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</si>
  <si>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</si>
  <si>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</si>
  <si>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</si>
  <si>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</si>
  <si>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</si>
  <si>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</si>
  <si>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</si>
  <si>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</si>
  <si>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</si>
  <si>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</si>
  <si>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</si>
  <si>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</si>
  <si>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</si>
  <si>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</si>
  <si>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</si>
  <si>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</si>
  <si>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</si>
  <si>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</si>
  <si>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</si>
  <si>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</si>
  <si>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</si>
  <si>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</si>
  <si>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</si>
  <si>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</si>
  <si>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</si>
  <si>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</si>
  <si>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</si>
  <si>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</si>
  <si>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</si>
  <si>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</si>
  <si>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</si>
  <si>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</si>
  <si>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</si>
  <si>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</si>
  <si>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</si>
  <si>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</si>
  <si>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</si>
  <si>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</si>
  <si>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</si>
  <si>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</si>
  <si>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</si>
  <si>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</si>
  <si>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</si>
  <si>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</si>
  <si>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</si>
  <si>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</si>
  <si>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</si>
  <si>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</si>
  <si>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</si>
  <si>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</si>
  <si>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</si>
  <si>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</si>
  <si>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</si>
  <si>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</si>
  <si>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</si>
  <si>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</si>
  <si>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</si>
  <si>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</si>
  <si>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</si>
  <si>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</si>
  <si>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</si>
  <si>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</si>
  <si>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</si>
  <si>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</si>
  <si>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</si>
  <si>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</si>
  <si>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</si>
  <si>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</si>
  <si>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</si>
  <si>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</si>
  <si>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</si>
  <si>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</si>
  <si>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</si>
  <si>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</si>
  <si>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</si>
  <si>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</si>
  <si>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</si>
  <si>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</si>
  <si>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</si>
  <si>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</si>
  <si>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</si>
  <si>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</si>
  <si>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</si>
  <si>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</si>
  <si>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</si>
  <si>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</si>
  <si>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</si>
  <si>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</si>
  <si>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</si>
  <si>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</si>
  <si>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</si>
  <si>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</si>
  <si>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</si>
  <si>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</si>
  <si>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</si>
  <si>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</si>
  <si>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</si>
  <si>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</si>
  <si>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</si>
  <si>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</si>
  <si>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</si>
  <si>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</si>
  <si>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</si>
  <si>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</si>
  <si>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</si>
  <si>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</si>
  <si>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</si>
  <si>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</si>
  <si>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</si>
  <si>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</si>
  <si>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</si>
  <si>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</si>
  <si>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</si>
  <si>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</si>
  <si>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</si>
  <si>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</si>
  <si>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</si>
  <si>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</si>
  <si>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</si>
  <si>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</si>
  <si>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</si>
  <si>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</si>
  <si>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</si>
  <si>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</si>
  <si>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</si>
  <si>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</si>
  <si>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</si>
  <si>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</si>
  <si>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</si>
  <si>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</si>
  <si>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</si>
  <si>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</si>
  <si>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</si>
  <si>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</si>
  <si>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</si>
  <si>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</si>
  <si>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</si>
  <si>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</si>
  <si>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</si>
  <si>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</si>
  <si>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</si>
  <si>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</si>
  <si>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</si>
  <si>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</si>
  <si>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</si>
  <si>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</si>
  <si>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</si>
  <si>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</si>
  <si>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</si>
  <si>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</si>
  <si>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</si>
  <si>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</si>
  <si>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</si>
  <si>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</si>
  <si>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</si>
  <si>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</si>
  <si>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</si>
  <si>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</si>
  <si>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</si>
  <si>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</si>
  <si>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</si>
  <si>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</si>
  <si>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</si>
  <si>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</si>
  <si>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</si>
  <si>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</si>
  <si>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</si>
  <si>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</si>
  <si>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</si>
  <si>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</si>
  <si>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</si>
  <si>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</si>
  <si>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</si>
  <si>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</si>
  <si>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</si>
  <si>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</si>
  <si>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</si>
  <si>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</si>
  <si>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</si>
  <si>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</si>
  <si>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</si>
  <si>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</si>
  <si>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</si>
  <si>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</si>
  <si>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</si>
  <si>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</si>
  <si>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</si>
  <si>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</si>
  <si>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</si>
  <si>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</si>
  <si>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</si>
  <si>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</si>
  <si>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</si>
  <si>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</si>
  <si>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</si>
  <si>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</si>
  <si>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</si>
  <si>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</si>
  <si>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</si>
  <si>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</si>
  <si>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</si>
  <si>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</si>
  <si>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</si>
  <si>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</si>
  <si>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</si>
  <si>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</si>
  <si>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</si>
  <si>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</si>
  <si>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</si>
  <si>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</si>
  <si>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</si>
  <si>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</si>
  <si>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</si>
  <si>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</si>
  <si>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</si>
  <si>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</si>
  <si>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</si>
  <si>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</si>
  <si>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</si>
  <si>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</si>
  <si>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</si>
  <si>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</si>
  <si>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</si>
  <si>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</si>
  <si>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</si>
  <si>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</si>
  <si>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</si>
  <si>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</si>
  <si>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</si>
  <si>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</si>
  <si>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</si>
  <si>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</si>
  <si>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</si>
  <si>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</si>
  <si>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</si>
  <si>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</si>
  <si>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</si>
  <si>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</si>
  <si>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</si>
  <si>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</si>
  <si>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</si>
  <si>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</si>
  <si>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</si>
  <si>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</si>
  <si>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</si>
  <si>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</si>
  <si>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</si>
  <si>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</si>
  <si>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</si>
  <si>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</si>
  <si>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</si>
  <si>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</si>
  <si>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</si>
  <si>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</si>
  <si>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</si>
  <si>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</si>
  <si>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</si>
  <si>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</si>
  <si>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</si>
  <si>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</si>
  <si>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</si>
  <si>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</si>
  <si>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</si>
  <si>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</si>
  <si>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</si>
  <si>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</si>
  <si>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</si>
  <si>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</si>
  <si>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</si>
  <si>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</si>
  <si>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</si>
  <si>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</si>
  <si>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</si>
  <si>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</si>
  <si>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</si>
  <si>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</si>
  <si>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</si>
  <si>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</si>
  <si>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</si>
  <si>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</si>
  <si>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</si>
  <si>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</si>
  <si>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</si>
  <si>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</si>
  <si>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</si>
  <si>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</si>
  <si>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</si>
  <si>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</si>
  <si>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</si>
  <si>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</si>
  <si>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</si>
  <si>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</si>
  <si>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</si>
  <si>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</si>
  <si>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</si>
  <si>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</si>
  <si>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</si>
  <si>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</si>
  <si>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</si>
  <si>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</si>
  <si>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</si>
  <si>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</si>
  <si>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</si>
  <si>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</si>
  <si>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</si>
  <si>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</si>
  <si>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</si>
  <si>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</si>
  <si>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</si>
  <si>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</si>
  <si>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</si>
  <si>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</si>
  <si>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</si>
  <si>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</si>
  <si>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</si>
  <si>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</si>
  <si>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</si>
  <si>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</si>
  <si>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</si>
  <si>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</si>
  <si>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</si>
  <si>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</si>
  <si>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</si>
  <si>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</si>
  <si>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</si>
  <si>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</si>
  <si>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</si>
  <si>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</si>
  <si>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</si>
  <si>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</si>
  <si>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</si>
  <si>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</si>
  <si>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</si>
  <si>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</si>
  <si>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</si>
  <si>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</si>
  <si>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</si>
  <si>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</si>
  <si>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</si>
  <si>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</si>
  <si>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</si>
  <si>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</si>
  <si>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</si>
  <si>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</si>
  <si>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</si>
  <si>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</si>
  <si>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</si>
  <si>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</si>
  <si>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</si>
  <si>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</si>
  <si>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</si>
  <si>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</si>
  <si>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</si>
  <si>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</si>
  <si>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</si>
  <si>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</si>
  <si>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</si>
  <si>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</si>
  <si>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</si>
  <si>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</si>
  <si>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</si>
  <si>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</si>
  <si>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</si>
  <si>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</si>
  <si>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</si>
  <si>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</si>
  <si>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</si>
  <si>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</si>
  <si>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</si>
  <si>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</si>
  <si>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</si>
  <si>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</si>
  <si>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</si>
  <si>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</si>
  <si>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</si>
  <si>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</si>
  <si>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</si>
  <si>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</si>
  <si>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</si>
  <si>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</si>
  <si>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</si>
  <si>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</si>
  <si>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</si>
  <si>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</si>
  <si>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</si>
  <si>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</si>
  <si>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</si>
  <si>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</si>
  <si>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</si>
  <si>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</si>
  <si>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</si>
  <si>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</si>
  <si>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</si>
  <si>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</si>
  <si>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</si>
  <si>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</si>
  <si>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</si>
  <si>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</si>
  <si>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</si>
  <si>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</si>
  <si>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</si>
  <si>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</si>
  <si>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</si>
  <si>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</si>
  <si>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</si>
  <si>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</si>
  <si>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</si>
  <si>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</si>
  <si>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</si>
  <si>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</si>
  <si>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</si>
  <si>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</si>
  <si>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</si>
  <si>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</si>
  <si>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</si>
  <si>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</si>
  <si>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</si>
  <si>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</si>
  <si>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</si>
  <si>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</si>
  <si>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</si>
  <si>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</si>
  <si>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</si>
  <si>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</si>
  <si>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</si>
  <si>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</si>
  <si>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</si>
  <si>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</si>
  <si>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</si>
  <si>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</si>
  <si>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</si>
  <si>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</si>
  <si>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</si>
  <si>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</si>
  <si>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</si>
  <si>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</si>
  <si>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</si>
  <si>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</si>
  <si>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</si>
  <si>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</si>
  <si>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</si>
  <si>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</si>
  <si>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</si>
  <si>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</si>
  <si>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</si>
  <si>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</si>
  <si>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</si>
  <si>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</si>
  <si>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</si>
  <si>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</si>
  <si>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</si>
  <si>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</si>
  <si>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</si>
  <si>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</si>
  <si>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</si>
  <si>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</si>
  <si>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</si>
  <si>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</si>
  <si>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</si>
  <si>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</si>
  <si>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</si>
  <si>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</si>
  <si>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</si>
  <si>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</si>
  <si>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</si>
  <si>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</si>
  <si>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</si>
  <si>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</si>
  <si>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</si>
  <si>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</si>
  <si>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</si>
  <si>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</si>
  <si>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</si>
  <si>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</si>
  <si>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</si>
  <si>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</si>
  <si>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</si>
  <si>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</si>
  <si>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</si>
  <si>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</si>
  <si>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</si>
  <si>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</si>
  <si>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</si>
  <si>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</si>
  <si>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</si>
  <si>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</si>
  <si>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</si>
  <si>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</si>
  <si>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</si>
  <si>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</si>
  <si>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</si>
  <si>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</si>
  <si>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</si>
  <si>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</si>
  <si>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</si>
  <si>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</si>
  <si>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</si>
  <si>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</si>
  <si>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</si>
  <si>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</si>
  <si>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</si>
  <si>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</si>
  <si>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</si>
  <si>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</si>
  <si>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</si>
  <si>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</si>
  <si>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</si>
  <si>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</si>
  <si>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</si>
  <si>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</si>
  <si>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</si>
  <si>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</si>
  <si>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</si>
  <si>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</si>
  <si>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</si>
  <si>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</si>
  <si>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</si>
  <si>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</si>
  <si>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</si>
  <si>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</si>
  <si>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</si>
  <si>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</si>
  <si>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</si>
  <si>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</si>
  <si>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</si>
  <si>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</si>
  <si>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</si>
  <si>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</si>
  <si>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</si>
  <si>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</si>
  <si>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</si>
  <si>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</si>
  <si>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</si>
  <si>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</si>
  <si>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</si>
  <si>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</si>
  <si>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</si>
  <si>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</si>
  <si>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</si>
  <si>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</si>
  <si>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</si>
  <si>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</si>
  <si>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</si>
  <si>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</si>
  <si>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</si>
  <si>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</si>
  <si>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</si>
  <si>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</si>
  <si>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</si>
  <si>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</si>
  <si>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</si>
  <si>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</si>
  <si>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</si>
  <si>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</si>
  <si>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</si>
  <si>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</si>
  <si>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</si>
  <si>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</si>
  <si>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</si>
  <si>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</si>
  <si>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</si>
  <si>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</si>
  <si>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</si>
  <si>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</si>
  <si>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</si>
  <si>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</si>
  <si>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</si>
  <si>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</si>
  <si>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</si>
  <si>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</si>
  <si>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</si>
  <si>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</si>
  <si>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</si>
  <si>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</si>
  <si>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</si>
  <si>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</si>
  <si>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</si>
  <si>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</si>
  <si>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</si>
  <si>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</si>
  <si>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</si>
  <si>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</si>
  <si>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</si>
  <si>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</si>
  <si>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</si>
  <si>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</si>
  <si>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</si>
  <si>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</si>
  <si>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</si>
  <si>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</si>
  <si>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</si>
  <si>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</si>
  <si>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</si>
  <si>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</si>
  <si>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</si>
  <si>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</si>
  <si>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</si>
  <si>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</si>
  <si>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</si>
  <si>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</si>
  <si>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</si>
  <si>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</si>
  <si>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</si>
  <si>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</si>
  <si>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</si>
  <si>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</si>
  <si>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</si>
  <si>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</si>
  <si>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</si>
  <si>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</si>
  <si>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</si>
  <si>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</si>
  <si>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</si>
  <si>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</si>
  <si>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</si>
  <si>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</si>
  <si>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</si>
  <si>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</si>
  <si>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</si>
  <si>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</si>
  <si>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</si>
  <si>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</si>
  <si>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</si>
  <si>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</si>
  <si>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</si>
  <si>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</si>
  <si>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</si>
  <si>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</si>
  <si>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</si>
  <si>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</si>
  <si>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</si>
  <si>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</si>
  <si>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</si>
  <si>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</si>
  <si>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</si>
  <si>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</si>
  <si>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</si>
  <si>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</si>
  <si>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</si>
  <si>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</si>
  <si>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</si>
  <si>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</si>
  <si>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</si>
  <si>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</si>
  <si>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</si>
  <si>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</si>
  <si>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</si>
  <si>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</si>
  <si>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</si>
  <si>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</si>
  <si>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</si>
  <si>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</si>
  <si>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</si>
  <si>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</si>
  <si>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</si>
  <si>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</si>
  <si>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</si>
  <si>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</si>
  <si>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</si>
  <si>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</si>
  <si>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</si>
  <si>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</si>
  <si>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</si>
  <si>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</si>
  <si>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</si>
  <si>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</si>
  <si>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</si>
  <si>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</si>
  <si>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</si>
  <si>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</si>
  <si>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</si>
  <si>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</si>
  <si>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</si>
  <si>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</si>
  <si>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</si>
  <si>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</si>
  <si>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</si>
  <si>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</si>
  <si>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</si>
  <si>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</si>
  <si>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</si>
  <si>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</si>
  <si>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</si>
  <si>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</si>
  <si>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</si>
  <si>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</si>
  <si>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</si>
  <si>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</si>
  <si>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</si>
  <si>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</si>
  <si>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</si>
  <si>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</si>
  <si>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</si>
  <si>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</si>
  <si>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</si>
  <si>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</si>
  <si>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</si>
  <si>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</si>
  <si>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</si>
  <si>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</si>
  <si>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</si>
  <si>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</si>
  <si>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</si>
  <si>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</si>
  <si>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</si>
  <si>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</si>
  <si>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</si>
  <si>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</si>
  <si>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</si>
  <si>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</si>
  <si>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</si>
  <si>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</si>
  <si>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</si>
  <si>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</si>
  <si>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</si>
  <si>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</si>
  <si>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</si>
  <si>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</si>
  <si>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</si>
  <si>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</si>
  <si>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</si>
  <si>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</si>
  <si>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</si>
  <si>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</si>
  <si>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</si>
  <si>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</si>
  <si>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</si>
  <si>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</si>
  <si>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</si>
  <si>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</si>
  <si>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</si>
  <si>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</si>
  <si>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</si>
  <si>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</si>
  <si>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</si>
  <si>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</si>
  <si>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</si>
  <si>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</si>
  <si>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</si>
  <si>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</si>
  <si>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</si>
  <si>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</si>
  <si>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</si>
  <si>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</si>
  <si>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</si>
  <si>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</si>
  <si>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</si>
  <si>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</si>
  <si>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</si>
  <si>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</si>
  <si>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</si>
  <si>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</si>
  <si>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</si>
  <si>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</si>
  <si>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</si>
  <si>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</si>
  <si>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</si>
  <si>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</si>
  <si>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</si>
  <si>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</si>
  <si>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</si>
  <si>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</si>
  <si>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</si>
  <si>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</si>
  <si>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</si>
  <si>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</si>
  <si>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</si>
  <si>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</si>
  <si>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</si>
  <si>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</si>
  <si>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</si>
  <si>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</si>
  <si>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</si>
  <si>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</si>
  <si>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</si>
  <si>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</si>
  <si>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</si>
  <si>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</si>
  <si>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</si>
  <si>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</si>
  <si>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</si>
  <si>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</si>
  <si>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</si>
  <si>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</si>
  <si>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</si>
  <si>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</si>
  <si>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</si>
  <si>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</si>
  <si>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</si>
  <si>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</si>
  <si>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</si>
  <si>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</si>
  <si>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</si>
  <si>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</si>
  <si>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</si>
  <si>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</si>
  <si>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</si>
  <si>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</si>
  <si>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</si>
  <si>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</si>
  <si>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</si>
  <si>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</si>
  <si>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</si>
  <si>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</si>
  <si>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</si>
  <si>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</si>
  <si>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</si>
  <si>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</si>
  <si>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</si>
  <si>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</si>
  <si>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</si>
  <si>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</si>
  <si>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</si>
  <si>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</si>
  <si>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</si>
  <si>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</si>
  <si>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</si>
  <si>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</si>
  <si>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</si>
  <si>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</si>
  <si>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</si>
  <si>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</si>
  <si>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</si>
  <si>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</si>
  <si>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</si>
  <si>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</si>
  <si>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</si>
  <si>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</si>
  <si>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</si>
  <si>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</si>
  <si>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</si>
  <si>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</si>
  <si>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</si>
  <si>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</si>
  <si>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</si>
  <si>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</si>
  <si>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</si>
  <si>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</si>
  <si>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</si>
  <si>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</si>
  <si>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</si>
  <si>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</si>
  <si>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</si>
  <si>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</si>
  <si>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</si>
  <si>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</si>
  <si>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</si>
  <si>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</si>
  <si>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</si>
  <si>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</si>
  <si>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</si>
  <si>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</si>
  <si>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</si>
  <si>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</si>
  <si>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</si>
  <si>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</si>
  <si>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</si>
  <si>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</si>
  <si>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</si>
  <si>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</si>
  <si>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</si>
  <si>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</si>
  <si>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</si>
  <si>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</si>
  <si>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</si>
  <si>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</si>
  <si>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</si>
  <si>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</si>
  <si>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</si>
  <si>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</si>
  <si>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</si>
  <si>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</si>
  <si>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</si>
  <si>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</si>
  <si>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</si>
  <si>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</si>
  <si>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</si>
  <si>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</si>
  <si>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</si>
  <si>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</si>
  <si>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</si>
  <si>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</si>
  <si>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</si>
  <si>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</si>
  <si>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</si>
  <si>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</si>
  <si>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</si>
  <si>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</si>
  <si>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</si>
  <si>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</si>
  <si>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</si>
  <si>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</si>
  <si>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</si>
  <si>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</si>
  <si>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</si>
  <si>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</si>
  <si>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</si>
  <si>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</si>
  <si>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</si>
  <si>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</si>
  <si>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</si>
  <si>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</si>
  <si>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</si>
  <si>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</si>
  <si>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</si>
  <si>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</si>
  <si>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</si>
  <si>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</si>
  <si>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</si>
  <si>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</si>
  <si>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</si>
  <si>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</si>
  <si>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</si>
  <si>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</si>
  <si>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</si>
  <si>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</si>
  <si>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</si>
  <si>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</si>
  <si>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</si>
  <si>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</si>
  <si>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</si>
  <si>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</si>
  <si>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</si>
  <si>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</si>
  <si>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</si>
  <si>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</si>
  <si>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</si>
  <si>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</si>
  <si>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</si>
  <si>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</si>
  <si>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</si>
  <si>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</si>
  <si>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</si>
  <si>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</si>
  <si>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</si>
  <si>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</si>
  <si>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</si>
  <si>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</si>
  <si>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</si>
  <si>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</si>
  <si>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</si>
  <si>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</si>
  <si>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</si>
  <si>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</si>
  <si>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</si>
  <si>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</si>
  <si>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</si>
  <si>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</si>
  <si>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</si>
  <si>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</si>
  <si>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</si>
  <si>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</si>
  <si>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</si>
  <si>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</si>
  <si>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</si>
  <si>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</si>
  <si>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</si>
  <si>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</si>
  <si>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</si>
  <si>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</si>
  <si>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</si>
  <si>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</si>
  <si>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</si>
  <si>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</si>
  <si>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</si>
  <si>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</si>
  <si>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</si>
  <si>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</si>
  <si>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</si>
  <si>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</si>
  <si>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</si>
  <si>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</si>
  <si>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</si>
  <si>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</si>
  <si>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</si>
  <si>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</si>
  <si>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</si>
  <si>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</si>
  <si>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</si>
  <si>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</si>
  <si>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</si>
  <si>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</si>
  <si>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</si>
  <si>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</si>
  <si>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</si>
  <si>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</si>
  <si>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</si>
  <si>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</si>
  <si>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</si>
  <si>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</si>
  <si>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</si>
  <si>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</si>
  <si>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</si>
  <si>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</si>
  <si>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</si>
  <si>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</si>
  <si>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</si>
  <si>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</si>
  <si>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</si>
  <si>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</si>
  <si>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</si>
  <si>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</si>
  <si>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</si>
  <si>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</si>
  <si>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</si>
  <si>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</si>
  <si>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</si>
  <si>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</si>
  <si>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</si>
  <si>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</si>
  <si>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</si>
  <si>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</si>
  <si>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</si>
  <si>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</si>
  <si>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</si>
  <si>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</si>
  <si>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</si>
  <si>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</si>
  <si>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</si>
  <si>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</si>
  <si>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</si>
  <si>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</si>
  <si>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</si>
  <si>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</si>
  <si>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</si>
  <si>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</si>
  <si>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</si>
  <si>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</si>
  <si>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</si>
  <si>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</si>
  <si>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</si>
  <si>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</si>
  <si>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</si>
  <si>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</si>
  <si>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</si>
  <si>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</si>
  <si>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</si>
  <si>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</si>
  <si>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</si>
  <si>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</si>
  <si>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</si>
  <si>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</si>
  <si>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</si>
  <si>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</si>
  <si>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</si>
  <si>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</si>
  <si>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</si>
  <si>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</si>
  <si>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</si>
  <si>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</si>
  <si>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</si>
  <si>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</si>
  <si>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</si>
  <si>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</si>
  <si>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</si>
  <si>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</si>
  <si>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</si>
  <si>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</si>
  <si>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</si>
  <si>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</si>
  <si>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</si>
  <si>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</si>
  <si>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</si>
  <si>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</si>
  <si>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</si>
  <si>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</si>
  <si>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</si>
  <si>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</si>
  <si>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</si>
  <si>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</si>
  <si>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</si>
  <si>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</si>
  <si>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</si>
  <si>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</si>
  <si>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</si>
  <si>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</si>
  <si>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</si>
  <si>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</si>
  <si>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</si>
  <si>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</si>
  <si>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</si>
  <si>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</si>
  <si>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</si>
  <si>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</si>
  <si>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</si>
  <si>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</si>
  <si>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</si>
  <si>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</si>
  <si>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</si>
  <si>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</si>
  <si>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</si>
  <si>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</si>
  <si>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</si>
  <si>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</si>
  <si>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</si>
  <si>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</si>
  <si>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</si>
  <si>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</si>
  <si>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</si>
  <si>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</si>
  <si>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</si>
  <si>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</si>
  <si>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</si>
  <si>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</si>
  <si>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</si>
  <si>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</si>
  <si>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</si>
  <si>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</si>
  <si>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</si>
  <si>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</si>
  <si>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</si>
  <si>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</si>
  <si>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</si>
  <si>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</si>
  <si>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</si>
  <si>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</si>
  <si>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</si>
  <si>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</si>
  <si>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</si>
  <si>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</si>
  <si>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</si>
  <si>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</si>
  <si>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</si>
  <si>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</si>
  <si>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</si>
  <si>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</si>
  <si>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</si>
  <si>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</si>
  <si>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</si>
  <si>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</si>
  <si>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</si>
  <si>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</si>
  <si>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</si>
  <si>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</si>
  <si>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</si>
  <si>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</si>
  <si>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</si>
  <si>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</si>
  <si>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</si>
  <si>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</si>
  <si>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</si>
  <si>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</si>
  <si>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</si>
  <si>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</si>
  <si>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</si>
  <si>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</si>
  <si>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</si>
  <si>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</si>
  <si>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</si>
  <si>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</si>
  <si>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</si>
  <si>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</si>
  <si>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</si>
  <si>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</si>
  <si>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</si>
  <si>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</si>
  <si>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</si>
  <si>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</si>
  <si>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</si>
  <si>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</si>
  <si>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</si>
  <si>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</si>
  <si>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2026-02-03</t>
  </si>
  <si>
    <t>36050661</t>
  </si>
  <si>
    <t>36050661</t>
    <phoneticPr fontId="2" type="noConversion"/>
  </si>
  <si>
    <t>조이오토(대구)_260203_185604.xlsx</t>
  </si>
  <si>
    <t>조이오토(대구)_260203_185604.xlsx</t>
    <phoneticPr fontId="2" type="noConversion"/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</si>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</sst>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460000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7</c:v>
                      </c:pt>
                      <c:pt idx="1">
                        <c:v>7</c:v>
                      </c:pt>
                      <c:pt idx="2">
                        <c:v>4</c:v>
                      </c:pt>
                      <c:pt idx="3">
                        <c:v>7</c:v>
                      </c:pt>
                      <c:pt idx="4">
                        <c:v>7</c:v>
                      </c:pt>
                      <c:pt idx="5">
                        <c:v>7</c:v>
                      </c:pt>
                      <c:pt idx="6">
                        <c:v>7</c:v>
                      </c:pt>
                      <c:pt idx="7">
                        <c:v>7</c:v>
                      </c:pt>
                      <c:pt idx="8">
                        <c:v>7</c:v>
                      </c:pt>
                      <c:pt idx="9">
                        <c:v>7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46056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1327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57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56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25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2098</v>
      </c>
      <c r="B8" s="433"/>
      <c r="C8" s="433"/>
      <c r="D8" s="433"/>
      <c r="E8" s="434"/>
      <c r="F8" s="435" t="s">
        <v>5036</v>
      </c>
      <c r="G8" s="436"/>
      <c r="H8" s="436"/>
      <c r="I8" s="437"/>
      <c r="J8" s="443">
        <v>1200000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1200000</v>
      </c>
      <c r="U8" s="442"/>
    </row>
    <row r="9" spans="1:21" ht="15.6" customHeight="1" x14ac:dyDescent="0.3">
      <c r="A9" s="421"/>
      <c r="B9" s="422"/>
      <c r="C9" s="422"/>
      <c r="D9" s="422"/>
      <c r="E9" s="423"/>
      <c r="F9" s="424"/>
      <c r="G9" s="422"/>
      <c r="H9" s="422"/>
      <c r="I9" s="423"/>
      <c r="J9" s="430"/>
      <c r="K9" s="430"/>
      <c r="L9" s="430"/>
      <c r="M9" s="430"/>
      <c r="N9" s="430"/>
      <c r="O9" s="431"/>
      <c r="P9" s="431"/>
      <c r="Q9" s="425"/>
      <c r="R9" s="426"/>
      <c r="S9" s="427"/>
      <c r="T9" s="428"/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1200000</v>
      </c>
      <c r="K20" s="365"/>
      <c r="L20" s="365"/>
      <c r="M20" s="365"/>
      <c r="N20" s="366"/>
      <c r="O20" s="329">
        <f>SUM(O8:P19)</f>
        <v>1</v>
      </c>
      <c r="P20" s="329"/>
      <c r="Q20" s="367">
        <f>SUM(Q8:S19)</f>
        <v>0</v>
      </c>
      <c r="R20" s="327"/>
      <c r="S20" s="328"/>
      <c r="T20" s="327">
        <f>SUM(T8:U15)</f>
        <v>1200000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1200000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조이오토(대구)</v>
      </c>
      <c r="R21" s="335"/>
      <c r="S21" s="335"/>
      <c r="T21" s="335"/>
      <c r="U21" s="387"/>
    </row>
    <row r="22" spans="1:21" ht="20.100000000000001" customHeight="1" x14ac:dyDescent="0.3">
      <c r="A22" s="314" t="s">
        <v>5038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46056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조이오토(대구)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대구광역시 북구 연암로42길 43-1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010-4141-9634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대구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6DCT450_Clutch</v>
      </c>
      <c r="B31" s="382"/>
      <c r="C31" s="382"/>
      <c r="D31" s="382"/>
      <c r="E31" s="382"/>
      <c r="F31" s="382" t="str">
        <f>F8</f>
        <v>36050661</v>
      </c>
      <c r="G31" s="382"/>
      <c r="H31" s="382"/>
      <c r="I31" s="382"/>
      <c r="J31" s="386">
        <f>J8</f>
        <v>1200000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1200000</v>
      </c>
      <c r="U31" s="385"/>
    </row>
    <row r="32" spans="1:21" ht="15.6" customHeight="1" x14ac:dyDescent="0.3">
      <c r="A32" s="374">
        <f t="shared" ref="A32:A38" si="0">A9</f>
        <v>0</v>
      </c>
      <c r="B32" s="375"/>
      <c r="C32" s="375"/>
      <c r="D32" s="375"/>
      <c r="E32" s="375"/>
      <c r="F32" s="375">
        <f t="shared" ref="F32:F38" si="1">F9</f>
        <v>0</v>
      </c>
      <c r="G32" s="375"/>
      <c r="H32" s="375"/>
      <c r="I32" s="375"/>
      <c r="J32" s="379">
        <f t="shared" ref="J32:J38" si="2">J9</f>
        <v>0</v>
      </c>
      <c r="K32" s="379"/>
      <c r="L32" s="379"/>
      <c r="M32" s="379"/>
      <c r="N32" s="379"/>
      <c r="O32" s="379">
        <f t="shared" ref="O32:O38" si="3">O9</f>
        <v>0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1200000</v>
      </c>
      <c r="K43" s="365"/>
      <c r="L43" s="365"/>
      <c r="M43" s="365"/>
      <c r="N43" s="366"/>
      <c r="O43" s="329">
        <f>O20</f>
        <v>1</v>
      </c>
      <c r="P43" s="329"/>
      <c r="Q43" s="367">
        <f>Q20</f>
        <v>0</v>
      </c>
      <c r="R43" s="327"/>
      <c r="S43" s="327"/>
      <c r="T43" s="327">
        <f>T20</f>
        <v>1200000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1200000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조이오토(대구)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5034</v>
      </c>
      <c r="C2" s="47" t="s">
        <v>1713</v>
      </c>
      <c r="D2" s="290" t="s">
        <v>5035</v>
      </c>
      <c r="E2" t="s">
        <v>2097</v>
      </c>
      <c r="F2" s="290" t="s">
        <v>5035</v>
      </c>
      <c r="G2">
        <v>1200000</v>
      </c>
      <c r="H2">
        <v>1</v>
      </c>
      <c r="I2" s="226"/>
      <c r="J2" s="226">
        <v>1200000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39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2940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5039</v>
      </c>
      <c r="E2691" s="292" t="s">
        <v>5040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</row>
    <row r="2692" spans="1:12" x14ac:dyDescent="0.3">
      <c r="A2692" s="58">
        <v>2692</v>
      </c>
      <c r="B2692" s="264">
        <v>46027</v>
      </c>
      <c r="C2692" s="292" t="s">
        <v>5039</v>
      </c>
      <c r="E2692" s="292" t="s">
        <v>5041</v>
      </c>
      <c r="G2692" s="265">
        <v>20000</v>
      </c>
      <c r="H2692" s="269">
        <v>1</v>
      </c>
      <c r="J2692" s="266">
        <v>2000</v>
      </c>
      <c r="K2692" s="265">
        <v>22000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</row>
    <row r="2804" spans="1:13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5039</v>
      </c>
      <c r="E2807" s="292" t="s">
        <v>5042</v>
      </c>
      <c r="F2807" s="269" t="s">
        <v>5043</v>
      </c>
      <c r="G2807" s="265">
        <v>1200000</v>
      </c>
      <c r="H2807" s="269">
        <v>1</v>
      </c>
      <c r="J2807" s="266">
        <v>120000</v>
      </c>
      <c r="K2807" s="265">
        <v>1320000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</row>
    <row r="2823" spans="1:13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  <row r="2896" spans="1:12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3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3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3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3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</row>
    <row r="2901" spans="1:13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</row>
    <row r="2902" spans="1:13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</row>
    <row r="2903" spans="1:13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</row>
    <row r="2904" spans="1:13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</row>
    <row r="2905" spans="1:13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</row>
    <row r="2906" spans="1:13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</row>
    <row r="2907" spans="1:13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</row>
    <row r="2908" spans="1:13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</row>
    <row r="2909" spans="1:13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</row>
    <row r="2910" spans="1:13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3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3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3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3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3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3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3" x14ac:dyDescent="0.3">
      <c r="A2917" s="58">
        <v>2917</v>
      </c>
      <c r="B2917" s="264">
        <v>46053</v>
      </c>
      <c r="C2917" s="292" t="s">
        <v>5044</v>
      </c>
      <c r="E2917" s="292" t="s">
        <v>5045</v>
      </c>
      <c r="F2917" s="269" t="s">
        <v>5046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5047</v>
      </c>
    </row>
    <row r="2918" spans="1:13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3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3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3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3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3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3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3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3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3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3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2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2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2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2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2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2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2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2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2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2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2" x14ac:dyDescent="0.3">
      <c r="A2939" s="58">
        <v>2939</v>
      </c>
      <c r="B2939" s="264">
        <v>46056</v>
      </c>
      <c r="C2939" s="292" t="s">
        <v>2138</v>
      </c>
      <c r="E2939" s="292" t="s">
        <v>5048</v>
      </c>
      <c r="L2939" s="265">
        <v>-450000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25" sqref="F25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46055</v>
      </c>
      <c r="B3" s="235" t="s">
        <v>1123</v>
      </c>
      <c r="C3" s="286">
        <f>SUMIF($B:$B,A3,I:I)</f>
        <v>5490000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5490000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0</v>
      </c>
      <c r="D2" s="58">
        <f t="shared" ref="D2:D65" si="0">RANK(C2,C:C,0)</f>
        <v>7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7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4</v>
      </c>
    </row>
    <row r="5" spans="1:6" x14ac:dyDescent="0.3">
      <c r="B5" s="58" t="s">
        <v>1327</v>
      </c>
      <c r="C5" s="301">
        <f>SUMIF(BTS_매출관리!C:C,B5,BTS_매출관리!I:I)</f>
        <v>0</v>
      </c>
      <c r="D5" s="58">
        <f t="shared" si="0"/>
        <v>7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7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7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7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7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7</v>
      </c>
    </row>
    <row r="11" spans="1:6" x14ac:dyDescent="0.3">
      <c r="B11" s="58" t="s">
        <v>1324</v>
      </c>
      <c r="C11" s="301">
        <f>SUMIF(BTS_매출관리!C:C,B11,BTS_매출관리!I:I)</f>
        <v>0</v>
      </c>
      <c r="D11" s="58">
        <f t="shared" si="0"/>
        <v>7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7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7</v>
      </c>
      <c r="F13">
        <f>IF(D13 &lt; 10,,"")</f>
        <v>0</v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7</v>
      </c>
      <c r="F14">
        <f>IF(D14 &lt; 10,,"")</f>
        <v>0</v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7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7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7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7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7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7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7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7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7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7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0</v>
      </c>
      <c r="D25" s="58">
        <f t="shared" si="0"/>
        <v>7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7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7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7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7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6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7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7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7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7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7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7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7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7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7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7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7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7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0</v>
      </c>
      <c r="D44" s="58">
        <f t="shared" si="0"/>
        <v>7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7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7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7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7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7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1680000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7</v>
      </c>
    </row>
    <row r="52" spans="2:7" x14ac:dyDescent="0.3">
      <c r="B52" t="s">
        <v>3256</v>
      </c>
      <c r="C52" s="300">
        <f>SUMIF(BTS_매출관리!C:C,B52,BTS_매출관리!I:I)</f>
        <v>0</v>
      </c>
      <c r="D52">
        <f t="shared" si="0"/>
        <v>7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7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7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7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7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1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7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7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3</v>
      </c>
    </row>
    <row r="61" spans="2:7" x14ac:dyDescent="0.3">
      <c r="B61" s="47" t="s">
        <v>1337</v>
      </c>
      <c r="C61" s="302">
        <f>SUMIF(BTS_매출관리!C:C,B61,BTS_매출관리!I:I)</f>
        <v>0</v>
      </c>
      <c r="D61" s="47">
        <f t="shared" si="0"/>
        <v>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7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7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7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7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7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7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7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7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7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7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7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7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7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7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7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7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7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7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7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7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7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7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7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7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7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7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7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7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7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7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7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7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7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7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7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7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7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7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7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7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7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7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7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7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7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7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7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7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7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5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7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7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7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7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7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7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7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7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7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7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7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7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7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7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7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7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7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7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7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7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7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7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7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7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7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7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7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7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7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7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7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7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7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7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7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7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7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7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7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7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7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7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7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7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7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7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7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7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7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7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7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7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7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7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7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7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7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7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7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7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7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7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7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7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7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7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7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7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7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7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7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7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7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7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7</v>
      </c>
    </row>
    <row r="188" spans="2:4" x14ac:dyDescent="0.3">
      <c r="C188" s="52">
        <f>SUMIF(BTS_매출관리!C:C,B188,BTS_매출관리!I:I)</f>
        <v>0</v>
      </c>
      <c r="D188">
        <f t="shared" si="2"/>
        <v>7</v>
      </c>
    </row>
    <row r="189" spans="2:4" x14ac:dyDescent="0.3">
      <c r="C189" s="52">
        <f>SUMIF(BTS_매출관리!C:C,B189,BTS_매출관리!I:I)</f>
        <v>0</v>
      </c>
      <c r="D189">
        <f t="shared" si="2"/>
        <v>7</v>
      </c>
    </row>
    <row r="190" spans="2:4" x14ac:dyDescent="0.3">
      <c r="C190" s="52">
        <f>SUMIF(BTS_매출관리!C:C,B190,BTS_매출관리!I:I)</f>
        <v>0</v>
      </c>
      <c r="D190">
        <f t="shared" si="2"/>
        <v>7</v>
      </c>
    </row>
    <row r="191" spans="2:4" x14ac:dyDescent="0.3">
      <c r="C191" s="52">
        <f>SUMIF(BTS_매출관리!C:C,B191,BTS_매출관리!I:I)</f>
        <v>0</v>
      </c>
      <c r="D191">
        <f t="shared" si="2"/>
        <v>7</v>
      </c>
    </row>
    <row r="192" spans="2:4" x14ac:dyDescent="0.3">
      <c r="C192" s="52">
        <f>SUMIF(BTS_매출관리!C:C,B192,BTS_매출관리!I:I)</f>
        <v>0</v>
      </c>
      <c r="D192">
        <f t="shared" si="2"/>
        <v>7</v>
      </c>
    </row>
    <row r="193" spans="3:4" x14ac:dyDescent="0.3">
      <c r="C193" s="52">
        <f>SUMIF(BTS_매출관리!C:C,B193,BTS_매출관리!I:I)</f>
        <v>0</v>
      </c>
      <c r="D193">
        <f t="shared" si="2"/>
        <v>7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7</v>
      </c>
    </row>
    <row r="195" spans="3:4" x14ac:dyDescent="0.3">
      <c r="C195" s="52">
        <f>SUMIF(BTS_매출관리!C:C,B195,BTS_매출관리!I:I)</f>
        <v>0</v>
      </c>
      <c r="D195">
        <f t="shared" si="3"/>
        <v>7</v>
      </c>
    </row>
    <row r="196" spans="3:4" x14ac:dyDescent="0.3">
      <c r="C196" s="52">
        <f>SUMIF(BTS_매출관리!C:C,B196,BTS_매출관리!I:I)</f>
        <v>0</v>
      </c>
      <c r="D196">
        <f t="shared" si="3"/>
        <v>7</v>
      </c>
    </row>
    <row r="197" spans="3:4" x14ac:dyDescent="0.3">
      <c r="C197" s="52">
        <f>SUMIF(BTS_매출관리!C:C,B197,BTS_매출관리!I:I)</f>
        <v>0</v>
      </c>
      <c r="D197">
        <f t="shared" si="3"/>
        <v>7</v>
      </c>
    </row>
    <row r="198" spans="3:4" x14ac:dyDescent="0.3">
      <c r="C198" s="52">
        <f>SUMIF(BTS_매출관리!C:C,B198,BTS_매출관리!I:I)</f>
        <v>0</v>
      </c>
      <c r="D198">
        <f t="shared" si="3"/>
        <v>7</v>
      </c>
    </row>
    <row r="199" spans="3:4" x14ac:dyDescent="0.3">
      <c r="C199" s="52">
        <f>SUMIF(BTS_매출관리!C:C,B199,BTS_매출관리!I:I)</f>
        <v>0</v>
      </c>
      <c r="D199">
        <f t="shared" si="3"/>
        <v>7</v>
      </c>
    </row>
    <row r="200" spans="3:4" x14ac:dyDescent="0.3">
      <c r="C200" s="52">
        <f>SUMIF(BTS_매출관리!C:C,B200,BTS_매출관리!I:I)</f>
        <v>0</v>
      </c>
      <c r="D200">
        <f t="shared" si="3"/>
        <v>7</v>
      </c>
    </row>
    <row r="201" spans="3:4" x14ac:dyDescent="0.3">
      <c r="C201" s="52">
        <f>SUMIF(BTS_매출관리!C:C,B201,BTS_매출관리!I:I)</f>
        <v>0</v>
      </c>
      <c r="D201">
        <f t="shared" si="3"/>
        <v>7</v>
      </c>
    </row>
    <row r="202" spans="3:4" x14ac:dyDescent="0.3">
      <c r="C202" s="52">
        <f>SUMIF(BTS_매출관리!C:C,B202,BTS_매출관리!I:I)</f>
        <v>0</v>
      </c>
      <c r="D202">
        <f t="shared" si="3"/>
        <v>7</v>
      </c>
    </row>
    <row r="203" spans="3:4" x14ac:dyDescent="0.3">
      <c r="C203" s="52">
        <f>SUMIF(BTS_매출관리!C:C,B203,BTS_매출관리!I:I)</f>
        <v>0</v>
      </c>
      <c r="D203">
        <f t="shared" si="3"/>
        <v>7</v>
      </c>
    </row>
    <row r="204" spans="3:4" x14ac:dyDescent="0.3">
      <c r="C204" s="52">
        <f>SUMIF(BTS_매출관리!C:C,B204,BTS_매출관리!I:I)</f>
        <v>0</v>
      </c>
      <c r="D204">
        <f t="shared" si="3"/>
        <v>7</v>
      </c>
    </row>
    <row r="205" spans="3:4" x14ac:dyDescent="0.3">
      <c r="C205" s="52">
        <f>SUMIF(BTS_매출관리!C:C,B205,BTS_매출관리!I:I)</f>
        <v>0</v>
      </c>
      <c r="D205">
        <f t="shared" si="3"/>
        <v>7</v>
      </c>
    </row>
    <row r="206" spans="3:4" x14ac:dyDescent="0.3">
      <c r="C206" s="52">
        <f>SUMIF(BTS_매출관리!C:C,B206,BTS_매출관리!I:I)</f>
        <v>0</v>
      </c>
      <c r="D206">
        <f t="shared" si="3"/>
        <v>7</v>
      </c>
    </row>
    <row r="207" spans="3:4" x14ac:dyDescent="0.3">
      <c r="C207" s="52">
        <f>SUMIF(BTS_매출관리!C:C,B207,BTS_매출관리!I:I)</f>
        <v>0</v>
      </c>
      <c r="D207">
        <f t="shared" si="3"/>
        <v>7</v>
      </c>
    </row>
    <row r="208" spans="3:4" x14ac:dyDescent="0.3">
      <c r="C208" s="52">
        <f>SUMIF(BTS_매출관리!C:C,B208,BTS_매출관리!I:I)</f>
        <v>0</v>
      </c>
      <c r="D208">
        <f t="shared" si="3"/>
        <v>7</v>
      </c>
    </row>
    <row r="209" spans="3:4" x14ac:dyDescent="0.3">
      <c r="C209" s="52">
        <f>SUMIF(BTS_매출관리!C:C,B209,BTS_매출관리!I:I)</f>
        <v>0</v>
      </c>
      <c r="D209">
        <f t="shared" si="3"/>
        <v>7</v>
      </c>
    </row>
    <row r="210" spans="3:4" x14ac:dyDescent="0.3">
      <c r="C210" s="52">
        <f>SUMIF(BTS_매출관리!C:C,B210,BTS_매출관리!I:I)</f>
        <v>0</v>
      </c>
      <c r="D210">
        <f t="shared" si="3"/>
        <v>7</v>
      </c>
    </row>
    <row r="211" spans="3:4" x14ac:dyDescent="0.3">
      <c r="C211" s="52">
        <f>SUMIF(BTS_매출관리!C:C,B211,BTS_매출관리!I:I)</f>
        <v>0</v>
      </c>
      <c r="D211">
        <f t="shared" si="3"/>
        <v>7</v>
      </c>
    </row>
    <row r="212" spans="3:4" x14ac:dyDescent="0.3">
      <c r="C212" s="52">
        <f>SUMIF(BTS_매출관리!C:C,B212,BTS_매출관리!I:I)</f>
        <v>0</v>
      </c>
      <c r="D212">
        <f t="shared" si="3"/>
        <v>7</v>
      </c>
    </row>
    <row r="213" spans="3:4" x14ac:dyDescent="0.3">
      <c r="C213" s="52">
        <f>SUMIF(BTS_매출관리!C:C,B213,BTS_매출관리!I:I)</f>
        <v>0</v>
      </c>
      <c r="D213">
        <f t="shared" si="3"/>
        <v>7</v>
      </c>
    </row>
    <row r="214" spans="3:4" x14ac:dyDescent="0.3">
      <c r="C214" s="52">
        <f>SUMIF(BTS_매출관리!C:C,B214,BTS_매출관리!I:I)</f>
        <v>0</v>
      </c>
      <c r="D214">
        <f t="shared" si="3"/>
        <v>7</v>
      </c>
    </row>
    <row r="215" spans="3:4" x14ac:dyDescent="0.3">
      <c r="C215" s="52">
        <f>SUMIF(BTS_매출관리!C:C,B215,BTS_매출관리!I:I)</f>
        <v>0</v>
      </c>
      <c r="D215">
        <f t="shared" si="3"/>
        <v>7</v>
      </c>
    </row>
    <row r="216" spans="3:4" x14ac:dyDescent="0.3">
      <c r="C216" s="52">
        <f>SUMIF(BTS_매출관리!C:C,B216,BTS_매출관리!I:I)</f>
        <v>0</v>
      </c>
      <c r="D216">
        <f t="shared" si="3"/>
        <v>7</v>
      </c>
    </row>
    <row r="217" spans="3:4" x14ac:dyDescent="0.3">
      <c r="C217" s="52">
        <f>SUMIF(BTS_매출관리!C:C,B217,BTS_매출관리!I:I)</f>
        <v>0</v>
      </c>
      <c r="D217">
        <f t="shared" si="3"/>
        <v>7</v>
      </c>
    </row>
    <row r="218" spans="3:4" x14ac:dyDescent="0.3">
      <c r="C218" s="52">
        <f>SUMIF(BTS_매출관리!C:C,B218,BTS_매출관리!I:I)</f>
        <v>0</v>
      </c>
      <c r="D218">
        <f t="shared" si="3"/>
        <v>7</v>
      </c>
    </row>
    <row r="219" spans="3:4" x14ac:dyDescent="0.3">
      <c r="C219" s="52">
        <f>SUMIF(BTS_매출관리!C:C,B219,BTS_매출관리!I:I)</f>
        <v>0</v>
      </c>
      <c r="D219">
        <f t="shared" si="3"/>
        <v>7</v>
      </c>
    </row>
    <row r="220" spans="3:4" x14ac:dyDescent="0.3">
      <c r="C220" s="52">
        <f>SUMIF(BTS_매출관리!C:C,B220,BTS_매출관리!I:I)</f>
        <v>0</v>
      </c>
      <c r="D220">
        <f t="shared" si="3"/>
        <v>7</v>
      </c>
    </row>
    <row r="221" spans="3:4" x14ac:dyDescent="0.3">
      <c r="C221" s="52">
        <f>SUMIF(BTS_매출관리!C:C,B221,BTS_매출관리!I:I)</f>
        <v>0</v>
      </c>
      <c r="D221">
        <f t="shared" si="3"/>
        <v>7</v>
      </c>
    </row>
    <row r="222" spans="3:4" x14ac:dyDescent="0.3">
      <c r="C222" s="52">
        <f>SUMIF(BTS_매출관리!C:C,B222,BTS_매출관리!I:I)</f>
        <v>0</v>
      </c>
      <c r="D222">
        <f t="shared" si="3"/>
        <v>7</v>
      </c>
    </row>
    <row r="223" spans="3:4" x14ac:dyDescent="0.3">
      <c r="C223" s="52">
        <f>SUMIF(BTS_매출관리!C:C,B223,BTS_매출관리!I:I)</f>
        <v>0</v>
      </c>
      <c r="D223">
        <f t="shared" si="3"/>
        <v>7</v>
      </c>
    </row>
    <row r="224" spans="3:4" x14ac:dyDescent="0.3">
      <c r="C224" s="52">
        <f>SUMIF(BTS_매출관리!C:C,B224,BTS_매출관리!I:I)</f>
        <v>0</v>
      </c>
      <c r="D224">
        <f t="shared" si="3"/>
        <v>7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9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1520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tabSelected="1"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500000</v>
      </c>
      <c r="I4" s="52" t="s">
        <v>5049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5049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15205500.200000003</v>
      </c>
      <c r="I17" s="52" t="s">
        <v>5049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5049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5049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1680000</v>
      </c>
      <c r="I25" s="52" t="s">
        <v>5049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274999.89999999851</v>
      </c>
      <c r="I38" s="52" t="s">
        <v>5049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1100000</v>
      </c>
      <c r="I57" s="52" t="s">
        <v>5049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5049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1200000</v>
      </c>
      <c r="I79" s="52" t="s">
        <v>5049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5049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5049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5049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2100000</v>
      </c>
      <c r="I113" s="52" t="s">
        <v>5049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5049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1000000</v>
      </c>
      <c r="I152" s="52" t="s">
        <v>5049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5049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8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activeCell="C286" sqref="C286:F287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292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-27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-158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-158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2026-02-03T10:39:25Z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