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7C658E5-8BB6-4E9B-AB22-0E640957346F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<sst xmlns="http://schemas.openxmlformats.org/spreadsheetml/2006/main" count="15919" uniqueCount="5134">
  <si>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</si>
  <si>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</si>
  <si>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</si>
  <si>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</si>
  <si>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</si>
  <si>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</si>
  <si>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</si>
  <si>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</si>
  <si>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</si>
  <si>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</si>
  <si>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</si>
  <si>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</si>
  <si>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</si>
  <si>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</si>
  <si>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</si>
  <si>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</si>
  <si>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</si>
  <si>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</si>
  <si>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</si>
  <si>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</si>
  <si>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</si>
  <si>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</si>
  <si>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</si>
  <si>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</si>
  <si>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</si>
  <si>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</si>
  <si>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</si>
  <si>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</si>
  <si>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</si>
  <si>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</si>
  <si>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</si>
  <si>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</si>
  <si>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</si>
  <si>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</si>
  <si>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</si>
  <si>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</si>
  <si>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</si>
  <si>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</si>
  <si>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</si>
  <si>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</si>
  <si>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</si>
  <si>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</si>
  <si>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</si>
  <si>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</si>
  <si>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</si>
  <si>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</si>
  <si>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</si>
  <si>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</si>
  <si>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</si>
  <si>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</si>
  <si>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</si>
  <si>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</si>
  <si>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</si>
  <si>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</si>
  <si>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</si>
  <si>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</si>
  <si>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</si>
  <si>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</si>
  <si>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</si>
  <si>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</si>
  <si>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</si>
  <si>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</si>
  <si>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</si>
  <si>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</si>
  <si>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</si>
  <si>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</si>
  <si>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</si>
  <si>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</si>
  <si>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</si>
  <si>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</si>
  <si>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</si>
  <si>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</si>
  <si>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</si>
  <si>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</si>
  <si>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</si>
  <si>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</si>
  <si>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</si>
  <si>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</si>
  <si>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</si>
  <si>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</si>
  <si>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</si>
  <si>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</si>
  <si>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</si>
  <si>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</si>
  <si>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</si>
  <si>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</si>
  <si>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</si>
  <si>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</si>
  <si>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</si>
  <si>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</si>
  <si>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</si>
  <si>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</si>
  <si>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</si>
  <si>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</si>
  <si>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</si>
  <si>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</si>
  <si>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</si>
  <si>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</si>
  <si>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</si>
  <si>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</si>
  <si>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</si>
  <si>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</si>
  <si>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</si>
  <si>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</si>
  <si>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</si>
  <si>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</si>
  <si>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</si>
  <si>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</si>
  <si>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</si>
  <si>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</si>
  <si>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</si>
  <si>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</si>
  <si>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</si>
  <si>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</si>
  <si>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</si>
  <si>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</si>
  <si>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</si>
  <si>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</si>
  <si>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</si>
  <si>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</si>
  <si>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</si>
  <si>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</si>
  <si>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</si>
  <si>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</si>
  <si>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</si>
  <si>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</si>
  <si>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</si>
  <si>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</si>
  <si>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</si>
  <si>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</si>
  <si>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</si>
  <si>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</si>
  <si>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</si>
  <si>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</si>
  <si>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</si>
  <si>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</si>
  <si>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</si>
  <si>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</si>
  <si>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</si>
  <si>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</si>
  <si>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</si>
  <si>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</si>
  <si>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</si>
  <si>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</si>
  <si>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</si>
  <si>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</si>
  <si>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</si>
  <si>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</si>
  <si>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</si>
  <si>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</si>
  <si>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</si>
  <si>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</si>
  <si>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</si>
  <si>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</si>
  <si>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</si>
  <si>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</si>
  <si>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</si>
  <si>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</si>
  <si>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</si>
  <si>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</si>
  <si>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</si>
  <si>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</si>
  <si>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</si>
  <si>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</si>
  <si>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</si>
  <si>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</si>
  <si>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</si>
  <si>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</si>
  <si>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</si>
  <si>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</si>
  <si>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</si>
  <si>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</si>
  <si>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</si>
  <si>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</si>
  <si>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</si>
  <si>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</si>
  <si>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</si>
  <si>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</si>
  <si>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</si>
  <si>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</si>
  <si>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</si>
  <si>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</si>
  <si>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</si>
  <si>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</si>
  <si>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</si>
  <si>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</si>
  <si>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</si>
  <si>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</si>
  <si>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</si>
  <si>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</si>
  <si>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</si>
  <si>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</si>
  <si>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</si>
  <si>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</si>
  <si>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</si>
  <si>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</si>
  <si>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</si>
  <si>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</si>
  <si>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</si>
  <si>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</si>
  <si>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</si>
  <si>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</si>
  <si>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</si>
  <si>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</si>
  <si>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</si>
  <si>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</si>
  <si>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</si>
  <si>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</si>
  <si>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</si>
  <si>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</si>
  <si>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</si>
  <si>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</si>
  <si>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</si>
  <si>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</si>
  <si>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</si>
  <si>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</si>
  <si>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</si>
  <si>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</si>
  <si>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</si>
  <si>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</si>
  <si>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</si>
  <si>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</si>
  <si>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</si>
  <si>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</si>
  <si>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</si>
  <si>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</si>
  <si>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</si>
  <si>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</si>
  <si>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</si>
  <si>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</si>
  <si>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</si>
  <si>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</si>
  <si>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</si>
  <si>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</si>
  <si>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</si>
  <si>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</si>
  <si>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</si>
  <si>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</si>
  <si>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</si>
  <si>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</si>
  <si>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</si>
  <si>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</si>
  <si>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</si>
  <si>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</si>
  <si>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</si>
  <si>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</si>
  <si>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</si>
  <si>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</si>
  <si>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</si>
  <si>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</si>
  <si>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</si>
  <si>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</si>
  <si>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</si>
  <si>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</si>
  <si>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</si>
  <si>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</si>
  <si>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</si>
  <si>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</si>
  <si>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</si>
  <si>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</si>
  <si>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</si>
  <si>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</si>
  <si>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</si>
  <si>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</si>
  <si>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</si>
  <si>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</si>
  <si>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</si>
  <si>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</si>
  <si>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</si>
  <si>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</si>
  <si>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</si>
  <si>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</si>
  <si>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</si>
  <si>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</si>
  <si>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</si>
  <si>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</si>
  <si>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</si>
  <si>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</si>
  <si>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</si>
  <si>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</si>
  <si>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</si>
  <si>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</si>
  <si>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</si>
  <si>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</si>
  <si>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</si>
  <si>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</si>
  <si>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</si>
  <si>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</si>
  <si>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</si>
  <si>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</si>
  <si>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</si>
  <si>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</si>
  <si>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</si>
  <si>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</si>
  <si>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</si>
  <si>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</si>
  <si>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</si>
  <si>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</si>
  <si>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</si>
  <si>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</si>
  <si>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</si>
  <si>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</si>
  <si>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</si>
  <si>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</si>
  <si>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</si>
  <si>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</si>
  <si>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</si>
  <si>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</si>
  <si>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</si>
  <si>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</si>
  <si>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</si>
  <si>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</si>
  <si>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</si>
  <si>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</si>
  <si>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</si>
  <si>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</si>
  <si>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</si>
  <si>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</si>
  <si>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</si>
  <si>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</si>
  <si>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</si>
  <si>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</si>
  <si>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</si>
  <si>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</si>
  <si>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</si>
  <si>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</si>
  <si>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</si>
  <si>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</si>
  <si>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</si>
  <si>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</si>
  <si>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</si>
  <si>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</si>
  <si>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</si>
  <si>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</si>
  <si>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</si>
  <si>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</si>
  <si>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</si>
  <si>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</si>
  <si>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</si>
  <si>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</si>
  <si>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</si>
  <si>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</si>
  <si>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</si>
  <si>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</si>
  <si>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</si>
  <si>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</si>
  <si>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</si>
  <si>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</si>
  <si>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</si>
  <si>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</si>
  <si>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</si>
  <si>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</si>
  <si>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</si>
  <si>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</si>
  <si>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</si>
  <si>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</si>
  <si>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</si>
  <si>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</si>
  <si>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</si>
  <si>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</si>
  <si>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</si>
  <si>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</si>
  <si>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</si>
  <si>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</si>
  <si>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</si>
  <si>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</si>
  <si>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</si>
  <si>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</si>
  <si>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</si>
  <si>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</si>
  <si>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</si>
  <si>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</si>
  <si>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</si>
  <si>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</si>
  <si>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</si>
  <si>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</si>
  <si>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</si>
  <si>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</si>
  <si>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</si>
  <si>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</si>
  <si>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</si>
  <si>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</si>
  <si>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</si>
  <si>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</si>
  <si>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</si>
  <si>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</si>
  <si>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</si>
  <si>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</si>
  <si>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</si>
  <si>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</si>
  <si>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</si>
  <si>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</si>
  <si>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</si>
  <si>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</si>
  <si>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</si>
  <si>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</si>
  <si>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</si>
  <si>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</si>
  <si>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</si>
  <si>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</si>
  <si>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</si>
  <si>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</si>
  <si>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</si>
  <si>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</si>
  <si>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</si>
  <si>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</si>
  <si>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</si>
  <si>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</si>
  <si>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</si>
  <si>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</si>
  <si>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</si>
  <si>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</si>
  <si>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</si>
  <si>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</si>
  <si>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</si>
  <si>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</si>
  <si>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</si>
  <si>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</si>
  <si>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</si>
  <si>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</si>
  <si>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</si>
  <si>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</si>
  <si>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</si>
  <si>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</si>
  <si>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</si>
  <si>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</si>
  <si>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</si>
  <si>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</si>
  <si>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</si>
  <si>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</si>
  <si>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</si>
  <si>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</si>
  <si>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</si>
  <si>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</si>
  <si>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</si>
  <si>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</si>
  <si>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</si>
  <si>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</si>
  <si>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</si>
  <si>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</si>
  <si>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</si>
  <si>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</si>
  <si>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</si>
  <si>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</si>
  <si>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</si>
  <si>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</si>
  <si>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</si>
  <si>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</si>
  <si>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</si>
  <si>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</si>
  <si>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</si>
  <si>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</si>
  <si>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</si>
  <si>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</si>
  <si>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</si>
  <si>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</si>
  <si>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</si>
  <si>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</si>
  <si>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</si>
  <si>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</si>
  <si>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</si>
  <si>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</si>
  <si>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</si>
  <si>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</si>
  <si>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</si>
  <si>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</si>
  <si>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</si>
  <si>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</si>
  <si>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</si>
  <si>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</si>
  <si>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</si>
  <si>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</si>
  <si>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</si>
  <si>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</si>
  <si>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</si>
  <si>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</si>
  <si>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</si>
  <si>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</si>
  <si>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</si>
  <si>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</si>
  <si>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</si>
  <si>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</si>
  <si>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</si>
  <si>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</si>
  <si>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</si>
  <si>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</si>
  <si>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</si>
  <si>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</si>
  <si>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</si>
  <si>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</si>
  <si>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</si>
  <si>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</si>
  <si>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</si>
  <si>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</si>
  <si>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</si>
  <si>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</si>
  <si>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</si>
  <si>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</si>
  <si>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</si>
  <si>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</si>
  <si>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</si>
  <si>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</si>
  <si>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</si>
  <si>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</si>
  <si>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</si>
  <si>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</si>
  <si>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</si>
  <si>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</si>
  <si>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</si>
  <si>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</si>
  <si>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</si>
  <si>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</si>
  <si>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</si>
  <si>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</si>
  <si>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</si>
  <si>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</si>
  <si>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</si>
  <si>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</si>
  <si>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</si>
  <si>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</si>
  <si>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</si>
  <si>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</si>
  <si>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</si>
  <si>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</si>
  <si>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</si>
  <si>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</si>
  <si>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</si>
  <si>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</si>
  <si>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</si>
  <si>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</si>
  <si>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</si>
  <si>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</si>
  <si>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</si>
  <si>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</si>
  <si>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</si>
  <si>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</si>
  <si>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</si>
  <si>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</si>
  <si>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</si>
  <si>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</si>
  <si>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</si>
  <si>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</si>
  <si>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</si>
  <si>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</si>
  <si>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</si>
  <si>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</si>
  <si>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</si>
  <si>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</si>
  <si>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</si>
  <si>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</si>
  <si>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</si>
  <si>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</si>
  <si>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</si>
  <si>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</si>
  <si>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</si>
  <si>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</si>
  <si>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</si>
  <si>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</si>
  <si>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</si>
  <si>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</si>
  <si>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</si>
  <si>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</si>
  <si>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</si>
  <si>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</si>
  <si>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</si>
  <si>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</si>
  <si>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</si>
  <si>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</si>
  <si>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</si>
  <si>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</si>
  <si>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</si>
  <si>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</si>
  <si>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</si>
  <si>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</si>
  <si>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</si>
  <si>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</si>
  <si>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</si>
  <si>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</si>
  <si>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</si>
  <si>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</si>
  <si>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</si>
  <si>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</si>
  <si>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</si>
  <si>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</si>
  <si>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</si>
  <si>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</si>
  <si>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</si>
  <si>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</si>
  <si>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</si>
  <si>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</si>
  <si>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</si>
  <si>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</si>
  <si>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</si>
  <si>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</si>
  <si>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</si>
  <si>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</si>
  <si>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</si>
  <si>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</si>
  <si>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</si>
  <si>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</si>
  <si>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</si>
  <si>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</si>
  <si>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</si>
  <si>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</si>
  <si>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</si>
  <si>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</si>
  <si>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</si>
  <si>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</si>
  <si>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</si>
  <si>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</si>
  <si>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</si>
  <si>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</si>
  <si>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</si>
  <si>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</si>
  <si>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</si>
  <si>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</si>
  <si>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</si>
  <si>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</si>
  <si>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</si>
  <si>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</si>
  <si>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</si>
  <si>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</si>
  <si>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</si>
  <si>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</si>
  <si>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</si>
  <si>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</si>
  <si>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</si>
  <si>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</si>
  <si>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</si>
  <si>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</si>
  <si>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</si>
  <si>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</si>
  <si>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</si>
  <si>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</si>
  <si>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</si>
  <si>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</si>
  <si>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</si>
  <si>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</si>
  <si>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</si>
  <si>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</si>
  <si>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</si>
  <si>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</si>
  <si>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</si>
  <si>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</si>
  <si>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</si>
  <si>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</si>
  <si>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</si>
  <si>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</si>
  <si>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</si>
  <si>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</si>
  <si>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</si>
  <si>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</si>
  <si>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</si>
  <si>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</si>
  <si>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</si>
  <si>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</si>
  <si>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</si>
  <si>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</si>
  <si>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</si>
  <si>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</si>
  <si>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</si>
  <si>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</si>
  <si>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</si>
  <si>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</si>
  <si>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</si>
  <si>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</si>
  <si>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</si>
  <si>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</si>
  <si>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</si>
  <si>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</si>
  <si>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</si>
  <si>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</si>
  <si>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</si>
  <si>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</si>
  <si>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</si>
  <si>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</si>
  <si>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</si>
  <si>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</si>
  <si>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</si>
  <si>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</si>
  <si>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</si>
  <si>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</si>
  <si>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</si>
  <si>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</si>
  <si>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</si>
  <si>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</si>
  <si>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</si>
  <si>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</si>
  <si>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</si>
  <si>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</si>
  <si>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</si>
  <si>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</si>
  <si>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</si>
  <si>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</si>
  <si>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</si>
  <si>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</si>
  <si>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</si>
  <si>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</si>
  <si>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</si>
  <si>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</si>
  <si>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</si>
  <si>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</si>
  <si>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</si>
  <si>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</si>
  <si>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</si>
  <si>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</si>
  <si>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</si>
  <si>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</si>
  <si>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</si>
  <si>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</si>
  <si>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</si>
  <si>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</si>
  <si>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</si>
  <si>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</si>
  <si>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</si>
  <si>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</si>
  <si>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</si>
  <si>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</si>
  <si>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</si>
  <si>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</si>
  <si>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</si>
  <si>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</si>
  <si>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</si>
  <si>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</si>
  <si>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</si>
  <si>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</si>
  <si>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</si>
  <si>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</si>
  <si>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</si>
  <si>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</si>
  <si>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</si>
  <si>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</si>
  <si>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</si>
  <si>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</si>
  <si>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</si>
  <si>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</si>
  <si>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</si>
  <si>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</si>
  <si>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</si>
  <si>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</si>
  <si>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</si>
  <si>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</si>
  <si>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</si>
  <si>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</si>
  <si>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</si>
  <si>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</si>
  <si>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</si>
  <si>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</si>
  <si>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</si>
  <si>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</si>
  <si>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</si>
  <si>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</si>
  <si>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</si>
  <si>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</si>
  <si>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</si>
  <si>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</si>
  <si>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</si>
  <si>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</si>
  <si>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</si>
  <si>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</si>
  <si>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</si>
  <si>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</si>
  <si>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</si>
  <si>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</si>
  <si>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</si>
  <si>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</si>
  <si>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</si>
  <si>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</si>
  <si>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</si>
  <si>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</si>
  <si>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</si>
  <si>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</si>
  <si>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</si>
  <si>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</si>
  <si>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</si>
  <si>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</si>
  <si>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</si>
  <si>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</si>
  <si>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</si>
  <si>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</si>
  <si>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</si>
  <si>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</si>
  <si>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</si>
  <si>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</si>
  <si>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</si>
  <si>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</si>
  <si>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</si>
  <si>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</si>
  <si>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</si>
  <si>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</si>
  <si>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</si>
  <si>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</si>
  <si>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</si>
  <si>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</si>
  <si>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</si>
  <si>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</si>
  <si>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</si>
  <si>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</si>
  <si>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</si>
  <si>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</si>
  <si>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</si>
  <si>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</si>
  <si>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</si>
  <si>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</si>
  <si>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</si>
  <si>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</si>
  <si>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</si>
  <si>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</si>
  <si>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</si>
  <si>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</si>
  <si>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</si>
  <si>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</si>
  <si>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</si>
  <si>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</si>
  <si>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</si>
  <si>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</si>
  <si>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</si>
  <si>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</si>
  <si>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</si>
  <si>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</si>
  <si>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</si>
  <si>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</si>
  <si>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</si>
  <si>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</si>
  <si>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</si>
  <si>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</si>
  <si>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</si>
  <si>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</si>
  <si>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</si>
  <si>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</si>
  <si>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</si>
  <si>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</si>
  <si>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</si>
  <si>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</si>
  <si>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</si>
  <si>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</si>
  <si>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</si>
  <si>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</si>
  <si>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</si>
  <si>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</si>
  <si>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</si>
  <si>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</si>
  <si>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</si>
  <si>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</si>
  <si>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</si>
  <si>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</si>
  <si>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</si>
  <si>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</si>
  <si>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</si>
  <si>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</si>
  <si>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</si>
  <si>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</si>
  <si>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</si>
  <si>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</si>
  <si>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</si>
  <si>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</si>
  <si>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</si>
  <si>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</si>
  <si>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</si>
  <si>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</si>
  <si>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</si>
  <si>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</si>
  <si>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</si>
  <si>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</si>
  <si>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</si>
  <si>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</si>
  <si>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</si>
  <si>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</si>
  <si>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</si>
  <si>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</si>
  <si>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</si>
  <si>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</si>
  <si>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</si>
  <si>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</si>
  <si>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</si>
  <si>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</si>
  <si>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</si>
  <si>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</si>
  <si>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</si>
  <si>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</si>
  <si>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</si>
  <si>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</si>
  <si>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</si>
  <si>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</si>
  <si>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</si>
  <si>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</si>
  <si>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</si>
  <si>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</si>
  <si>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</si>
  <si>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</si>
  <si>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</si>
  <si>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</si>
  <si>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</si>
  <si>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</si>
  <si>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</si>
  <si>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</si>
  <si>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</si>
  <si>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</si>
  <si>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</si>
  <si>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</si>
  <si>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</si>
  <si>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</si>
  <si>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</si>
  <si>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</si>
  <si>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</si>
  <si>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</si>
  <si>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</si>
  <si>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</si>
  <si>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</si>
  <si>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</si>
  <si>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</si>
  <si>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</si>
  <si>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</si>
  <si>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</si>
  <si>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</si>
  <si>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</si>
  <si>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</si>
  <si>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</si>
  <si>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</si>
  <si>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</si>
  <si>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</si>
  <si>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</si>
  <si>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</si>
  <si>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</si>
  <si>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</si>
  <si>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</si>
  <si>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</si>
  <si>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</si>
  <si>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</si>
  <si>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</si>
  <si>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</si>
  <si>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</si>
  <si>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</si>
  <si>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</si>
  <si>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</si>
  <si>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</si>
  <si>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</si>
  <si>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</si>
  <si>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</si>
  <si>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</si>
  <si>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</si>
  <si>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</si>
  <si>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</si>
  <si>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</si>
  <si>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</si>
  <si>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</si>
  <si>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</si>
  <si>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</si>
  <si>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</si>
  <si>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</si>
  <si>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</si>
  <si>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</si>
  <si>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</si>
  <si>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</si>
  <si>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</si>
  <si>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</si>
  <si>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</si>
  <si>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</si>
  <si>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</si>
  <si>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</si>
  <si>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</si>
  <si>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</si>
  <si>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</si>
  <si>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</si>
  <si>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</si>
  <si>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</si>
  <si>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</si>
  <si>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</si>
  <si>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</si>
  <si>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</si>
  <si>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</si>
  <si>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</si>
  <si>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</si>
  <si>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</si>
  <si>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</si>
  <si>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</si>
  <si>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</si>
  <si>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</si>
  <si>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</si>
  <si>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</si>
  <si>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</si>
  <si>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</si>
  <si>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</si>
  <si>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</si>
  <si>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</si>
  <si>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</si>
  <si>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</si>
  <si>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</si>
  <si>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</si>
  <si>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</si>
  <si>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</si>
  <si>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</si>
  <si>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</si>
  <si>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</si>
  <si>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</si>
  <si>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</si>
  <si>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</si>
  <si>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</si>
  <si>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</si>
  <si>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</si>
  <si>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</si>
  <si>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</si>
  <si>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</si>
  <si>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</si>
  <si>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</si>
  <si>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</si>
  <si>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</si>
  <si>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</si>
  <si>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</si>
  <si>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</si>
  <si>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</si>
  <si>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</si>
  <si>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</si>
  <si>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</si>
  <si>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</si>
  <si>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</si>
  <si>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</si>
  <si>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</si>
  <si>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</si>
  <si>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</si>
  <si>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</si>
  <si>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</si>
  <si>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</si>
  <si>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</si>
  <si>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</si>
  <si>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</si>
  <si>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</si>
  <si>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</si>
  <si>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</si>
  <si>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</si>
  <si>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</si>
  <si>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</si>
  <si>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</si>
  <si>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</si>
  <si>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</si>
  <si>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</si>
  <si>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</si>
  <si>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</si>
  <si>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</si>
  <si>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</si>
  <si>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</si>
  <si>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</si>
  <si>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</si>
  <si>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</si>
  <si>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</si>
  <si>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</si>
  <si>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</si>
  <si>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</si>
  <si>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</si>
  <si>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</si>
  <si>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</si>
  <si>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</si>
  <si>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</si>
  <si>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</si>
  <si>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</si>
  <si>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</si>
  <si>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</si>
  <si>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</si>
  <si>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</si>
  <si>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</si>
  <si>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</si>
  <si>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</si>
  <si>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</si>
  <si>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</si>
  <si>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</si>
  <si>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</si>
  <si>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</si>
  <si>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</si>
  <si>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</si>
  <si>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</si>
  <si>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</si>
  <si>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</si>
  <si>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</si>
  <si>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</si>
  <si>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</si>
  <si>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</si>
  <si>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</si>
  <si>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</si>
  <si>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</si>
  <si>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</si>
  <si>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</si>
  <si>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</si>
  <si>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</si>
  <si>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</si>
  <si>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</si>
  <si>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</si>
  <si>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</si>
  <si>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</si>
  <si>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</si>
  <si>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</si>
  <si>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</si>
  <si>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</si>
  <si>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</si>
  <si>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</si>
  <si>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</si>
  <si>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</si>
  <si>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</si>
  <si>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</si>
  <si>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</si>
  <si>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</si>
  <si>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</si>
  <si>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</si>
  <si>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</si>
  <si>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</si>
  <si>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</si>
  <si>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</si>
  <si>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</si>
  <si>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</si>
  <si>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</si>
  <si>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</si>
  <si>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</si>
  <si>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</si>
  <si>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</si>
  <si>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</si>
  <si>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</si>
  <si>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</si>
  <si>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</si>
  <si>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</si>
  <si>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</si>
  <si>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</si>
  <si>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</si>
  <si>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</si>
  <si>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</si>
  <si>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</si>
  <si>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</si>
  <si>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</si>
  <si>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</si>
  <si>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</si>
  <si>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</si>
  <si>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</si>
  <si>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</si>
  <si>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</si>
  <si>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</si>
  <si>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</si>
  <si>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</si>
  <si>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</si>
  <si>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</si>
  <si>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</si>
  <si>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</si>
  <si>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</si>
  <si>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</si>
  <si>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</si>
  <si>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</si>
  <si>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</si>
  <si>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</si>
  <si>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</si>
  <si>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</si>
  <si>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</si>
  <si>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</si>
  <si>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</si>
  <si>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</si>
  <si>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</si>
  <si>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</si>
  <si>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</si>
  <si>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</si>
  <si>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</si>
  <si>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</si>
  <si>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</si>
  <si>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</si>
  <si>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</si>
  <si>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</si>
  <si>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</si>
  <si>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</si>
  <si>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</si>
  <si>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</si>
  <si>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</si>
  <si>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</si>
  <si>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</si>
  <si>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</si>
  <si>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</si>
  <si>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</si>
  <si>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</si>
  <si>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</si>
  <si>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</si>
  <si>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</si>
  <si>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</si>
  <si>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</si>
  <si>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</si>
  <si>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</si>
  <si>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</si>
  <si>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</si>
  <si>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</si>
  <si>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</si>
  <si>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</si>
  <si>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</si>
  <si>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</si>
  <si>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</si>
  <si>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</si>
  <si>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</si>
  <si>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</si>
  <si>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</si>
  <si>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</si>
  <si>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</si>
  <si>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</si>
  <si>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</si>
  <si>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</si>
  <si>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</si>
  <si>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</si>
  <si>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</si>
  <si>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</si>
  <si>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</si>
  <si>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</si>
  <si>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</si>
  <si>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</si>
  <si>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</si>
  <si>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</si>
  <si>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</si>
  <si>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</si>
  <si>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</si>
  <si>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</si>
  <si>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</si>
  <si>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</si>
  <si>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</si>
  <si>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</si>
  <si>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</si>
  <si>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</si>
  <si>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</si>
  <si>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</si>
  <si>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</si>
  <si>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</si>
  <si>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</si>
  <si>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</si>
  <si>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</si>
  <si>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</si>
  <si>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</si>
  <si>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</si>
  <si>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</si>
  <si>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</si>
  <si>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</si>
  <si>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</si>
  <si>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</si>
  <si>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</si>
  <si>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</si>
  <si>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</si>
  <si>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</si>
  <si>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</si>
  <si>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</si>
  <si>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</si>
  <si>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</si>
  <si>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</si>
  <si>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</si>
  <si>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</si>
  <si>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</si>
  <si>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</si>
  <si>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</si>
  <si>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</si>
  <si>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</si>
  <si>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</si>
  <si>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</si>
  <si>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</si>
  <si>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</si>
  <si>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</si>
  <si>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</si>
  <si>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</si>
  <si>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</si>
  <si>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</si>
  <si>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</si>
  <si>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</si>
  <si>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</si>
  <si>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</si>
  <si>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</si>
  <si>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</si>
  <si>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</si>
  <si>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</si>
  <si>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</si>
  <si>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</si>
  <si>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</si>
  <si>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</si>
  <si>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</si>
  <si>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</si>
  <si>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</si>
  <si>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</si>
  <si>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</si>
  <si>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</si>
  <si>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</si>
  <si>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</si>
  <si>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</si>
  <si>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</si>
  <si>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</si>
  <si>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</si>
  <si>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</si>
  <si>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</si>
  <si>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</si>
  <si>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</si>
  <si>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</si>
  <si>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</si>
  <si>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</si>
  <si>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</si>
  <si>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</si>
  <si>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</si>
  <si>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</si>
  <si>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</si>
  <si>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</si>
  <si>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</si>
  <si>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</si>
  <si>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</si>
  <si>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</si>
  <si>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</si>
  <si>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</si>
  <si>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</si>
  <si>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</si>
  <si>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</si>
  <si>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</si>
  <si>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</si>
  <si>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</si>
  <si>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</si>
  <si>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</si>
  <si>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</si>
  <si>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</si>
  <si>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</si>
  <si>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</si>
  <si>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</si>
  <si>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</si>
  <si>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</si>
  <si>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</si>
  <si>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</si>
  <si>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</si>
  <si>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</si>
  <si>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</si>
  <si>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</si>
  <si>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</si>
  <si>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</si>
  <si>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</si>
  <si>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</si>
  <si>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</si>
  <si>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</si>
  <si>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</si>
  <si>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</si>
  <si>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</si>
  <si>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</si>
  <si>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</si>
  <si>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</si>
  <si>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</si>
  <si>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</si>
  <si>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</si>
  <si>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</si>
  <si>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</si>
  <si>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</si>
  <si>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</si>
  <si>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</si>
  <si>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</si>
  <si>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</si>
  <si>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</si>
  <si>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</si>
  <si>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</si>
  <si>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</si>
  <si>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</si>
  <si>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</si>
  <si>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</si>
  <si>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</si>
  <si>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</si>
  <si>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</si>
  <si>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</si>
  <si>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</si>
  <si>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</si>
  <si>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</si>
  <si>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</si>
  <si>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</si>
  <si>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</si>
  <si>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</si>
  <si>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</si>
  <si>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</si>
  <si>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</si>
  <si>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</si>
  <si>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</si>
  <si>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</si>
  <si>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</si>
  <si>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</si>
  <si>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</si>
  <si>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</si>
  <si>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</si>
  <si>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</si>
  <si>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</si>
  <si>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</si>
  <si>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</si>
  <si>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</si>
  <si>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</si>
  <si>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</si>
  <si>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</si>
  <si>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</si>
  <si>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</si>
  <si>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</si>
  <si>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</si>
  <si>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</si>
  <si>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</si>
  <si>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</si>
  <si>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</si>
  <si>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</si>
  <si>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</si>
  <si>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</si>
  <si>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</si>
  <si>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</si>
  <si>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</si>
  <si>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</si>
  <si>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</si>
  <si>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</si>
  <si>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</si>
  <si>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</si>
  <si>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</si>
  <si>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</si>
  <si>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</si>
  <si>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</si>
  <si>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</si>
  <si>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</si>
  <si>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</si>
  <si>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</si>
  <si>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</si>
  <si>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</si>
  <si>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</si>
  <si>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</si>
  <si>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</si>
  <si>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</si>
  <si>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</si>
  <si>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</si>
  <si>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</si>
  <si>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</si>
  <si>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</si>
  <si>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</si>
  <si>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</si>
  <si>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</si>
  <si>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</si>
  <si>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</si>
  <si>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</si>
  <si>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</si>
  <si>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</si>
  <si>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</si>
  <si>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</si>
  <si>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</si>
  <si>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</si>
  <si>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</si>
  <si>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</si>
  <si>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</si>
  <si>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</si>
  <si>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</si>
  <si>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</si>
  <si>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</si>
  <si>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</si>
  <si>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</si>
  <si>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</si>
  <si>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</si>
  <si>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</si>
  <si>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</si>
  <si>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</si>
  <si>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</si>
  <si>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</si>
  <si>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</si>
  <si>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</si>
  <si>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</si>
  <si>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</si>
  <si>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</si>
  <si>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</si>
  <si>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</si>
  <si>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</si>
  <si>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</si>
  <si>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</si>
  <si>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</si>
  <si>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</si>
  <si>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</si>
  <si>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</si>
  <si>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</si>
  <si>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</si>
  <si>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</si>
  <si>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</si>
  <si>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</si>
  <si>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</si>
  <si>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</si>
  <si>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</si>
  <si>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</si>
  <si>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</si>
  <si>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</si>
  <si>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</si>
  <si>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</si>
  <si>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</si>
  <si>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</si>
  <si>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</si>
  <si>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</si>
  <si>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</si>
  <si>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</si>
  <si>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</si>
  <si>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</si>
  <si>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</si>
  <si>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</si>
  <si>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</si>
  <si>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</si>
  <si>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</si>
  <si>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</si>
  <si>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</si>
  <si>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</si>
  <si>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</si>
  <si>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</si>
  <si>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</si>
  <si>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</si>
  <si>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</si>
  <si>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</si>
  <si>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</si>
  <si>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</si>
  <si>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</si>
  <si>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</si>
  <si>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</si>
  <si>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</si>
  <si>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</si>
  <si>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</si>
  <si>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</si>
  <si>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</si>
  <si>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</si>
  <si>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</si>
  <si>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</si>
  <si>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</si>
  <si>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</si>
  <si>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</si>
  <si>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</si>
  <si>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</si>
  <si>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</si>
  <si>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</si>
  <si>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</si>
  <si>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</si>
  <si>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</si>
  <si>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</si>
  <si>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</si>
  <si>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</si>
  <si>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</si>
  <si>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</si>
  <si>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</si>
  <si>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</si>
  <si>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</si>
  <si>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</si>
  <si>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</si>
  <si>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</si>
  <si>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</si>
  <si>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</si>
  <si>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</si>
  <si>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</si>
  <si>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</si>
  <si>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</si>
  <si>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</si>
  <si>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</si>
  <si>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</si>
  <si>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</si>
  <si>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</si>
  <si>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</si>
  <si>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</si>
  <si>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</si>
  <si>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</si>
  <si>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</si>
  <si>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</si>
  <si>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</si>
  <si>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</si>
  <si>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</si>
  <si>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</si>
  <si>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</si>
  <si>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</si>
  <si>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</si>
  <si>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</si>
  <si>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</si>
  <si>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</si>
  <si>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</si>
  <si>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</si>
  <si>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</si>
  <si>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</si>
  <si>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</si>
  <si>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</si>
  <si>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</si>
  <si>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</si>
  <si>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</si>
  <si>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</si>
  <si>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</si>
  <si>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</si>
  <si>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</si>
  <si>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</si>
  <si>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</si>
  <si>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</si>
  <si>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</si>
  <si>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</si>
  <si>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</si>
  <si>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</si>
  <si>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</si>
  <si>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</si>
  <si>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</si>
  <si>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</si>
  <si>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</si>
  <si>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</si>
  <si>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</si>
  <si>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</si>
  <si>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</si>
  <si>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</si>
  <si>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</si>
  <si>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</si>
  <si>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</si>
  <si>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</si>
  <si>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</si>
  <si>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</si>
  <si>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</si>
  <si>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</si>
  <si>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</si>
  <si>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</si>
  <si>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</si>
  <si>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</si>
  <si>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</si>
  <si>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</si>
  <si>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</si>
  <si>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</si>
  <si>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</si>
  <si>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</si>
  <si>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</si>
  <si>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</si>
  <si>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</si>
  <si>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</si>
  <si>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</si>
  <si>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</si>
  <si>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</si>
  <si>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</si>
  <si>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</si>
  <si>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</si>
  <si>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</si>
  <si>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</si>
  <si>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</si>
  <si>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</si>
  <si>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</si>
  <si>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</si>
  <si>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</si>
  <si>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</si>
  <si>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</si>
  <si>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</si>
  <si>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</si>
  <si>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</si>
  <si>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</si>
  <si>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</si>
  <si>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</si>
  <si>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</si>
  <si>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</si>
  <si>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</si>
  <si>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</si>
  <si>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</si>
  <si>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</si>
  <si>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</si>
  <si>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</si>
  <si>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</si>
  <si>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</si>
  <si>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</si>
  <si>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</si>
  <si>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</si>
  <si>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</si>
  <si>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</si>
  <si>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</si>
  <si>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</si>
  <si>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</si>
  <si>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</si>
  <si>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</si>
  <si>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</si>
  <si>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</si>
  <si>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</si>
  <si>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</si>
  <si>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</si>
  <si>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</si>
  <si>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</si>
  <si>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</si>
  <si>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</si>
  <si>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</si>
  <si>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</si>
  <si>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</si>
  <si>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</si>
  <si>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</si>
  <si>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</si>
  <si>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</si>
  <si>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</si>
  <si>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</si>
  <si>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</si>
  <si>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</si>
  <si>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</si>
  <si>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</si>
  <si>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</si>
  <si>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</si>
  <si>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</si>
  <si>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</si>
  <si>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</si>
  <si>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</si>
  <si>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</si>
  <si>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</si>
  <si>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</si>
  <si>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</si>
  <si>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</si>
  <si>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</si>
  <si>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</si>
  <si>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</si>
  <si>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</si>
  <si>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</si>
  <si>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</si>
  <si>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</si>
  <si>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</si>
  <si>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</si>
  <si>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</si>
  <si>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</si>
  <si>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</si>
  <si>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</si>
  <si>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</si>
  <si>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</si>
  <si>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</si>
  <si>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</si>
  <si>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</si>
  <si>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</si>
  <si>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</si>
  <si>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</si>
  <si>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</si>
  <si>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</si>
  <si>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</si>
  <si>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</si>
  <si>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</si>
  <si>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</si>
  <si>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</si>
  <si>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</si>
  <si>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</si>
  <si>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</si>
  <si>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</si>
  <si>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</si>
  <si>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</si>
  <si>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</si>
  <si>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</si>
  <si>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</si>
  <si>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</si>
  <si>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</si>
  <si>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</si>
  <si>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</si>
  <si>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</si>
  <si>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</si>
  <si>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</si>
  <si>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</si>
  <si>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</si>
  <si>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</si>
  <si>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</si>
  <si>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</si>
  <si>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</si>
  <si>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</si>
  <si>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</si>
  <si>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</si>
  <si>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</si>
  <si>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</si>
  <si>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</si>
  <si>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</si>
  <si>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</si>
  <si>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</si>
  <si>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</si>
  <si>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</si>
  <si>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</si>
  <si>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</si>
  <si>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</si>
  <si>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</si>
  <si>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</si>
  <si>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</si>
  <si>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</si>
  <si>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</si>
  <si>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</si>
  <si>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</si>
  <si>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</si>
  <si>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</si>
  <si>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</si>
  <si>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</si>
  <si>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</si>
  <si>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</si>
  <si>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</si>
  <si>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</si>
  <si>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</si>
  <si>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</si>
  <si>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</si>
  <si>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</si>
  <si>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</si>
  <si>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</si>
  <si>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</si>
  <si>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</si>
  <si>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</si>
  <si>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</si>
  <si>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</si>
  <si>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</si>
  <si>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</si>
  <si>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</si>
  <si>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</si>
  <si>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</si>
  <si>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</si>
  <si>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</si>
  <si>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</si>
  <si>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</si>
  <si>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</si>
  <si>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</si>
  <si>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</si>
  <si>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</si>
  <si>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</si>
  <si>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</si>
  <si>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</si>
  <si>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</si>
  <si>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</si>
  <si>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</si>
  <si>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</si>
  <si>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</si>
  <si>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</si>
  <si>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</si>
  <si>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</si>
  <si>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</si>
  <si>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</si>
  <si>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</si>
  <si>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</si>
  <si>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</si>
  <si>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</si>
  <si>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</si>
  <si>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</si>
  <si>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</si>
  <si>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</si>
  <si>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</si>
  <si>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</si>
  <si>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</si>
  <si>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</si>
  <si>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</si>
  <si>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</si>
  <si>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</si>
  <si>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</si>
  <si>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</si>
  <si>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</si>
  <si>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</si>
  <si>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</si>
  <si>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</si>
  <si>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</si>
  <si>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</si>
  <si>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</si>
  <si>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</si>
  <si>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</si>
  <si>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</si>
  <si>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</si>
  <si>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</si>
  <si>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</si>
  <si>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</si>
  <si>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</si>
  <si>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</si>
  <si>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</si>
  <si>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</si>
  <si>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</si>
  <si>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</si>
  <si>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</si>
  <si>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</si>
  <si>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</si>
  <si>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</si>
  <si>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</si>
  <si>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</si>
  <si>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</si>
  <si>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</si>
  <si>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</si>
  <si>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</si>
  <si>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</si>
  <si>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</si>
  <si>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</si>
  <si>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</si>
  <si>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</si>
  <si>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</si>
  <si>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</si>
  <si>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</si>
  <si>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</si>
  <si>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</si>
  <si>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</si>
  <si>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</si>
  <si>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</si>
  <si>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</si>
  <si>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</si>
  <si>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</si>
  <si>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</si>
  <si>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</si>
  <si>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</si>
  <si>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</si>
  <si>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</si>
  <si>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</si>
  <si>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</si>
  <si>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</si>
  <si>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</si>
  <si>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</si>
  <si>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</si>
  <si>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</si>
  <si>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</si>
  <si>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</si>
  <si>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</si>
  <si>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</si>
  <si>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</si>
  <si>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</si>
  <si>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</si>
  <si>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</si>
  <si>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</si>
  <si>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</si>
  <si>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</si>
  <si>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</si>
  <si>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</si>
  <si>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</si>
  <si>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</si>
  <si>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</si>
  <si>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</si>
  <si>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</si>
  <si>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</si>
  <si>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</si>
  <si>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</si>
  <si>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</si>
  <si>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</si>
  <si>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</si>
  <si>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</si>
  <si>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</si>
  <si>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</si>
  <si>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</si>
  <si>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</si>
  <si>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</si>
  <si>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</si>
  <si>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</si>
  <si>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</si>
  <si>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</si>
  <si>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</si>
  <si>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</si>
  <si>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</si>
  <si>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</si>
  <si>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</si>
  <si>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</si>
  <si>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</si>
  <si>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</si>
  <si>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</si>
  <si>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</si>
  <si>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</si>
  <si>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</si>
  <si>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</si>
  <si>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</si>
  <si>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</si>
  <si>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</si>
  <si>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</si>
  <si>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</si>
  <si>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</si>
  <si>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</si>
  <si>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</si>
  <si>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</si>
  <si>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</si>
  <si>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</si>
  <si>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</si>
  <si>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</si>
  <si>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</si>
  <si>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</si>
  <si>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</si>
  <si>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</si>
  <si>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</si>
  <si>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</si>
  <si>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</si>
  <si>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</si>
  <si>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</si>
  <si>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</si>
  <si>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</si>
  <si>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</si>
  <si>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</si>
  <si>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</si>
  <si>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</si>
  <si>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</si>
  <si>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</si>
  <si>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</si>
  <si>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</si>
  <si>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</si>
  <si>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</si>
  <si>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</si>
  <si>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</si>
  <si>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</si>
  <si>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</si>
  <si>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</si>
  <si>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</si>
  <si>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</si>
  <si>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</si>
  <si>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</si>
  <si>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</si>
  <si>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</si>
  <si>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</si>
  <si>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</si>
  <si>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</si>
  <si>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</si>
  <si>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</si>
  <si>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</si>
  <si>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</si>
  <si>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</si>
  <si>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</si>
  <si>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</si>
  <si>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</si>
  <si>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</si>
  <si>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</si>
  <si>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</si>
  <si>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</si>
  <si>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</si>
  <si>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</si>
  <si>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</si>
  <si>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</si>
  <si>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</si>
  <si>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</si>
  <si>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</si>
  <si>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</si>
  <si>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</si>
  <si>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</si>
  <si>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</si>
  <si>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</si>
  <si>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</si>
  <si>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</si>
  <si>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</si>
  <si>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</si>
  <si>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</si>
  <si>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</si>
  <si>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</si>
  <si>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</si>
  <si>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</si>
  <si>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</si>
  <si>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</si>
  <si>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</si>
  <si>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</si>
  <si>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</si>
  <si>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</si>
  <si>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</si>
  <si>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</si>
  <si>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</si>
  <si>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</si>
  <si>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</si>
  <si>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</si>
  <si>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</si>
  <si>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</si>
  <si>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</si>
  <si>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</si>
  <si>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</si>
  <si>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</si>
  <si>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</si>
  <si>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</si>
  <si>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</si>
  <si>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</si>
  <si>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</si>
  <si>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</si>
  <si>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</si>
  <si>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</si>
  <si>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</si>
  <si>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</si>
  <si>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</si>
  <si>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</si>
  <si>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</si>
  <si>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</si>
  <si>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</si>
  <si>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</si>
  <si>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</si>
  <si>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</si>
  <si>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</si>
  <si>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</si>
  <si>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</si>
  <si>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</si>
  <si>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</si>
  <si>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</si>
  <si>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</si>
  <si>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</si>
  <si>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</si>
  <si>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</si>
  <si>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</si>
  <si>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</si>
  <si>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</si>
  <si>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</si>
  <si>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</si>
  <si>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</si>
  <si>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</si>
  <si>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</si>
  <si>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</si>
  <si>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</si>
  <si>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</si>
  <si>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</si>
  <si>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</si>
  <si>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</si>
  <si>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</si>
  <si>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</si>
  <si>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</si>
  <si>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</si>
  <si>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</si>
  <si>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</si>
  <si>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</si>
  <si>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</si>
  <si>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</si>
  <si>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</si>
  <si>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</si>
  <si>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</si>
  <si>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</si>
  <si>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</si>
  <si>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</si>
  <si>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</si>
  <si>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</si>
  <si>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</si>
  <si>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</si>
  <si>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</si>
  <si>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</si>
  <si>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</si>
  <si>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</si>
  <si>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</si>
  <si>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</si>
  <si>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</si>
  <si>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</si>
  <si>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</si>
  <si>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</si>
  <si>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</si>
  <si>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</si>
  <si>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</si>
  <si>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</si>
  <si>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</si>
  <si>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</si>
  <si>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</si>
  <si>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</si>
  <si>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</si>
  <si>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</si>
  <si>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</si>
  <si>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</si>
  <si>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</si>
  <si>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</si>
  <si>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</si>
  <si>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</si>
  <si>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</si>
  <si>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</si>
  <si>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</si>
  <si>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</si>
  <si>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</si>
  <si>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</si>
  <si>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</si>
  <si>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</si>
  <si>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</si>
  <si>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</si>
  <si>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</si>
  <si>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</si>
  <si>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</si>
  <si>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</si>
  <si>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</si>
  <si>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</si>
  <si>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</si>
  <si>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</si>
  <si>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</si>
  <si>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</si>
  <si>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</si>
  <si>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</si>
  <si>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</si>
  <si>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</si>
  <si>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</si>
  <si>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</si>
  <si>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</si>
  <si>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</si>
  <si>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</si>
  <si>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</si>
  <si>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</si>
  <si>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</si>
  <si>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</si>
  <si>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</si>
  <si>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</si>
  <si>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</si>
  <si>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</si>
  <si>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</si>
  <si>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</si>
  <si>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</si>
  <si>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</si>
  <si>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</si>
  <si>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</si>
  <si>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</si>
  <si>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</si>
  <si>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</si>
  <si>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</si>
  <si>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</si>
  <si>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</si>
  <si>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</si>
  <si>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</si>
  <si>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</si>
  <si>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</si>
  <si>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</si>
  <si>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</si>
  <si>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</si>
  <si>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</si>
  <si>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</si>
  <si>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</si>
  <si>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</si>
  <si>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</si>
  <si>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</si>
  <si>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</si>
  <si>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</si>
  <si>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</si>
  <si>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</si>
  <si>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</si>
  <si>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</si>
  <si>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</si>
  <si>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</si>
  <si>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</si>
  <si>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</si>
  <si>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</si>
  <si>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</si>
  <si>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</si>
  <si>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</si>
  <si>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</si>
  <si>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</si>
  <si>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</si>
  <si>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</si>
  <si>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</si>
  <si>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</si>
  <si>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</si>
  <si>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</si>
  <si>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</si>
  <si>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</si>
  <si>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</si>
  <si>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</si>
  <si>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</si>
  <si>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</si>
  <si>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</si>
  <si>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</si>
  <si>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</si>
  <si>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</si>
  <si>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</si>
  <si>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</si>
  <si>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</si>
  <si>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</si>
  <si>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</si>
  <si>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</si>
  <si>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</si>
  <si>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</si>
  <si>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</si>
  <si>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</si>
  <si>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</si>
  <si>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</si>
  <si>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</si>
  <si>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</si>
  <si>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</si>
  <si>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</si>
  <si>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</si>
  <si>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</si>
  <si>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</si>
  <si>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</si>
  <si>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</si>
  <si>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</si>
  <si>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</si>
  <si>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</si>
  <si>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</si>
  <si>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</si>
  <si>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</si>
  <si>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</si>
  <si>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</si>
  <si>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</si>
  <si>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</si>
  <si>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</si>
  <si>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</si>
  <si>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</si>
  <si>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</si>
  <si>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</si>
  <si>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</si>
  <si>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</si>
  <si>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</si>
  <si>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</si>
  <si>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</si>
  <si>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</si>
  <si>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</si>
  <si>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</si>
  <si>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</si>
  <si>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</si>
  <si>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</si>
  <si>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</si>
  <si>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</si>
  <si>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</si>
  <si>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</si>
  <si>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</si>
  <si>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</si>
  <si>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</si>
  <si>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</si>
  <si>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</si>
  <si>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</si>
  <si>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</si>
  <si>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</si>
  <si>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</si>
  <si>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</si>
  <si>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</si>
  <si>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</si>
  <si>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</si>
  <si>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</si>
  <si>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</si>
  <si>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</si>
  <si>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</si>
  <si>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</si>
  <si>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</si>
  <si>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</si>
  <si>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</si>
  <si>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</si>
  <si>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</si>
  <si>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</si>
  <si>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</si>
  <si>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</si>
  <si>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</si>
  <si>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</si>
  <si>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</si>
  <si>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</si>
  <si>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</si>
  <si>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</si>
  <si>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</si>
  <si>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</si>
  <si>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</si>
  <si>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</si>
  <si>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</si>
  <si>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</si>
  <si>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</si>
  <si>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</si>
  <si>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</si>
  <si>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</si>
  <si>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</si>
  <si>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</si>
  <si>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</si>
  <si>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</si>
  <si>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</si>
  <si>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</si>
  <si>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</si>
  <si>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</si>
  <si>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</si>
  <si>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</si>
  <si>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</si>
  <si>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</si>
  <si>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</si>
  <si>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</si>
  <si>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</si>
  <si>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</si>
  <si>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</si>
  <si>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</si>
  <si>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</si>
  <si>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</si>
  <si>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</si>
  <si>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</si>
  <si>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</si>
  <si>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</si>
  <si>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</si>
  <si>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</si>
  <si>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</si>
  <si>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</si>
  <si>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</si>
  <si>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</si>
  <si>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</si>
  <si>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</si>
  <si>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</si>
  <si>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</si>
  <si>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</si>
  <si>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</si>
  <si>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</si>
  <si>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</si>
  <si>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</si>
  <si>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</si>
  <si>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</si>
  <si>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</si>
  <si>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</si>
  <si>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</si>
  <si>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</si>
  <si>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</si>
  <si>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</si>
  <si>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</si>
  <si>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</si>
  <si>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</si>
  <si>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</si>
  <si>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</si>
  <si>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</si>
  <si>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</si>
  <si>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</si>
  <si>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</si>
  <si>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</si>
  <si>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</si>
  <si>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</si>
  <si>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</si>
  <si>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</si>
  <si>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</si>
  <si>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</si>
  <si>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</si>
  <si>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</si>
  <si>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</si>
  <si>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</si>
  <si>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</si>
  <si>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</si>
  <si>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</si>
  <si>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</si>
  <si>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</si>
  <si>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</si>
  <si>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</si>
  <si>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</si>
  <si>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</si>
  <si>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</si>
  <si>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</si>
  <si>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</si>
  <si>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</si>
  <si>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</si>
  <si>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</si>
  <si>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</si>
  <si>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</si>
  <si>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</si>
  <si>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</si>
  <si>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</si>
  <si>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</si>
  <si>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</si>
  <si>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</si>
  <si>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</si>
  <si>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</si>
  <si>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</si>
  <si>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</si>
  <si>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</si>
  <si>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</si>
  <si>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</si>
  <si>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</si>
  <si>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</si>
  <si>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</si>
  <si>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</si>
  <si>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</si>
  <si>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</si>
  <si>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</si>
  <si>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</si>
  <si>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</si>
  <si>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</si>
  <si>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</si>
  <si>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</si>
  <si>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</si>
  <si>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</si>
  <si>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</si>
  <si>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</si>
  <si>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</si>
  <si>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</si>
  <si>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</si>
  <si>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</si>
  <si>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</si>
  <si>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</si>
  <si>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</si>
  <si>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</si>
  <si>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</si>
  <si>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</si>
  <si>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</si>
  <si>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</si>
  <si>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</si>
  <si>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</si>
  <si>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</si>
  <si>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</si>
  <si>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</si>
  <si>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</si>
  <si>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</si>
  <si>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</si>
  <si>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</si>
  <si>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</si>
  <si>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</si>
  <si>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</si>
  <si>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</si>
  <si>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</si>
  <si>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</si>
  <si>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</si>
  <si>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</si>
  <si>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</si>
  <si>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</si>
  <si>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</si>
  <si>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</si>
  <si>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</si>
  <si>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</si>
  <si>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</si>
  <si>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</si>
  <si>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</si>
  <si>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</si>
  <si>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</si>
  <si>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</si>
  <si>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</si>
  <si>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</si>
  <si>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</si>
  <si>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</si>
  <si>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</si>
  <si>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</si>
  <si>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</si>
  <si>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</si>
  <si>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</si>
  <si>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</si>
  <si>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</si>
  <si>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</si>
  <si>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</si>
  <si>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</si>
  <si>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</si>
  <si>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</si>
  <si>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</si>
  <si>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</si>
  <si>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</si>
  <si>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</si>
  <si>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</si>
  <si>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</si>
  <si>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</si>
  <si>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</si>
  <si>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</si>
  <si>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</si>
  <si>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</si>
  <si>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</si>
  <si>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</si>
  <si>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</si>
  <si>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</si>
  <si>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</si>
  <si>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</si>
  <si>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</si>
  <si>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</si>
  <si>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</si>
  <si>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</si>
  <si>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</si>
  <si>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</si>
  <si>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</si>
  <si>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</si>
  <si>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</si>
  <si>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</si>
  <si>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</si>
  <si>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</si>
  <si>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</si>
  <si>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</si>
  <si>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</si>
  <si>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</si>
  <si>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</si>
  <si>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</si>
  <si>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</si>
  <si>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</si>
  <si>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</si>
  <si>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</si>
  <si>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</si>
  <si>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</si>
  <si>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</si>
  <si>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</si>
  <si>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</si>
  <si>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</si>
  <si>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</si>
  <si>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</si>
  <si>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</si>
  <si>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</si>
  <si>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</si>
  <si>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</si>
  <si>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</si>
  <si>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</si>
  <si>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</si>
  <si>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</si>
  <si>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</si>
  <si>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</si>
  <si>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</si>
  <si>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</si>
  <si>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</si>
  <si>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</si>
  <si>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</si>
  <si>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</si>
  <si>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</si>
  <si>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</si>
  <si>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</si>
  <si>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</si>
  <si>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</si>
  <si>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</si>
  <si>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</si>
  <si>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</si>
  <si>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</si>
  <si>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</si>
  <si>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</si>
  <si>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</si>
  <si>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</si>
  <si>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</si>
  <si>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</si>
  <si>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</si>
  <si>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</si>
  <si>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</si>
  <si>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</si>
  <si>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</si>
  <si>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</si>
  <si>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</si>
  <si>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</si>
  <si>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</si>
  <si>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</si>
  <si>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</si>
  <si>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</si>
  <si>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</si>
  <si>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</si>
  <si>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</si>
  <si>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</si>
  <si>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</si>
  <si>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</si>
  <si>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</si>
  <si>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</si>
  <si>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</si>
  <si>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</si>
  <si>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</si>
  <si>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</si>
  <si>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</si>
  <si>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</si>
  <si>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</si>
  <si>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</si>
  <si>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</si>
  <si>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</si>
  <si>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</si>
  <si>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</si>
  <si>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</si>
  <si>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</si>
  <si>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</si>
  <si>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</si>
  <si>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</si>
  <si>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</si>
  <si>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</si>
  <si>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</si>
  <si>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</si>
  <si>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</si>
  <si>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</si>
  <si>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</si>
  <si>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</si>
  <si>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</si>
  <si>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</si>
  <si>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</si>
  <si>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</si>
  <si>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</si>
  <si>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</si>
  <si>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</si>
  <si>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</si>
  <si>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</si>
  <si>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</si>
  <si>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</si>
  <si>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</si>
  <si>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</si>
  <si>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</si>
  <si>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</si>
  <si>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</si>
  <si>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</si>
  <si>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</si>
  <si>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</si>
  <si>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</si>
  <si>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</si>
  <si>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</si>
  <si>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</si>
  <si>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</si>
  <si>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</si>
  <si>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</si>
  <si>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</si>
  <si>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</si>
  <si>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</si>
  <si>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</si>
  <si>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</si>
  <si>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</si>
  <si>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</si>
  <si>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</si>
  <si>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</si>
  <si>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</si>
  <si>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</si>
  <si>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</si>
  <si>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</si>
  <si>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</si>
  <si>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</si>
  <si>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</si>
  <si>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</si>
  <si>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</si>
  <si>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</si>
  <si>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</si>
  <si>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</si>
  <si>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</si>
  <si>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</si>
  <si>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</si>
  <si>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</si>
  <si>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</si>
  <si>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</si>
  <si>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</si>
  <si>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</si>
  <si>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</si>
  <si>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</si>
  <si>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</si>
  <si>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</si>
  <si>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</si>
  <si>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</si>
  <si>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</si>
  <si>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</si>
  <si>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</si>
  <si>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</si>
  <si>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</si>
  <si>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</si>
  <si>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</si>
  <si>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</si>
  <si>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</si>
  <si>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</si>
  <si>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</si>
  <si>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</si>
  <si>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</si>
  <si>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</si>
  <si>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</si>
  <si>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</si>
  <si>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</si>
  <si>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</si>
  <si>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</si>
  <si>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</si>
  <si>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</si>
  <si>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</si>
  <si>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</si>
  <si>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</si>
  <si>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</si>
  <si>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</si>
  <si>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</si>
  <si>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</si>
  <si>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</si>
  <si>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</si>
  <si>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</si>
  <si>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</si>
  <si>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</si>
  <si>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</si>
  <si>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</si>
  <si>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</si>
  <si>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</si>
  <si>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</si>
  <si>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</si>
  <si>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</si>
  <si>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</si>
  <si>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</si>
  <si>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</si>
  <si>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</si>
  <si>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</si>
  <si>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</si>
  <si>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</si>
  <si>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</si>
  <si>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</si>
  <si>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</si>
  <si>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</si>
  <si>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</si>
  <si>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</si>
  <si>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</si>
  <si>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</si>
  <si>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</si>
  <si>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</si>
  <si>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</si>
  <si>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</si>
  <si>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</si>
  <si>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</si>
  <si>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</si>
  <si>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</si>
  <si>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</si>
  <si>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</si>
  <si>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</si>
  <si>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</si>
  <si>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</si>
  <si>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</si>
  <si>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</si>
  <si>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</si>
  <si>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</si>
  <si>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</si>
  <si>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</si>
  <si>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</si>
  <si>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</si>
  <si>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</si>
  <si>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</si>
  <si>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</si>
  <si>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</si>
  <si>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</si>
  <si>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</si>
  <si>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</si>
  <si>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</si>
  <si>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</si>
  <si>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</si>
  <si>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</si>
  <si>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</si>
  <si>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</si>
  <si>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</si>
  <si>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</si>
  <si>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</si>
  <si>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</si>
  <si>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</si>
  <si>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</si>
  <si>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</si>
  <si>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</si>
  <si>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</si>
  <si>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</si>
  <si>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</si>
  <si>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</si>
  <si>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</si>
  <si>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</si>
  <si>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</si>
  <si>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</si>
  <si>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</si>
  <si>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</si>
  <si>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</si>
  <si>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</si>
  <si>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</si>
  <si>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</si>
  <si>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</si>
  <si>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</si>
  <si>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</si>
  <si>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</si>
  <si>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</si>
  <si>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</si>
  <si>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</si>
  <si>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</si>
  <si>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</si>
  <si>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</si>
  <si>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</si>
  <si>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</si>
  <si>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</si>
  <si>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</si>
  <si>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</si>
  <si>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</si>
  <si>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</si>
  <si>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</si>
  <si>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</si>
  <si>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</si>
  <si>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</si>
  <si>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</si>
  <si>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</si>
  <si>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</si>
  <si>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</si>
  <si>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</si>
  <si>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</si>
  <si>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</si>
  <si>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</si>
  <si>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</si>
  <si>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</si>
  <si>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</si>
  <si>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</si>
  <si>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</si>
  <si>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</si>
  <si>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</si>
  <si>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</si>
  <si>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</si>
  <si>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</si>
  <si>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</si>
  <si>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</si>
  <si>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</si>
  <si>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</si>
  <si>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</si>
  <si>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</si>
  <si>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</si>
  <si>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</si>
  <si>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</si>
  <si>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</si>
  <si>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</si>
  <si>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</si>
  <si>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</si>
  <si>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</si>
  <si>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</si>
  <si>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</si>
  <si>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</si>
  <si>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</si>
  <si>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</si>
  <si>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</si>
  <si>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</si>
  <si>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</si>
  <si>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</si>
  <si>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</si>
  <si>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</si>
  <si>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</si>
  <si>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</si>
  <si>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</si>
  <si>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</si>
  <si>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</si>
  <si>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</si>
  <si>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</si>
  <si>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</si>
  <si>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</si>
  <si>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</si>
  <si>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</si>
  <si>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</si>
  <si>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</si>
  <si>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</si>
  <si>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</si>
  <si>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</si>
  <si>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</si>
  <si>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</si>
  <si>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</si>
  <si>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</si>
  <si>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</si>
  <si>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</si>
  <si>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</si>
  <si>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</si>
  <si>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</si>
  <si>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</si>
  <si>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</si>
  <si>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</si>
  <si>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</si>
  <si>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</si>
  <si>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</si>
  <si>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</si>
  <si>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</si>
  <si>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</si>
  <si>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</si>
  <si>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</si>
  <si>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</si>
  <si>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</si>
  <si>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</si>
  <si>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</si>
  <si>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</si>
  <si>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</si>
  <si>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</si>
  <si>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</si>
  <si>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</si>
  <si>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</si>
  <si>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</si>
  <si>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</si>
  <si>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</si>
  <si>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</si>
  <si>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</si>
  <si>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</si>
  <si>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</si>
  <si>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</si>
  <si>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</si>
  <si>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</si>
  <si>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</si>
  <si>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</si>
  <si>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</si>
  <si>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</si>
  <si>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</si>
  <si>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</si>
  <si>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</si>
  <si>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</si>
  <si>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</si>
  <si>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</si>
  <si>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</si>
  <si>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</si>
  <si>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</si>
  <si>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</si>
  <si>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</si>
  <si>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</si>
  <si>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</si>
  <si>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</si>
  <si>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</si>
  <si>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</si>
  <si>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</si>
  <si>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</si>
  <si>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</si>
  <si>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</si>
  <si>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</si>
  <si>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</si>
  <si>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</si>
  <si>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</si>
  <si>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</si>
  <si>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</si>
  <si>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</si>
  <si>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</si>
  <si>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</si>
  <si>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</si>
  <si>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</si>
  <si>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</si>
  <si>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</si>
  <si>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</si>
  <si>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</si>
  <si>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</si>
  <si>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</si>
  <si>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</si>
  <si>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</si>
  <si>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</si>
  <si>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</si>
  <si>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</si>
  <si>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</si>
  <si>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</si>
  <si>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</si>
  <si>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</si>
  <si>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</si>
  <si>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</si>
  <si>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</si>
  <si>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</si>
  <si>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</si>
  <si>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</si>
  <si>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</si>
  <si>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</si>
  <si>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</si>
  <si>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</si>
  <si>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</si>
  <si>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</si>
  <si>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</si>
  <si>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</si>
  <si>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</si>
  <si>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</si>
  <si>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</si>
  <si>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</si>
  <si>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</si>
  <si>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</si>
  <si>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</si>
  <si>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</si>
  <si>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</si>
  <si>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</si>
  <si>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</si>
  <si>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</si>
  <si>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</si>
  <si>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</si>
  <si>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</si>
  <si>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</si>
  <si>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</si>
  <si>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</si>
  <si>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</si>
  <si>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</si>
  <si>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</si>
  <si>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</si>
  <si>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</si>
  <si>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</si>
  <si>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</si>
  <si>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</si>
  <si>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</si>
  <si>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</si>
  <si>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</si>
  <si>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</si>
  <si>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</si>
  <si>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</si>
  <si>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</si>
  <si>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</si>
  <si>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</si>
  <si>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</si>
  <si>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</si>
  <si>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</si>
  <si>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</si>
  <si>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</si>
  <si>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</si>
  <si>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</si>
  <si>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</si>
  <si>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</si>
  <si>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</si>
  <si>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</si>
  <si>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</si>
  <si>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</si>
  <si>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</si>
  <si>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</si>
  <si>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</si>
  <si>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</si>
  <si>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</si>
  <si>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</si>
  <si>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</si>
  <si>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</si>
  <si>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</si>
  <si>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</si>
  <si>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</si>
  <si>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</si>
  <si>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</si>
  <si>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</si>
  <si>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</si>
  <si>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</si>
  <si>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</si>
  <si>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</si>
  <si>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</si>
  <si>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</si>
  <si>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</si>
  <si>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</si>
  <si>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</si>
  <si>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</si>
  <si>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</si>
  <si>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</si>
  <si>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</si>
  <si>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</si>
  <si>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</si>
  <si>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</si>
  <si>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</si>
  <si>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</si>
  <si>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</si>
  <si>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</si>
  <si>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</si>
  <si>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</si>
  <si>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</si>
  <si>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</si>
  <si>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</si>
  <si>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</si>
  <si>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</si>
  <si>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</si>
  <si>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</si>
  <si>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</si>
  <si>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</si>
  <si>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</si>
  <si>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</si>
  <si>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</si>
  <si>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</si>
  <si>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</si>
  <si>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</si>
  <si>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</si>
  <si>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</si>
  <si>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</si>
  <si>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</si>
  <si>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</si>
  <si>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</si>
  <si>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</si>
  <si>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</si>
  <si>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</si>
  <si>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</si>
  <si>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</si>
  <si>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</si>
  <si>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</si>
  <si>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</si>
  <si>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</si>
  <si>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</si>
  <si>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</si>
  <si>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</si>
  <si>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</si>
  <si>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</si>
  <si>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</si>
  <si>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</si>
  <si>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</si>
  <si>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</si>
  <si>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</si>
  <si>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</si>
  <si>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</si>
  <si>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</si>
  <si>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</si>
  <si>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</si>
  <si>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</si>
  <si>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</si>
  <si>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</si>
  <si>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</si>
  <si>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</si>
  <si>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</si>
  <si>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</si>
  <si>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</si>
  <si>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</si>
  <si>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</si>
  <si>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</si>
  <si>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</si>
  <si>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</si>
  <si>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</si>
  <si>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</si>
  <si>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</si>
  <si>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</si>
  <si>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</si>
  <si>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</si>
  <si>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</si>
  <si>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</si>
  <si>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</si>
  <si>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</si>
  <si>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</si>
  <si>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</si>
  <si>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</si>
  <si>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</si>
  <si>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</si>
  <si>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</si>
  <si>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</si>
  <si>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</si>
  <si>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</si>
  <si>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</si>
  <si>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</si>
  <si>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</si>
  <si>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</si>
  <si>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</si>
  <si>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</si>
  <si>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</si>
  <si>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</si>
  <si>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</si>
  <si>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</si>
  <si>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</si>
  <si>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</si>
  <si>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</si>
  <si>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</si>
  <si>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</si>
  <si>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</si>
  <si>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</si>
  <si>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</si>
  <si>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</si>
  <si>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</si>
  <si>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</si>
  <si>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</si>
  <si>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</si>
  <si>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</si>
  <si>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</si>
  <si>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</si>
  <si>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</si>
  <si>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</si>
  <si>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</si>
  <si>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</si>
  <si>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</si>
  <si>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</si>
  <si>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</si>
  <si>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</si>
  <si>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</si>
  <si>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</si>
  <si>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</si>
  <si>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</si>
  <si>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</si>
  <si>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</si>
  <si>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</si>
  <si>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</si>
  <si>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</si>
  <si>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</si>
  <si>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</si>
  <si>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</si>
  <si>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</si>
  <si>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</si>
  <si>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</si>
  <si>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</si>
  <si>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</si>
  <si>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</si>
  <si>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</si>
  <si>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</si>
  <si>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</si>
  <si>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</si>
  <si>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</si>
  <si>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</si>
  <si>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</si>
  <si>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</si>
  <si>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</si>
  <si>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</si>
  <si>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</si>
  <si>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</si>
  <si>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</si>
  <si>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</si>
  <si>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</si>
  <si>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</si>
  <si>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</si>
  <si>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</si>
  <si>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</si>
  <si>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</si>
  <si>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</si>
  <si>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</si>
  <si>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</si>
  <si>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</si>
  <si>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</si>
  <si>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</si>
  <si>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</si>
  <si>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</si>
  <si>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</si>
  <si>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</si>
  <si>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</si>
  <si>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</si>
  <si>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</si>
  <si>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</si>
  <si>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</si>
  <si>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</si>
  <si>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</si>
  <si>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</si>
  <si>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</si>
  <si>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</si>
  <si>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</si>
  <si>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</si>
  <si>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</si>
  <si>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</si>
  <si>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</si>
  <si>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</si>
  <si>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</si>
  <si>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</si>
  <si>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</si>
  <si>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</si>
  <si>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</si>
  <si>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</si>
  <si>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</si>
  <si>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</si>
  <si>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</si>
  <si>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</si>
  <si>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</si>
  <si>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</si>
  <si>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</si>
  <si>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</si>
  <si>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</si>
  <si>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</si>
  <si>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</si>
  <si>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</si>
  <si>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</si>
  <si>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</si>
  <si>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</si>
  <si>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</si>
  <si>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</si>
  <si>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</si>
  <si>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</si>
  <si>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</si>
  <si>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</si>
  <si>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</si>
  <si>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</si>
  <si>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</si>
  <si>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</si>
  <si>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</si>
  <si>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</si>
  <si>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</si>
  <si>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</si>
  <si>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</si>
  <si>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</si>
  <si>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</si>
  <si>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</si>
  <si>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</si>
  <si>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</si>
  <si>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</si>
  <si>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</si>
  <si>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</si>
  <si>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</si>
  <si>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</si>
  <si>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</si>
  <si>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</si>
  <si>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</si>
  <si>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</si>
  <si>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</si>
  <si>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</si>
  <si>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</si>
  <si>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</si>
  <si>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</si>
  <si>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</si>
  <si>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</si>
  <si>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</si>
  <si>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</si>
  <si>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</si>
  <si>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</si>
  <si>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</si>
  <si>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</si>
  <si>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</si>
  <si>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</si>
  <si>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</si>
  <si>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</si>
  <si>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</si>
  <si>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</si>
  <si>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</si>
  <si>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</si>
  <si>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</si>
  <si>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</si>
  <si>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</si>
  <si>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</si>
  <si>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</si>
  <si>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</si>
  <si>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</si>
  <si>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</si>
  <si>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</si>
  <si>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</si>
  <si>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</si>
  <si>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</si>
  <si>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</si>
  <si>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</si>
  <si>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</si>
  <si>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</si>
  <si>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</si>
  <si>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</si>
  <si>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</si>
  <si>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</si>
  <si>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</si>
  <si>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</si>
  <si>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</si>
  <si>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</si>
  <si>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</si>
  <si>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</si>
  <si>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</si>
  <si>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</si>
  <si>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</si>
  <si>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</si>
  <si>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</si>
  <si>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</si>
  <si>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</si>
  <si>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</si>
  <si>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</si>
  <si>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</si>
  <si>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</si>
  <si>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</si>
  <si>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</si>
  <si>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</si>
  <si>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</si>
  <si>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</si>
  <si>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</si>
  <si>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</si>
  <si>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</si>
  <si>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</si>
  <si>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</si>
  <si>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</si>
  <si>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</si>
  <si>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</si>
  <si>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</si>
  <si>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</si>
  <si>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</si>
  <si>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</si>
  <si>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</si>
  <si>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</si>
  <si>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</si>
  <si>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</si>
  <si>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</si>
  <si>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</si>
  <si>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</si>
  <si>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</si>
  <si>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</si>
  <si>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</si>
  <si>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</si>
  <si>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</si>
  <si>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</si>
  <si>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</si>
  <si>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</si>
  <si>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</si>
  <si>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</si>
  <si>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</si>
  <si>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</si>
  <si>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</si>
  <si>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</si>
  <si>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</si>
  <si>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</si>
  <si>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</si>
  <si>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</si>
  <si>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</si>
  <si>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</si>
  <si>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</si>
  <si>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</si>
  <si>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</si>
  <si>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</si>
  <si>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</si>
  <si>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</si>
  <si>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</si>
  <si>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</si>
  <si>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</si>
  <si>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</si>
  <si>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</si>
  <si>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</si>
  <si>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</si>
  <si>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</si>
  <si>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</si>
  <si>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</si>
  <si>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</si>
  <si>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</si>
  <si>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</si>
  <si>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</si>
  <si>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</si>
  <si>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</si>
  <si>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</si>
  <si>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</si>
  <si>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</si>
  <si>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</si>
  <si>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</si>
  <si>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</si>
  <si>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</si>
  <si>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</si>
  <si>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</si>
  <si>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</si>
  <si>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</si>
  <si>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</si>
  <si>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</si>
  <si>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</si>
  <si>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</si>
  <si>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</si>
  <si>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</si>
  <si>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</si>
  <si>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</si>
  <si>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</si>
  <si>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</si>
  <si>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</si>
  <si>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</si>
  <si>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</si>
  <si>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</si>
  <si>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</si>
  <si>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</si>
  <si>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</si>
  <si>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</si>
  <si>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</si>
  <si>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</si>
  <si>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</si>
  <si>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</si>
  <si>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</si>
  <si>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</si>
  <si>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</si>
  <si>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</si>
  <si>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</si>
  <si>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</si>
  <si>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</si>
  <si>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</si>
  <si>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</si>
  <si>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</si>
  <si>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</si>
  <si>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</si>
  <si>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</si>
  <si>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</si>
  <si>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</si>
  <si>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</si>
  <si>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</si>
  <si>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</si>
  <si>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</si>
  <si>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</si>
  <si>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</si>
  <si>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</si>
  <si>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</si>
  <si>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</si>
  <si>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</si>
  <si>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</si>
  <si>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</si>
  <si>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</si>
  <si>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</si>
  <si>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</si>
  <si>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</si>
  <si>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</si>
  <si>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</si>
  <si>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</si>
  <si>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</si>
  <si>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</si>
  <si>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</si>
  <si>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</si>
  <si>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</si>
  <si>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</si>
  <si>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</si>
  <si>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</si>
  <si>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</si>
  <si>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</si>
  <si>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</si>
  <si>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</si>
  <si>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</si>
  <si>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</si>
  <si>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</si>
  <si>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</si>
  <si>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</si>
  <si>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</si>
  <si>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</si>
  <si>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</si>
  <si>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</si>
  <si>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</si>
  <si>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</si>
  <si>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</si>
  <si>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</si>
  <si>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</si>
  <si>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</si>
  <si>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</si>
  <si>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</si>
  <si>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</si>
  <si>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</si>
  <si>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</si>
  <si>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</si>
  <si>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</si>
  <si>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</si>
  <si>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</si>
  <si>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</si>
  <si>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</si>
  <si>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</si>
  <si>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</si>
  <si>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</si>
  <si>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</si>
  <si>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</si>
  <si>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</si>
  <si>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</si>
  <si>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</si>
  <si>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</si>
  <si>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</si>
  <si>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</si>
  <si>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</si>
  <si>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</si>
  <si>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</si>
  <si>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</si>
  <si>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</si>
  <si>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</si>
  <si>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</si>
  <si>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</si>
  <si>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</si>
  <si>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</si>
  <si>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</si>
  <si>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</si>
  <si>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</si>
  <si>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</si>
  <si>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</si>
  <si>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</si>
  <si>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</si>
  <si>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</si>
  <si>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</si>
  <si>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</si>
  <si>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</si>
  <si>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</si>
  <si>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</si>
  <si>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</si>
  <si>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</si>
  <si>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</si>
  <si>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</si>
  <si>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</si>
  <si>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</si>
  <si>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</si>
  <si>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</si>
  <si>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</si>
  <si>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</si>
  <si>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</si>
  <si>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</si>
  <si>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</si>
  <si>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</si>
  <si>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</si>
  <si>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</si>
  <si>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</si>
  <si>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</si>
  <si>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</si>
  <si>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</si>
  <si>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</si>
  <si>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</si>
  <si>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</si>
  <si>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</si>
  <si>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</si>
  <si>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</si>
  <si>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</si>
  <si>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</si>
  <si>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</si>
  <si>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</si>
  <si>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</si>
  <si>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</si>
  <si>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</si>
  <si>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</si>
  <si>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</si>
  <si>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</si>
  <si>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</si>
  <si>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</si>
  <si>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</si>
  <si>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</si>
  <si>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</si>
  <si>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</si>
  <si>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</si>
  <si>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</si>
  <si>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</si>
  <si>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</si>
  <si>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</si>
  <si>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</si>
  <si>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</si>
  <si>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</si>
  <si>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</si>
  <si>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</si>
  <si>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</si>
  <si>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</si>
  <si>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</si>
  <si>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</si>
  <si>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</si>
  <si>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</si>
  <si>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</si>
  <si>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</si>
  <si>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</si>
  <si>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</si>
  <si>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</si>
  <si>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</si>
  <si>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</si>
  <si>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</si>
  <si>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</si>
  <si>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</si>
  <si>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</si>
  <si>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</si>
  <si>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</si>
  <si>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</si>
  <si>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</si>
  <si>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</si>
  <si>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</si>
  <si>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</si>
  <si>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</si>
  <si>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</si>
  <si>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</si>
  <si>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</si>
  <si>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</si>
  <si>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</si>
  <si>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</si>
  <si>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</si>
  <si>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</si>
  <si>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</si>
  <si>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</si>
  <si>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</si>
  <si>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</si>
  <si>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</si>
  <si>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</si>
  <si>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</si>
  <si>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</si>
  <si>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</si>
  <si>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</si>
  <si>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</si>
  <si>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</si>
  <si>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</si>
  <si>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</si>
  <si>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</si>
  <si>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</si>
  <si>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</si>
  <si>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</si>
  <si>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</si>
  <si>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</si>
  <si>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</si>
  <si>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</si>
  <si>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</si>
  <si>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</si>
  <si>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</si>
  <si>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</si>
  <si>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</si>
  <si>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</si>
  <si>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</si>
  <si>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</si>
  <si>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</si>
  <si>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</si>
  <si>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</si>
  <si>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</si>
  <si>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</si>
  <si>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</si>
  <si>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</si>
  <si>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</si>
  <si>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</si>
  <si>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</si>
  <si>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</si>
  <si>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</si>
  <si>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</si>
  <si>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</si>
  <si>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</si>
  <si>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</si>
  <si>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</si>
  <si>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</si>
  <si>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</si>
  <si>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</si>
  <si>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</si>
  <si>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</si>
  <si>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</si>
  <si>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</si>
  <si>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</si>
  <si>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</si>
  <si>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</si>
  <si>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</si>
  <si>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</si>
  <si>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</si>
  <si>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</si>
  <si>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</si>
  <si>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</si>
  <si>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</si>
  <si>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</si>
  <si>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</si>
  <si>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</si>
  <si>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</si>
  <si>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</si>
  <si>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</si>
  <si>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</si>
  <si>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</si>
  <si>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</si>
  <si>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</si>
  <si>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</si>
  <si>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</si>
  <si>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</si>
  <si>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</si>
  <si>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</si>
  <si>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</si>
  <si>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</si>
  <si>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</si>
  <si>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</si>
  <si>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</si>
  <si>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</si>
  <si>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</si>
  <si>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</si>
  <si>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</si>
  <si>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</si>
  <si>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</si>
  <si>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</si>
  <si>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</si>
  <si>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</si>
  <si>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</si>
  <si>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</si>
  <si>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</si>
  <si>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</si>
  <si>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</si>
  <si>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</si>
  <si>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</si>
  <si>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</si>
  <si>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</si>
  <si>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</si>
  <si>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</si>
  <si>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</si>
  <si>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</si>
  <si>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</si>
  <si>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</si>
  <si>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</si>
  <si>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</si>
  <si>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</si>
  <si>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</si>
  <si>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</si>
  <si>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</si>
  <si>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</si>
  <si>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</si>
  <si>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</si>
  <si>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</si>
  <si>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</si>
  <si>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</si>
  <si>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</si>
  <si>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</si>
  <si>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</si>
  <si>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</si>
  <si>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</si>
  <si>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</si>
  <si>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</si>
  <si>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</si>
  <si>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</si>
  <si>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</si>
  <si>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</si>
  <si>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</si>
  <si>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</si>
  <si>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</si>
  <si>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</si>
  <si>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</si>
  <si>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</si>
  <si>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</si>
  <si>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</si>
  <si>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</si>
  <si>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</si>
  <si>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</si>
  <si>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</si>
  <si>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</si>
  <si>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</si>
  <si>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</si>
  <si>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</si>
  <si>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</si>
  <si>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</si>
  <si>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</si>
  <si>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</si>
  <si>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</si>
  <si>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</si>
  <si>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</si>
  <si>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</si>
  <si>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</si>
  <si>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</si>
  <si>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</si>
  <si>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</si>
  <si>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</si>
  <si>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</si>
  <si>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</si>
  <si>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</si>
  <si>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</si>
  <si>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</si>
  <si>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</si>
  <si>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</si>
  <si>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</si>
  <si>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</si>
  <si>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</si>
  <si>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</si>
  <si>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</si>
  <si>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</si>
  <si>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</si>
  <si>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</si>
  <si>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</si>
  <si>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</si>
  <si>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</si>
  <si>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</si>
  <si>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</si>
  <si>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</si>
  <si>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</si>
  <si>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</si>
  <si>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</si>
  <si>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</si>
  <si>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</si>
  <si>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</si>
  <si>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</si>
  <si>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</si>
  <si>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</si>
  <si>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</si>
  <si>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</si>
  <si>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</si>
  <si>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</si>
  <si>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</si>
  <si>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</si>
  <si>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</si>
  <si>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</si>
  <si>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</si>
  <si>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</si>
  <si>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</si>
  <si>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</si>
  <si>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</si>
  <si>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</si>
  <si>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</si>
  <si>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</si>
  <si>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</si>
  <si>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</si>
  <si>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</si>
  <si>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</si>
  <si>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</si>
  <si>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</si>
  <si>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</si>
  <si>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</si>
  <si>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</si>
  <si>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</si>
  <si>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</si>
  <si>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</si>
  <si>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</si>
  <si>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</si>
  <si>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</si>
  <si>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</si>
  <si>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</si>
  <si>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</si>
  <si>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</si>
  <si>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</si>
  <si>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</si>
  <si>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</si>
  <si>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</si>
  <si>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</si>
  <si>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</si>
  <si>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</si>
  <si>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</si>
  <si>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</si>
  <si>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</si>
  <si>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</si>
  <si>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</si>
  <si>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</si>
  <si>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</si>
  <si>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</si>
  <si>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</si>
  <si>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</si>
  <si>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</si>
  <si>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</si>
  <si>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</si>
  <si>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</si>
  <si>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</si>
  <si>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</si>
  <si>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</si>
  <si>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</si>
  <si>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</si>
  <si>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</si>
  <si>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</si>
  <si>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</si>
  <si>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</si>
  <si>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</si>
  <si>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</si>
  <si>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</si>
  <si>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</si>
  <si>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</si>
  <si>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</si>
  <si>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</si>
  <si>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</si>
  <si>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</si>
  <si>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</si>
  <si>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</si>
  <si>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</si>
  <si>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</si>
  <si>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</si>
  <si>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</si>
  <si>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</si>
  <si>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</si>
  <si>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</si>
  <si>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</si>
  <si>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</si>
  <si>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</si>
  <si>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</si>
  <si>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</si>
  <si>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</si>
  <si>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</si>
  <si>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</si>
  <si>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</si>
  <si>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</si>
  <si>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</si>
  <si>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</si>
  <si>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</si>
  <si>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</si>
  <si>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</si>
  <si>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</si>
  <si>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</si>
  <si>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</si>
  <si>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</si>
  <si>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</si>
  <si>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</si>
  <si>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</si>
  <si>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</si>
  <si>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</si>
  <si>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</si>
  <si>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</si>
  <si>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</si>
  <si>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</si>
  <si>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</si>
  <si>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</si>
  <si>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</si>
  <si>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</si>
  <si>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</si>
  <si>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</si>
  <si>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</si>
  <si>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</si>
  <si>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</si>
  <si>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</si>
  <si>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</si>
  <si>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</si>
  <si>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</si>
  <si>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</si>
  <si>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</si>
  <si>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</si>
  <si>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</si>
  <si>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</si>
  <si>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</si>
  <si>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</si>
  <si>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</si>
  <si>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</si>
  <si>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</si>
  <si>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</si>
  <si>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</si>
  <si>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</si>
  <si>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</si>
  <si>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</si>
  <si>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</si>
  <si>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</si>
  <si>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</si>
  <si>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</si>
  <si>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</si>
  <si>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</si>
  <si>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</si>
  <si>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</si>
  <si>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</si>
  <si>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</si>
  <si>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</si>
  <si>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</si>
  <si>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</si>
  <si>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</si>
  <si>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</si>
  <si>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</si>
  <si>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</si>
  <si>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</si>
  <si>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</si>
  <si>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</si>
  <si>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</si>
  <si>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</si>
  <si>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</si>
  <si>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</si>
  <si>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</si>
  <si>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</si>
  <si>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</si>
  <si>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</si>
  <si>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</si>
  <si>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</si>
  <si>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</si>
  <si>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</si>
  <si>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</si>
  <si>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</si>
  <si>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</si>
  <si>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</si>
  <si>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</si>
  <si>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</si>
  <si>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</si>
  <si>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</si>
  <si>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</si>
  <si>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</si>
  <si>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</si>
  <si>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</si>
  <si>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</si>
  <si>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</si>
  <si>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</si>
  <si>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</si>
  <si>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</si>
  <si>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</si>
  <si>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</si>
  <si>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</si>
  <si>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</si>
  <si>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</si>
  <si>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</si>
  <si>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</si>
  <si>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</si>
  <si>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</si>
  <si>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</si>
  <si>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</si>
  <si>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</si>
  <si>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</si>
  <si>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</si>
  <si>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</si>
  <si>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</si>
  <si>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</si>
  <si>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</si>
  <si>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</si>
  <si>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</si>
  <si>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</si>
  <si>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</si>
  <si>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</si>
  <si>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</si>
  <si>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</si>
  <si>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</si>
  <si>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</si>
  <si>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</si>
  <si>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</si>
  <si>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</si>
  <si>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</si>
  <si>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</si>
  <si>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</si>
  <si>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</si>
  <si>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</si>
  <si>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</si>
  <si>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</si>
  <si>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</si>
  <si>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</si>
  <si>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</si>
  <si>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</si>
  <si>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</si>
  <si>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</si>
  <si>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</si>
  <si>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</si>
  <si>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</si>
  <si>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</si>
  <si>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</si>
  <si>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</si>
  <si>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</si>
  <si>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</si>
  <si>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</si>
  <si>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</si>
  <si>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</si>
  <si>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</si>
  <si>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</si>
  <si>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</si>
  <si>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</si>
  <si>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</si>
  <si>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</si>
  <si>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</si>
  <si>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</si>
  <si>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</si>
  <si>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</si>
  <si>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</si>
  <si>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</si>
  <si>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</si>
  <si>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</si>
  <si>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</si>
  <si>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</si>
  <si>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</si>
  <si>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</si>
  <si>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</si>
  <si>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</si>
  <si>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</si>
  <si>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</si>
  <si>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</si>
  <si>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</si>
  <si>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</si>
  <si>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</si>
  <si>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</si>
  <si>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</si>
  <si>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</si>
  <si>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</si>
  <si>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</si>
  <si>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</si>
  <si>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</si>
  <si>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</si>
  <si>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</si>
  <si>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</si>
  <si>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</si>
  <si>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</si>
  <si>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</si>
  <si>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</si>
  <si>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</si>
  <si>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</si>
  <si>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</si>
  <si>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</si>
  <si>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</si>
  <si>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</si>
  <si>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</si>
  <si>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</si>
  <si>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</si>
  <si>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</si>
  <si>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</si>
  <si>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</si>
  <si>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</si>
  <si>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</si>
  <si>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</si>
  <si>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</si>
  <si>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</si>
  <si>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</si>
  <si>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</si>
  <si>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</si>
  <si>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</si>
  <si>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</si>
  <si>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</si>
  <si>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</si>
  <si>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</si>
  <si>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</si>
  <si>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</si>
  <si>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</si>
  <si>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</si>
  <si>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</si>
  <si>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</si>
  <si>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</si>
  <si>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</si>
  <si>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</si>
  <si>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</si>
  <si>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</si>
  <si>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</si>
  <si>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</si>
  <si>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</si>
  <si>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</si>
  <si>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</si>
  <si>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</si>
  <si>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</si>
  <si>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</si>
  <si>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</si>
  <si>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</si>
  <si>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</si>
  <si>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</si>
  <si>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</si>
  <si>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</si>
  <si>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</si>
  <si>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</si>
  <si>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</si>
  <si>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</si>
  <si>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</si>
  <si>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</si>
  <si>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</si>
  <si>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</si>
  <si>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</si>
  <si>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</si>
  <si>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</si>
  <si>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</si>
  <si>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</si>
  <si>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</si>
  <si>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</si>
  <si>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</si>
  <si>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</si>
  <si>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</si>
  <si>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</si>
  <si>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</si>
  <si>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</si>
  <si>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</si>
  <si>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</si>
  <si>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</si>
  <si>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</si>
  <si>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</si>
  <si>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</si>
  <si>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</si>
  <si>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</si>
  <si>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</si>
  <si>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</si>
  <si>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</si>
  <si>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</si>
  <si>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</si>
  <si>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</si>
  <si>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</si>
  <si>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</si>
  <si>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</si>
  <si>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</si>
  <si>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</si>
  <si>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</si>
  <si>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</si>
  <si>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</si>
  <si>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</si>
  <si>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</si>
  <si>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</si>
  <si>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</si>
  <si>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</si>
  <si>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</si>
  <si>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</si>
  <si>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</si>
  <si>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</si>
  <si>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</si>
  <si>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</si>
  <si>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</si>
  <si>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</si>
  <si>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</si>
  <si>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</si>
  <si>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</si>
  <si>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</si>
  <si>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</si>
  <si>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</si>
  <si>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</si>
  <si>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</si>
  <si>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</si>
  <si>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</si>
  <si>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</si>
  <si>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</si>
  <si>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</si>
  <si>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</si>
  <si>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</si>
  <si>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</si>
  <si>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</si>
  <si>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</si>
  <si>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</si>
  <si>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</si>
  <si>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</si>
  <si>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</si>
  <si>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</si>
  <si>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</si>
  <si>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</si>
  <si>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</si>
  <si>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</si>
  <si>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</si>
  <si>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</si>
  <si>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</si>
  <si>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</si>
  <si>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</si>
  <si>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</si>
  <si>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</si>
  <si>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</si>
  <si>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</si>
  <si>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</si>
  <si>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</si>
  <si>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</si>
  <si>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</si>
  <si>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</si>
  <si>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</si>
  <si>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</si>
  <si>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</si>
  <si>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</si>
  <si>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</si>
  <si>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</si>
  <si>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</si>
  <si>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</si>
  <si>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</si>
  <si>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</si>
  <si>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</si>
  <si>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</si>
  <si>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</si>
  <si>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</si>
  <si>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</si>
  <si>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</si>
  <si>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</si>
  <si>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</si>
  <si>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</si>
  <si>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</si>
  <si>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</si>
  <si>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</si>
  <si>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</si>
  <si>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</si>
  <si>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</si>
  <si>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</si>
  <si>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</si>
  <si>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</si>
  <si>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</si>
  <si>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</si>
  <si>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</si>
  <si>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</si>
  <si>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</si>
  <si>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</si>
  <si>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</si>
  <si>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</si>
  <si>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</si>
  <si>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</si>
  <si>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</si>
  <si>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</si>
  <si>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</si>
  <si>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</si>
  <si>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</si>
  <si>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</si>
  <si>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</si>
  <si>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</si>
  <si>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</si>
  <si>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</si>
  <si>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</si>
  <si>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</si>
  <si>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</si>
  <si>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</si>
  <si>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</si>
  <si>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</si>
  <si>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</si>
  <si>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</si>
  <si>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</si>
  <si>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</si>
  <si>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</si>
  <si>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</si>
  <si>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</si>
  <si>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</si>
  <si>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</si>
  <si>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</si>
  <si>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</si>
  <si>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</si>
  <si>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</si>
  <si>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</si>
  <si>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</si>
  <si>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</si>
  <si>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</si>
  <si>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</si>
  <si>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</si>
  <si>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</si>
  <si>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</si>
  <si>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</si>
  <si>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</si>
  <si>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</si>
  <si>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</si>
  <si>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</si>
  <si>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</si>
  <si>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</si>
  <si>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</si>
  <si>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</si>
  <si>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</si>
  <si>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</si>
  <si>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</si>
  <si>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</si>
  <si>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</si>
  <si>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</si>
  <si>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</si>
  <si>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</si>
  <si>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</si>
  <si>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</si>
  <si>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</si>
  <si>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</si>
  <si>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</si>
  <si>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</si>
  <si>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</si>
  <si>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</si>
  <si>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</si>
  <si>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</si>
  <si>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</si>
  <si>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</si>
  <si>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</si>
  <si>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</si>
  <si>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</si>
  <si>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</si>
  <si>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</si>
  <si>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</si>
  <si>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</si>
  <si>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</si>
  <si>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</si>
  <si>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</si>
  <si>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</si>
  <si>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</si>
  <si>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</si>
  <si>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</si>
  <si>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</si>
  <si>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</si>
  <si>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</si>
  <si>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</si>
  <si>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</si>
  <si>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</si>
  <si>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</si>
  <si>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</si>
  <si>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</si>
  <si>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</si>
  <si>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</si>
  <si>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</si>
  <si>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</si>
  <si>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</si>
  <si>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</si>
  <si>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</si>
  <si>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</si>
  <si>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</si>
  <si>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</si>
  <si>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</si>
  <si>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</si>
  <si>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</si>
  <si>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</si>
  <si>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</si>
  <si>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</si>
  <si>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</si>
  <si>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</si>
  <si>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</si>
  <si>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</si>
  <si>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</si>
  <si>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</si>
  <si>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</si>
  <si>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</si>
  <si>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</si>
  <si>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</si>
  <si>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</si>
  <si>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</si>
  <si>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</si>
  <si>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</si>
  <si>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</si>
  <si>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</si>
  <si>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</si>
  <si>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</si>
  <si>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</si>
  <si>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</si>
  <si>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</si>
  <si>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</si>
  <si>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</si>
  <si>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</si>
  <si>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</si>
  <si>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</si>
  <si>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</si>
  <si>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</si>
  <si>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</si>
  <si>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</si>
  <si>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</si>
  <si>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</si>
  <si>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</si>
  <si>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</si>
  <si>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</si>
  <si>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</si>
  <si>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</si>
  <si>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</si>
  <si>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</si>
  <si>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</si>
  <si>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</si>
  <si>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</si>
  <si>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</si>
  <si>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</si>
  <si>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</si>
  <si>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</si>
  <si>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</si>
  <si>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</si>
  <si>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</si>
  <si>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</si>
  <si>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</si>
  <si>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</si>
  <si>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</si>
  <si>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</si>
  <si>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</si>
  <si>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</si>
  <si>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</si>
  <si>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</si>
  <si>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</si>
  <si>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</si>
  <si>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</si>
  <si>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</si>
  <si>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</si>
  <si>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</si>
  <si>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</si>
  <si>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</si>
  <si>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</si>
  <si>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</si>
  <si>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</si>
  <si>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</si>
  <si>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</si>
  <si>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</si>
  <si>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</si>
  <si>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</si>
  <si>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</si>
  <si>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</si>
  <si>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</si>
  <si>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</si>
  <si>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</si>
  <si>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</si>
  <si>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</si>
  <si>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</si>
  <si>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</si>
  <si>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</si>
  <si>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</si>
  <si>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</si>
  <si>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</si>
  <si>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</si>
  <si>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</si>
  <si>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</si>
  <si>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</si>
  <si>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</si>
  <si>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</si>
  <si>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</si>
  <si>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</si>
  <si>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</si>
  <si>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</si>
  <si>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</si>
  <si>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</si>
  <si>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</si>
  <si>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</si>
  <si>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</si>
  <si>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</si>
  <si>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</si>
  <si>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</si>
  <si>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</si>
  <si>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</si>
  <si>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</si>
  <si>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</si>
  <si>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</si>
  <si>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</si>
  <si>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</si>
  <si>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</si>
  <si>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</si>
  <si>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</si>
  <si>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</si>
  <si>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</si>
  <si>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</si>
  <si>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</si>
  <si>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</si>
  <si>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</si>
  <si>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</si>
  <si>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</si>
  <si>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</si>
  <si>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</si>
  <si>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</si>
  <si>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</si>
  <si>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</si>
  <si>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</si>
  <si>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</si>
  <si>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</si>
  <si>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</si>
  <si>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</si>
  <si>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</si>
  <si>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</si>
  <si>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</si>
  <si>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</si>
  <si>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</si>
  <si>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</si>
  <si>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</si>
  <si>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</si>
  <si>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</si>
  <si>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</si>
  <si>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</si>
  <si>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</si>
  <si>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</si>
  <si>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</si>
  <si>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</si>
  <si>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</si>
  <si>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</si>
  <si>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</si>
  <si>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</si>
  <si>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</si>
  <si>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</si>
  <si>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</si>
  <si>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</si>
  <si>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</si>
  <si>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</si>
  <si>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</si>
  <si>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</si>
  <si>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</si>
  <si>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</si>
  <si>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</si>
  <si>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</si>
  <si>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</si>
  <si>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</si>
  <si>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</si>
  <si>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</si>
  <si>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</si>
  <si>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</si>
  <si>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</si>
  <si>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</si>
  <si>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</si>
  <si>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</si>
  <si>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</si>
  <si>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</si>
  <si>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</si>
  <si>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</si>
  <si>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</si>
  <si>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</si>
  <si>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</si>
  <si>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</si>
  <si>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</si>
  <si>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</si>
  <si>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</si>
  <si>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</si>
  <si>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</si>
  <si>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</si>
  <si>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</si>
  <si>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</si>
  <si>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</si>
  <si>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</si>
  <si>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</si>
  <si>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</si>
  <si>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</si>
  <si>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</si>
  <si>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</si>
  <si>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</si>
  <si>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</si>
  <si>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</si>
  <si>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</si>
  <si>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</si>
  <si>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</si>
  <si>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</si>
  <si>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</si>
  <si>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</si>
  <si>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</si>
  <si>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</si>
  <si>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</si>
  <si>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</si>
  <si>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</si>
  <si>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</si>
  <si>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</si>
  <si>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</si>
  <si>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</si>
  <si>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</si>
  <si>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</si>
  <si>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</si>
  <si>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</si>
  <si>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</si>
  <si>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</si>
  <si>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</si>
  <si>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</si>
  <si>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</si>
  <si>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</si>
  <si>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</si>
  <si>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</si>
  <si>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</si>
  <si>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</si>
  <si>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</si>
  <si>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</si>
  <si>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</si>
  <si>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</si>
  <si>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</si>
  <si>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</si>
  <si>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</si>
  <si>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</si>
  <si>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</si>
  <si>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</si>
  <si>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</si>
  <si>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</si>
  <si>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</si>
  <si>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</si>
  <si>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</si>
  <si>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</si>
  <si>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</si>
  <si>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</si>
  <si>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</si>
  <si>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</si>
  <si>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</si>
  <si>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</si>
  <si>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</si>
  <si>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</si>
  <si>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</si>
  <si>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</si>
  <si>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</si>
  <si>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</si>
  <si>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</si>
  <si>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</si>
  <si>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</si>
  <si>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</si>
  <si>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</si>
  <si>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</si>
  <si>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</si>
  <si>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</si>
  <si>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</si>
  <si>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</si>
  <si>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</si>
  <si>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</si>
  <si>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</si>
  <si>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</si>
  <si>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</si>
  <si>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</si>
  <si>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</si>
  <si>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</si>
  <si>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</si>
  <si>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</si>
  <si>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</si>
  <si>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</si>
  <si>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</si>
  <si>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</si>
  <si>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</si>
  <si>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</si>
  <si>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</si>
  <si>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</si>
  <si>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</si>
  <si>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</si>
  <si>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</si>
  <si>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</si>
  <si>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</si>
  <si>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</si>
  <si>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</si>
  <si>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</si>
  <si>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</si>
  <si>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</si>
  <si>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</si>
  <si>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</si>
  <si>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</si>
  <si>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</si>
  <si>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</si>
  <si>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</si>
  <si>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</si>
  <si>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</si>
  <si>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</si>
  <si>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</si>
  <si>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</si>
  <si>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</si>
  <si>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</si>
  <si>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</si>
  <si>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</si>
  <si>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</si>
  <si>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</si>
  <si>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</si>
  <si>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</si>
  <si>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</si>
  <si>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</si>
  <si>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</si>
  <si>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</si>
  <si>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</si>
  <si>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</si>
  <si>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</si>
  <si>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</si>
  <si>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</si>
  <si>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</si>
  <si>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</si>
  <si>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</si>
  <si>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</si>
  <si>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</si>
  <si>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</si>
  <si>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</si>
  <si>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</si>
  <si>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</si>
  <si>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</si>
  <si>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</si>
  <si>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</si>
  <si>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</si>
  <si>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</si>
  <si>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</si>
  <si>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</si>
  <si>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</si>
  <si>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</si>
  <si>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</si>
  <si>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</si>
  <si>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</si>
  <si>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</si>
  <si>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</si>
  <si>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</si>
  <si>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</si>
  <si>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</si>
  <si>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</si>
  <si>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</si>
  <si>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</si>
  <si>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</si>
  <si>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</si>
  <si>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</si>
  <si>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</si>
  <si>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</si>
  <si>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</si>
  <si>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</si>
  <si>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</si>
  <si>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</si>
  <si>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</si>
  <si>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</si>
  <si>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</si>
  <si>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</si>
  <si>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</si>
  <si>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</si>
  <si>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</si>
  <si>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</si>
  <si>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</si>
  <si>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</si>
  <si>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</si>
  <si>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</si>
  <si>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</si>
  <si>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</si>
  <si>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</si>
  <si>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</si>
  <si>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</si>
  <si>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</si>
  <si>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</si>
  <si>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</si>
  <si>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</si>
  <si>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</si>
  <si>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</si>
  <si>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</si>
  <si>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</si>
  <si>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</si>
  <si>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</si>
  <si>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</si>
  <si>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</si>
  <si>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</si>
  <si>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</si>
  <si>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</si>
  <si>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</si>
  <si>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</si>
  <si>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</si>
  <si>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</si>
  <si>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</si>
  <si>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</si>
  <si>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</si>
  <si>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</si>
  <si>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</si>
  <si>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</si>
  <si>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</si>
  <si>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</si>
  <si>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</si>
  <si>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</si>
  <si>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</si>
  <si>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</si>
  <si>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</si>
  <si>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</si>
  <si>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</si>
  <si>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</si>
  <si>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</si>
  <si>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</si>
  <si>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</si>
  <si>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</si>
  <si>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</si>
  <si>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</si>
  <si>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</si>
  <si>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</si>
  <si>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</si>
  <si>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</si>
  <si>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</si>
  <si>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</si>
  <si>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</si>
  <si>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</si>
  <si>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</si>
  <si>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</si>
  <si>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</si>
  <si>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</si>
  <si>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</si>
  <si>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</si>
  <si>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</si>
  <si>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</si>
  <si>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</si>
  <si>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</si>
  <si>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</si>
  <si>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</si>
  <si>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</si>
  <si>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</si>
  <si>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</si>
  <si>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</si>
  <si>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</si>
  <si>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</si>
  <si>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</si>
  <si>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</si>
  <si>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</si>
  <si>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</si>
  <si>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</si>
  <si>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</si>
  <si>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</si>
  <si>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</si>
  <si>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</si>
  <si>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</si>
  <si>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</si>
  <si>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</si>
  <si>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</si>
  <si>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</si>
  <si>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</si>
  <si>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</si>
  <si>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</si>
  <si>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</si>
  <si>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</si>
  <si>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</si>
  <si>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</si>
  <si>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</si>
  <si>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</si>
  <si>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</si>
  <si>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</si>
  <si>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</si>
  <si>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</si>
  <si>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</si>
  <si>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</si>
  <si>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</si>
  <si>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</si>
  <si>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</si>
  <si>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</si>
  <si>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</si>
  <si>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</si>
  <si>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</si>
  <si>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</si>
  <si>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</si>
  <si>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</si>
  <si>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</si>
  <si>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</si>
  <si>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</si>
  <si>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</si>
  <si>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</si>
  <si>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</si>
  <si>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</si>
  <si>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</si>
  <si>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</si>
  <si>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</si>
  <si>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</si>
  <si>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</si>
  <si>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</si>
  <si>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</si>
  <si>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</si>
  <si>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</si>
  <si>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</si>
  <si>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</si>
  <si>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</si>
  <si>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</si>
  <si>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</si>
  <si>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</si>
  <si>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</si>
  <si>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</si>
  <si>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</si>
  <si>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</si>
  <si>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</si>
  <si>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</si>
  <si>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</si>
  <si>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</si>
  <si>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</si>
  <si>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</si>
  <si>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</si>
  <si>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</si>
  <si>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</si>
  <si>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</si>
  <si>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</si>
  <si>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</si>
  <si>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</si>
  <si>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</si>
  <si>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</si>
  <si>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</si>
  <si>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</si>
  <si>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</si>
  <si>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</si>
  <si>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</si>
  <si>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</si>
  <si>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</si>
  <si>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</si>
  <si>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</si>
  <si>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</si>
  <si>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</si>
  <si>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</si>
  <si>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</si>
  <si>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</si>
  <si>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</si>
  <si>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</si>
  <si>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</si>
  <si>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</si>
  <si>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</si>
  <si>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</si>
  <si>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</si>
  <si>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</si>
  <si>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</si>
  <si>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</si>
  <si>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</si>
  <si>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</si>
  <si>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</si>
  <si>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</si>
  <si>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</si>
  <si>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</si>
  <si>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</si>
  <si>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</si>
  <si>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</si>
  <si>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</si>
  <si>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</si>
  <si>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</si>
  <si>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</si>
  <si>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</si>
  <si>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</si>
  <si>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</si>
  <si>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</si>
  <si>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</si>
  <si>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</si>
  <si>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</si>
  <si>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</si>
  <si>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</si>
  <si>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</si>
  <si>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</si>
  <si>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</si>
  <si>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</si>
  <si>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</si>
  <si>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</si>
  <si>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</si>
  <si>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</si>
  <si>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</si>
  <si>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</si>
  <si>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</si>
  <si>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</si>
  <si>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</si>
  <si>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</si>
  <si>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</si>
  <si>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</si>
  <si>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</si>
  <si>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</si>
  <si>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</si>
  <si>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</si>
  <si>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</si>
  <si>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</si>
  <si>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</si>
  <si>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</si>
  <si>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</si>
  <si>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</si>
  <si>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</si>
  <si>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</si>
  <si>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</si>
  <si>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</si>
  <si>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</si>
  <si>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</si>
  <si>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</si>
  <si>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</si>
  <si>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</si>
  <si>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</si>
  <si>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</si>
  <si>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</si>
  <si>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</si>
  <si>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</si>
  <si>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</si>
  <si>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</si>
  <si>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</si>
  <si>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</si>
  <si>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</si>
  <si>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</si>
  <si>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</si>
  <si>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</si>
  <si>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</si>
  <si>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</si>
  <si>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</si>
  <si>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</si>
  <si>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</si>
  <si>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</si>
  <si>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</si>
  <si>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</si>
  <si>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</si>
  <si>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</si>
  <si>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</si>
  <si>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</si>
  <si>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</si>
  <si>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</si>
  <si>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</si>
  <si>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</si>
  <si>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</si>
  <si>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</si>
  <si>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</si>
  <si>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</si>
  <si>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</si>
  <si>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</si>
  <si>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</si>
  <si>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</si>
  <si>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</si>
  <si>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</si>
  <si>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</si>
  <si>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</si>
  <si>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</si>
  <si>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</si>
  <si>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</si>
  <si>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</si>
  <si>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</si>
  <si>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</si>
  <si>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</si>
  <si>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</si>
  <si>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</si>
  <si>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</si>
  <si>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</si>
  <si>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</si>
  <si>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</si>
  <si>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</si>
  <si>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</si>
  <si>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</si>
  <si>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</si>
  <si>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</si>
  <si>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</si>
  <si>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</si>
  <si>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</si>
  <si>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</si>
  <si>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</si>
  <si>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</si>
  <si>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</si>
  <si>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</si>
  <si>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</si>
  <si>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</si>
  <si>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</si>
  <si>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</si>
  <si>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</si>
  <si>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</si>
  <si>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</si>
  <si>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</si>
  <si>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</si>
  <si>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</si>
  <si>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</si>
  <si>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</si>
  <si>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</si>
  <si>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</si>
  <si>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</si>
  <si>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</si>
  <si>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</si>
  <si>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</si>
  <si>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</si>
  <si>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</si>
  <si>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</si>
  <si>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</si>
  <si>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</si>
  <si>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</si>
  <si>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</si>
  <si>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</si>
  <si>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</si>
  <si>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</si>
  <si>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</si>
  <si>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</si>
  <si>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</si>
  <si>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</si>
  <si>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</si>
  <si>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</si>
  <si>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</si>
  <si>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</si>
  <si>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</si>
  <si>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</si>
  <si>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</si>
  <si>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</si>
  <si>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</si>
  <si>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</si>
  <si>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</si>
  <si>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</si>
  <si>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</si>
  <si>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</si>
  <si>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</si>
  <si>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</si>
  <si>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</si>
  <si>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</si>
  <si>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</si>
  <si>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</si>
  <si>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</si>
  <si>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</si>
  <si>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</si>
  <si>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</si>
  <si>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</si>
  <si>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</si>
  <si>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</si>
  <si>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</si>
  <si>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</si>
  <si>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</si>
  <si>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</si>
  <si>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</si>
  <si>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</si>
  <si>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</si>
  <si>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</si>
  <si>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</si>
  <si>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</si>
  <si>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</si>
  <si>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</si>
  <si>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</si>
  <si>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</si>
  <si>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</si>
  <si>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</si>
  <si>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</si>
  <si>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</si>
  <si>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</si>
  <si>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</si>
  <si>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</si>
  <si>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</si>
  <si>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</si>
  <si>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</si>
  <si>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</si>
  <si>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</si>
  <si>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</si>
  <si>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</si>
  <si>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</si>
  <si>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</si>
  <si>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</si>
  <si>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2026-02-13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</si>
  <si>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</si>
  <si>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</si>
  <si>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</si>
  <si>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</si>
  <si>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</si>
  <si>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</si>
  <si>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대구광역시 달서구 성서서로36길 5-4</t>
    <phoneticPr fontId="2" type="noConversion"/>
  </si>
  <si>
    <t>010-5486-7951</t>
    <phoneticPr fontId="2" type="noConversion"/>
  </si>
  <si>
    <t>진홍오토(대구)_260213_172517.xlsx</t>
  </si>
  <si>
    <t>진홍오토(대구)_260213_172517.xlsx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</si>
</sst>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4400000</c:v>
                </c:pt>
                <c:pt idx="2">
                  <c:v>1870000</c:v>
                </c:pt>
                <c:pt idx="3">
                  <c:v>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19</c:v>
                      </c:pt>
                      <c:pt idx="1">
                        <c:v>1</c:v>
                      </c:pt>
                      <c:pt idx="2">
                        <c:v>11</c:v>
                      </c:pt>
                      <c:pt idx="3">
                        <c:v>41</c:v>
                      </c:pt>
                      <c:pt idx="4">
                        <c:v>5</c:v>
                      </c:pt>
                      <c:pt idx="5">
                        <c:v>32</c:v>
                      </c:pt>
                      <c:pt idx="6">
                        <c:v>34</c:v>
                      </c:pt>
                      <c:pt idx="7">
                        <c:v>8</c:v>
                      </c:pt>
                      <c:pt idx="8">
                        <c:v>41</c:v>
                      </c:pt>
                      <c:pt idx="9">
                        <c:v>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1192</v>
      </c>
      <c r="R1" s="315"/>
      <c r="S1" s="316"/>
      <c r="T1" s="316"/>
      <c r="U1" s="317"/>
    </row>
    <row r="2" spans="1:21" x14ac:dyDescent="0.3">
      <c r="A2" s="318" t="s">
        <v>65</v>
      </c>
      <c r="B2" s="319"/>
      <c r="C2" s="320" t="s">
        <v>2213</v>
      </c>
      <c r="D2" s="321"/>
      <c r="E2" s="321"/>
      <c r="F2" s="321"/>
      <c r="G2" s="322"/>
      <c r="H2" s="320" t="s">
        <v>77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46066</v>
      </c>
      <c r="U2" s="326"/>
    </row>
    <row r="3" spans="1:21" ht="24.95" customHeight="1" x14ac:dyDescent="0.3">
      <c r="A3" s="336" t="s">
        <v>1162</v>
      </c>
      <c r="B3" s="37" t="s">
        <v>59</v>
      </c>
      <c r="C3" s="339" t="s">
        <v>1333</v>
      </c>
      <c r="D3" s="340"/>
      <c r="E3" s="340"/>
      <c r="F3" s="340"/>
      <c r="G3" s="340"/>
      <c r="H3" s="340"/>
      <c r="I3" s="340"/>
      <c r="J3" s="341"/>
      <c r="K3" s="342" t="s">
        <v>1163</v>
      </c>
      <c r="L3" s="37" t="s">
        <v>59</v>
      </c>
      <c r="M3" s="345" t="s">
        <v>964</v>
      </c>
      <c r="N3" s="346"/>
      <c r="O3" s="346"/>
      <c r="P3" s="346"/>
      <c r="Q3" s="346"/>
      <c r="R3" s="346"/>
      <c r="S3" s="346"/>
      <c r="T3" s="346"/>
      <c r="U3" s="347"/>
    </row>
    <row r="4" spans="1:21" ht="24.95" customHeight="1" x14ac:dyDescent="0.3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327" t="s">
        <v>73</v>
      </c>
      <c r="U4" s="330"/>
    </row>
    <row r="5" spans="1:21" ht="24.95" customHeight="1" x14ac:dyDescent="0.3">
      <c r="A5" s="337"/>
      <c r="B5" s="38" t="s">
        <v>10</v>
      </c>
      <c r="C5" s="327" t="s">
        <v>5130</v>
      </c>
      <c r="D5" s="328"/>
      <c r="E5" s="328"/>
      <c r="F5" s="328"/>
      <c r="G5" s="328"/>
      <c r="H5" s="328"/>
      <c r="I5" s="328"/>
      <c r="J5" s="329"/>
      <c r="K5" s="343"/>
      <c r="L5" s="38" t="s">
        <v>10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24.95" customHeight="1" x14ac:dyDescent="0.3">
      <c r="A6" s="338"/>
      <c r="B6" s="38" t="s">
        <v>75</v>
      </c>
      <c r="C6" s="327" t="s">
        <v>5131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25</v>
      </c>
      <c r="U6" s="330"/>
    </row>
    <row r="7" spans="1:21" ht="15.75" customHeight="1" x14ac:dyDescent="0.3">
      <c r="A7" s="331" t="s">
        <v>70</v>
      </c>
      <c r="B7" s="332"/>
      <c r="C7" s="332"/>
      <c r="D7" s="332"/>
      <c r="E7" s="333"/>
      <c r="F7" s="334" t="s">
        <v>44</v>
      </c>
      <c r="G7" s="332"/>
      <c r="H7" s="332"/>
      <c r="I7" s="333"/>
      <c r="J7" s="334" t="s">
        <v>42</v>
      </c>
      <c r="K7" s="332"/>
      <c r="L7" s="332"/>
      <c r="M7" s="332"/>
      <c r="N7" s="333"/>
      <c r="O7" s="332" t="s">
        <v>50</v>
      </c>
      <c r="P7" s="333"/>
      <c r="Q7" s="334" t="s">
        <v>69</v>
      </c>
      <c r="R7" s="332"/>
      <c r="S7" s="333"/>
      <c r="T7" s="334" t="s">
        <v>68</v>
      </c>
      <c r="U7" s="335"/>
    </row>
    <row r="8" spans="1:21" ht="15.6" customHeight="1" x14ac:dyDescent="0.3">
      <c r="A8" s="360" t="s">
        <v>1213</v>
      </c>
      <c r="B8" s="361"/>
      <c r="C8" s="361"/>
      <c r="D8" s="361"/>
      <c r="E8" s="362"/>
      <c r="F8" s="363" t="s">
        <v>2152</v>
      </c>
      <c r="G8" s="364"/>
      <c r="H8" s="364"/>
      <c r="I8" s="365"/>
      <c r="J8" s="371">
        <v>1200000</v>
      </c>
      <c r="K8" s="371"/>
      <c r="L8" s="371"/>
      <c r="M8" s="371"/>
      <c r="N8" s="371"/>
      <c r="O8" s="372">
        <v>1</v>
      </c>
      <c r="P8" s="372"/>
      <c r="Q8" s="366"/>
      <c r="R8" s="367"/>
      <c r="S8" s="368"/>
      <c r="T8" s="369">
        <v>1200000</v>
      </c>
      <c r="U8" s="370"/>
    </row>
    <row r="9" spans="1:21" ht="15.6" customHeight="1" x14ac:dyDescent="0.3">
      <c r="A9" s="351" t="s">
        <v>1487</v>
      </c>
      <c r="B9" s="352"/>
      <c r="C9" s="352"/>
      <c r="D9" s="352"/>
      <c r="E9" s="353"/>
      <c r="F9" s="354" t="s">
        <v>2667</v>
      </c>
      <c r="G9" s="352"/>
      <c r="H9" s="352"/>
      <c r="I9" s="353"/>
      <c r="J9" s="373">
        <v>350000</v>
      </c>
      <c r="K9" s="373"/>
      <c r="L9" s="373"/>
      <c r="M9" s="373"/>
      <c r="N9" s="373"/>
      <c r="O9" s="374">
        <v>1</v>
      </c>
      <c r="P9" s="374"/>
      <c r="Q9" s="355"/>
      <c r="R9" s="356"/>
      <c r="S9" s="357"/>
      <c r="T9" s="358">
        <v>350000</v>
      </c>
      <c r="U9" s="359"/>
    </row>
    <row r="10" spans="1:21" ht="15.6" customHeight="1" x14ac:dyDescent="0.3">
      <c r="A10" s="351"/>
      <c r="B10" s="352"/>
      <c r="C10" s="352"/>
      <c r="D10" s="352"/>
      <c r="E10" s="353"/>
      <c r="F10" s="354"/>
      <c r="G10" s="352"/>
      <c r="H10" s="352"/>
      <c r="I10" s="353"/>
      <c r="J10" s="373"/>
      <c r="K10" s="373"/>
      <c r="L10" s="373"/>
      <c r="M10" s="373"/>
      <c r="N10" s="373"/>
      <c r="O10" s="374"/>
      <c r="P10" s="374"/>
      <c r="Q10" s="355"/>
      <c r="R10" s="356"/>
      <c r="S10" s="357"/>
      <c r="T10" s="358"/>
      <c r="U10" s="359"/>
    </row>
    <row r="11" spans="1:21" ht="15.6" customHeight="1" x14ac:dyDescent="0.3">
      <c r="A11" s="351"/>
      <c r="B11" s="352"/>
      <c r="C11" s="352"/>
      <c r="D11" s="352"/>
      <c r="E11" s="353"/>
      <c r="F11" s="354"/>
      <c r="G11" s="352"/>
      <c r="H11" s="352"/>
      <c r="I11" s="353"/>
      <c r="J11" s="373"/>
      <c r="K11" s="373"/>
      <c r="L11" s="373"/>
      <c r="M11" s="373"/>
      <c r="N11" s="373"/>
      <c r="O11" s="374"/>
      <c r="P11" s="374"/>
      <c r="Q11" s="355"/>
      <c r="R11" s="356"/>
      <c r="S11" s="357"/>
      <c r="T11" s="358"/>
      <c r="U11" s="359"/>
    </row>
    <row r="12" spans="1:21" ht="15.6" customHeight="1" x14ac:dyDescent="0.3">
      <c r="A12" s="351"/>
      <c r="B12" s="352"/>
      <c r="C12" s="352"/>
      <c r="D12" s="352"/>
      <c r="E12" s="353"/>
      <c r="F12" s="354"/>
      <c r="G12" s="352"/>
      <c r="H12" s="352"/>
      <c r="I12" s="353"/>
      <c r="J12" s="373"/>
      <c r="K12" s="373"/>
      <c r="L12" s="373"/>
      <c r="M12" s="373"/>
      <c r="N12" s="373"/>
      <c r="O12" s="374"/>
      <c r="P12" s="374"/>
      <c r="Q12" s="355"/>
      <c r="R12" s="356"/>
      <c r="S12" s="357"/>
      <c r="T12" s="358"/>
      <c r="U12" s="359"/>
    </row>
    <row r="13" spans="1:21" ht="15.6" customHeight="1" x14ac:dyDescent="0.3">
      <c r="A13" s="351"/>
      <c r="B13" s="352"/>
      <c r="C13" s="352"/>
      <c r="D13" s="352"/>
      <c r="E13" s="353"/>
      <c r="F13" s="354"/>
      <c r="G13" s="352"/>
      <c r="H13" s="352"/>
      <c r="I13" s="353"/>
      <c r="J13" s="373"/>
      <c r="K13" s="373"/>
      <c r="L13" s="373"/>
      <c r="M13" s="373"/>
      <c r="N13" s="373"/>
      <c r="O13" s="374"/>
      <c r="P13" s="374"/>
      <c r="Q13" s="355"/>
      <c r="R13" s="356"/>
      <c r="S13" s="357"/>
      <c r="T13" s="358"/>
      <c r="U13" s="359"/>
    </row>
    <row r="14" spans="1:21" ht="15.6" customHeight="1" x14ac:dyDescent="0.3">
      <c r="A14" s="351"/>
      <c r="B14" s="352"/>
      <c r="C14" s="352"/>
      <c r="D14" s="352"/>
      <c r="E14" s="353"/>
      <c r="F14" s="354"/>
      <c r="G14" s="352"/>
      <c r="H14" s="352"/>
      <c r="I14" s="353"/>
      <c r="J14" s="373"/>
      <c r="K14" s="373"/>
      <c r="L14" s="373"/>
      <c r="M14" s="373"/>
      <c r="N14" s="373"/>
      <c r="O14" s="374"/>
      <c r="P14" s="374"/>
      <c r="Q14" s="355"/>
      <c r="R14" s="356"/>
      <c r="S14" s="357"/>
      <c r="T14" s="358"/>
      <c r="U14" s="359"/>
    </row>
    <row r="15" spans="1:21" ht="15.6" customHeight="1" thickBot="1" x14ac:dyDescent="0.35">
      <c r="A15" s="375"/>
      <c r="B15" s="376"/>
      <c r="C15" s="376"/>
      <c r="D15" s="376"/>
      <c r="E15" s="377"/>
      <c r="F15" s="378"/>
      <c r="G15" s="376"/>
      <c r="H15" s="376"/>
      <c r="I15" s="377"/>
      <c r="J15" s="384"/>
      <c r="K15" s="384"/>
      <c r="L15" s="384"/>
      <c r="M15" s="384"/>
      <c r="N15" s="384"/>
      <c r="O15" s="385"/>
      <c r="P15" s="385"/>
      <c r="Q15" s="379"/>
      <c r="R15" s="380"/>
      <c r="S15" s="381"/>
      <c r="T15" s="382"/>
      <c r="U15" s="383"/>
    </row>
    <row r="16" spans="1:21" ht="15" customHeight="1" thickTop="1" x14ac:dyDescent="0.3">
      <c r="A16" s="386" t="s">
        <v>2307</v>
      </c>
      <c r="B16" s="387"/>
      <c r="C16" s="387"/>
      <c r="D16" s="387"/>
      <c r="E16" s="388"/>
      <c r="F16" s="395"/>
      <c r="G16" s="396"/>
      <c r="H16" s="396"/>
      <c r="I16" s="396"/>
      <c r="J16" s="396"/>
      <c r="K16" s="396"/>
      <c r="L16" s="396"/>
      <c r="M16" s="396"/>
      <c r="N16" s="396"/>
      <c r="O16" s="396"/>
      <c r="P16" s="396"/>
      <c r="Q16" s="396"/>
      <c r="R16" s="396"/>
      <c r="S16" s="396"/>
      <c r="T16" s="396"/>
      <c r="U16" s="397"/>
    </row>
    <row r="17" spans="1:21" ht="15" customHeight="1" x14ac:dyDescent="0.3">
      <c r="A17" s="389"/>
      <c r="B17" s="390"/>
      <c r="C17" s="390"/>
      <c r="D17" s="390"/>
      <c r="E17" s="391"/>
      <c r="F17" s="398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399"/>
      <c r="S17" s="399"/>
      <c r="T17" s="399"/>
      <c r="U17" s="400"/>
    </row>
    <row r="18" spans="1:21" ht="15" customHeight="1" x14ac:dyDescent="0.3">
      <c r="A18" s="389"/>
      <c r="B18" s="390"/>
      <c r="C18" s="390"/>
      <c r="D18" s="390"/>
      <c r="E18" s="391"/>
      <c r="F18" s="398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400"/>
    </row>
    <row r="19" spans="1:21" ht="15" customHeight="1" x14ac:dyDescent="0.3">
      <c r="A19" s="392"/>
      <c r="B19" s="393"/>
      <c r="C19" s="393"/>
      <c r="D19" s="393"/>
      <c r="E19" s="394"/>
      <c r="F19" s="401"/>
      <c r="G19" s="402"/>
      <c r="H19" s="402"/>
      <c r="I19" s="40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3"/>
    </row>
    <row r="20" spans="1:21" ht="20.100000000000001" customHeight="1" x14ac:dyDescent="0.3">
      <c r="A20" s="331" t="s">
        <v>80</v>
      </c>
      <c r="B20" s="332"/>
      <c r="C20" s="332"/>
      <c r="D20" s="332"/>
      <c r="E20" s="332"/>
      <c r="F20" s="410">
        <v>130000</v>
      </c>
      <c r="G20" s="410"/>
      <c r="H20" s="410"/>
      <c r="I20" s="411"/>
      <c r="J20" s="406">
        <f>SUM(J8:N19)</f>
        <v>1550000</v>
      </c>
      <c r="K20" s="407"/>
      <c r="L20" s="407"/>
      <c r="M20" s="407"/>
      <c r="N20" s="408"/>
      <c r="O20" s="444">
        <f>SUM(O8:P19)</f>
        <v>2</v>
      </c>
      <c r="P20" s="444"/>
      <c r="Q20" s="409">
        <f>SUM(Q8:S19)</f>
        <v>0</v>
      </c>
      <c r="R20" s="410"/>
      <c r="S20" s="411"/>
      <c r="T20" s="410">
        <f>SUM(T8:U15)</f>
        <v>1550000</v>
      </c>
      <c r="U20" s="412"/>
    </row>
    <row r="21" spans="1:21" ht="20.100000000000001" customHeight="1" thickBot="1" x14ac:dyDescent="0.35">
      <c r="A21" s="434" t="s">
        <v>90</v>
      </c>
      <c r="B21" s="435"/>
      <c r="C21" s="435"/>
      <c r="D21" s="435"/>
      <c r="E21" s="435"/>
      <c r="F21" s="436">
        <f>F20+T20</f>
        <v>1680000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35"/>
      <c r="Q21" s="404" t="str">
        <f>C3</f>
        <v>진홍오토(대구)</v>
      </c>
      <c r="R21" s="404"/>
      <c r="S21" s="404"/>
      <c r="T21" s="404"/>
      <c r="U21" s="405"/>
    </row>
    <row r="22" spans="1:21" ht="20.100000000000001" customHeight="1" x14ac:dyDescent="0.3">
      <c r="A22" s="445" t="s">
        <v>5133</v>
      </c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20.100000000000001" customHeight="1" thickBot="1" x14ac:dyDescent="0.35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 x14ac:dyDescent="0.3">
      <c r="A24" s="313"/>
      <c r="B24" s="314"/>
      <c r="C24" s="314"/>
      <c r="D24" s="314"/>
      <c r="E24" s="314"/>
      <c r="F24" s="314"/>
      <c r="G24" s="31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5" t="s">
        <v>1192</v>
      </c>
      <c r="R24" s="315"/>
      <c r="S24" s="447">
        <f>S1</f>
        <v>0</v>
      </c>
      <c r="T24" s="447"/>
      <c r="U24" s="448"/>
    </row>
    <row r="25" spans="1:21" x14ac:dyDescent="0.3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76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46066</v>
      </c>
      <c r="U25" s="326"/>
    </row>
    <row r="26" spans="1:21" ht="24.95" customHeight="1" x14ac:dyDescent="0.3">
      <c r="A26" s="336" t="s">
        <v>1162</v>
      </c>
      <c r="B26" s="37" t="s">
        <v>59</v>
      </c>
      <c r="C26" s="339" t="str">
        <f>C3</f>
        <v>진홍오토(대구)</v>
      </c>
      <c r="D26" s="340"/>
      <c r="E26" s="340"/>
      <c r="F26" s="340"/>
      <c r="G26" s="340"/>
      <c r="H26" s="340"/>
      <c r="I26" s="340"/>
      <c r="J26" s="341"/>
      <c r="K26" s="342" t="s">
        <v>1163</v>
      </c>
      <c r="L26" s="37" t="s">
        <v>59</v>
      </c>
      <c r="M26" s="345" t="s">
        <v>964</v>
      </c>
      <c r="N26" s="346"/>
      <c r="O26" s="346"/>
      <c r="P26" s="346"/>
      <c r="Q26" s="346"/>
      <c r="R26" s="346"/>
      <c r="S26" s="346"/>
      <c r="T26" s="346"/>
      <c r="U26" s="347"/>
    </row>
    <row r="27" spans="1:21" ht="24.95" customHeight="1" x14ac:dyDescent="0.3">
      <c r="A27" s="337"/>
      <c r="B27" s="37" t="s">
        <v>61</v>
      </c>
      <c r="C27" s="413">
        <f>C4</f>
        <v>0</v>
      </c>
      <c r="D27" s="414"/>
      <c r="E27" s="414"/>
      <c r="F27" s="414"/>
      <c r="G27" s="414"/>
      <c r="H27" s="414"/>
      <c r="I27" s="414"/>
      <c r="J27" s="415"/>
      <c r="K27" s="343"/>
      <c r="L27" s="37" t="s">
        <v>61</v>
      </c>
      <c r="M27" s="327" t="s">
        <v>962</v>
      </c>
      <c r="N27" s="328"/>
      <c r="O27" s="328"/>
      <c r="P27" s="328"/>
      <c r="Q27" s="328"/>
      <c r="R27" s="329"/>
      <c r="S27" s="38" t="s">
        <v>62</v>
      </c>
      <c r="T27" s="327" t="s">
        <v>73</v>
      </c>
      <c r="U27" s="330"/>
    </row>
    <row r="28" spans="1:21" ht="24.95" customHeight="1" x14ac:dyDescent="0.3">
      <c r="A28" s="337"/>
      <c r="B28" s="38" t="s">
        <v>10</v>
      </c>
      <c r="C28" s="327" t="str">
        <f>C5</f>
        <v>대구광역시 달서구 성서서로36길 5-4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">
        <v>74</v>
      </c>
      <c r="N28" s="328"/>
      <c r="O28" s="328"/>
      <c r="P28" s="328"/>
      <c r="Q28" s="328"/>
      <c r="R28" s="328"/>
      <c r="S28" s="328"/>
      <c r="T28" s="328"/>
      <c r="U28" s="330"/>
    </row>
    <row r="29" spans="1:21" ht="24.95" customHeight="1" x14ac:dyDescent="0.3">
      <c r="A29" s="338"/>
      <c r="B29" s="38" t="s">
        <v>75</v>
      </c>
      <c r="C29" s="327" t="str">
        <f>C6</f>
        <v>010-5486-7951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">
        <v>66</v>
      </c>
      <c r="N29" s="328"/>
      <c r="O29" s="328"/>
      <c r="P29" s="328"/>
      <c r="Q29" s="328"/>
      <c r="R29" s="329"/>
      <c r="S29" s="38" t="s">
        <v>22</v>
      </c>
      <c r="T29" s="327" t="str">
        <f>T6</f>
        <v>대구</v>
      </c>
      <c r="U29" s="330"/>
    </row>
    <row r="30" spans="1:21" ht="15.6" customHeight="1" x14ac:dyDescent="0.3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42</v>
      </c>
      <c r="K30" s="332"/>
      <c r="L30" s="332"/>
      <c r="M30" s="332"/>
      <c r="N30" s="333"/>
      <c r="O30" s="332" t="s">
        <v>50</v>
      </c>
      <c r="P30" s="333"/>
      <c r="Q30" s="334" t="s">
        <v>69</v>
      </c>
      <c r="R30" s="332"/>
      <c r="S30" s="333"/>
      <c r="T30" s="334" t="s">
        <v>68</v>
      </c>
      <c r="U30" s="335"/>
    </row>
    <row r="31" spans="1:21" ht="15.6" customHeight="1" x14ac:dyDescent="0.3">
      <c r="A31" s="421" t="str">
        <f>A8</f>
        <v>VGSNAG3</v>
      </c>
      <c r="B31" s="422"/>
      <c r="C31" s="422"/>
      <c r="D31" s="422"/>
      <c r="E31" s="422"/>
      <c r="F31" s="422" t="str">
        <f>F8</f>
        <v>A7252709011-1</v>
      </c>
      <c r="G31" s="422"/>
      <c r="H31" s="422"/>
      <c r="I31" s="422"/>
      <c r="J31" s="426">
        <f>J8</f>
        <v>1200000</v>
      </c>
      <c r="K31" s="426"/>
      <c r="L31" s="426"/>
      <c r="M31" s="426"/>
      <c r="N31" s="426"/>
      <c r="O31" s="426">
        <f>O8</f>
        <v>1</v>
      </c>
      <c r="P31" s="426"/>
      <c r="Q31" s="423">
        <f>Q8</f>
        <v>0</v>
      </c>
      <c r="R31" s="423"/>
      <c r="S31" s="423"/>
      <c r="T31" s="424">
        <f>T8</f>
        <v>1200000</v>
      </c>
      <c r="U31" s="425"/>
    </row>
    <row r="32" spans="1:21" ht="15.6" customHeight="1" x14ac:dyDescent="0.3">
      <c r="A32" s="416" t="str">
        <f t="shared" ref="A32:A38" si="0">A9</f>
        <v>PARK_PAWL</v>
      </c>
      <c r="B32" s="417"/>
      <c r="C32" s="417"/>
      <c r="D32" s="417"/>
      <c r="E32" s="417"/>
      <c r="F32" s="417" t="str">
        <f t="shared" ref="F32:F38" si="1">F9</f>
        <v>A7259820003</v>
      </c>
      <c r="G32" s="417"/>
      <c r="H32" s="417"/>
      <c r="I32" s="417"/>
      <c r="J32" s="427">
        <f t="shared" ref="J32:J38" si="2">J9</f>
        <v>350000</v>
      </c>
      <c r="K32" s="427"/>
      <c r="L32" s="427"/>
      <c r="M32" s="427"/>
      <c r="N32" s="427"/>
      <c r="O32" s="427">
        <f t="shared" ref="O32:O38" si="3">O9</f>
        <v>1</v>
      </c>
      <c r="P32" s="427"/>
      <c r="Q32" s="418">
        <f t="shared" ref="Q32:Q38" si="4">Q9</f>
        <v>0</v>
      </c>
      <c r="R32" s="418"/>
      <c r="S32" s="418"/>
      <c r="T32" s="419">
        <f t="shared" ref="T32:T38" si="5">T9</f>
        <v>350000</v>
      </c>
      <c r="U32" s="420"/>
    </row>
    <row r="33" spans="1:21" ht="15.6" customHeight="1" x14ac:dyDescent="0.3">
      <c r="A33" s="416">
        <f t="shared" si="0"/>
        <v>0</v>
      </c>
      <c r="B33" s="417"/>
      <c r="C33" s="417"/>
      <c r="D33" s="417"/>
      <c r="E33" s="417"/>
      <c r="F33" s="417">
        <f t="shared" si="1"/>
        <v>0</v>
      </c>
      <c r="G33" s="417"/>
      <c r="H33" s="417"/>
      <c r="I33" s="417"/>
      <c r="J33" s="427">
        <f t="shared" si="2"/>
        <v>0</v>
      </c>
      <c r="K33" s="427"/>
      <c r="L33" s="427"/>
      <c r="M33" s="427"/>
      <c r="N33" s="427"/>
      <c r="O33" s="427">
        <f t="shared" si="3"/>
        <v>0</v>
      </c>
      <c r="P33" s="427"/>
      <c r="Q33" s="418">
        <f t="shared" si="4"/>
        <v>0</v>
      </c>
      <c r="R33" s="418"/>
      <c r="S33" s="418"/>
      <c r="T33" s="419">
        <f t="shared" si="5"/>
        <v>0</v>
      </c>
      <c r="U33" s="420"/>
    </row>
    <row r="34" spans="1:21" ht="15.6" customHeight="1" x14ac:dyDescent="0.3">
      <c r="A34" s="416">
        <f t="shared" si="0"/>
        <v>0</v>
      </c>
      <c r="B34" s="417"/>
      <c r="C34" s="417"/>
      <c r="D34" s="417"/>
      <c r="E34" s="417"/>
      <c r="F34" s="417">
        <f t="shared" si="1"/>
        <v>0</v>
      </c>
      <c r="G34" s="417"/>
      <c r="H34" s="417"/>
      <c r="I34" s="417"/>
      <c r="J34" s="427">
        <f t="shared" si="2"/>
        <v>0</v>
      </c>
      <c r="K34" s="427"/>
      <c r="L34" s="427"/>
      <c r="M34" s="427"/>
      <c r="N34" s="427"/>
      <c r="O34" s="427">
        <f t="shared" si="3"/>
        <v>0</v>
      </c>
      <c r="P34" s="427"/>
      <c r="Q34" s="418">
        <f t="shared" si="4"/>
        <v>0</v>
      </c>
      <c r="R34" s="418"/>
      <c r="S34" s="418"/>
      <c r="T34" s="419">
        <f t="shared" si="5"/>
        <v>0</v>
      </c>
      <c r="U34" s="420"/>
    </row>
    <row r="35" spans="1:21" ht="15.6" customHeight="1" x14ac:dyDescent="0.3">
      <c r="A35" s="416">
        <f t="shared" si="0"/>
        <v>0</v>
      </c>
      <c r="B35" s="417"/>
      <c r="C35" s="417"/>
      <c r="D35" s="417"/>
      <c r="E35" s="417"/>
      <c r="F35" s="417">
        <f t="shared" si="1"/>
        <v>0</v>
      </c>
      <c r="G35" s="417"/>
      <c r="H35" s="417"/>
      <c r="I35" s="417"/>
      <c r="J35" s="427">
        <f t="shared" si="2"/>
        <v>0</v>
      </c>
      <c r="K35" s="427"/>
      <c r="L35" s="427"/>
      <c r="M35" s="427"/>
      <c r="N35" s="427"/>
      <c r="O35" s="427">
        <f t="shared" si="3"/>
        <v>0</v>
      </c>
      <c r="P35" s="427"/>
      <c r="Q35" s="418">
        <f t="shared" si="4"/>
        <v>0</v>
      </c>
      <c r="R35" s="418"/>
      <c r="S35" s="418"/>
      <c r="T35" s="419">
        <f t="shared" si="5"/>
        <v>0</v>
      </c>
      <c r="U35" s="420"/>
    </row>
    <row r="36" spans="1:21" ht="15.6" customHeight="1" x14ac:dyDescent="0.3">
      <c r="A36" s="416">
        <f t="shared" si="0"/>
        <v>0</v>
      </c>
      <c r="B36" s="417"/>
      <c r="C36" s="417"/>
      <c r="D36" s="417"/>
      <c r="E36" s="417"/>
      <c r="F36" s="417">
        <f t="shared" si="1"/>
        <v>0</v>
      </c>
      <c r="G36" s="417"/>
      <c r="H36" s="417"/>
      <c r="I36" s="417"/>
      <c r="J36" s="427">
        <f t="shared" si="2"/>
        <v>0</v>
      </c>
      <c r="K36" s="427"/>
      <c r="L36" s="427"/>
      <c r="M36" s="427"/>
      <c r="N36" s="427"/>
      <c r="O36" s="427">
        <f t="shared" si="3"/>
        <v>0</v>
      </c>
      <c r="P36" s="427"/>
      <c r="Q36" s="418">
        <f t="shared" si="4"/>
        <v>0</v>
      </c>
      <c r="R36" s="418"/>
      <c r="S36" s="418"/>
      <c r="T36" s="419">
        <f t="shared" si="5"/>
        <v>0</v>
      </c>
      <c r="U36" s="420"/>
    </row>
    <row r="37" spans="1:21" ht="15.6" customHeight="1" x14ac:dyDescent="0.3">
      <c r="A37" s="416">
        <f t="shared" si="0"/>
        <v>0</v>
      </c>
      <c r="B37" s="417"/>
      <c r="C37" s="417"/>
      <c r="D37" s="417"/>
      <c r="E37" s="417"/>
      <c r="F37" s="417">
        <f t="shared" si="1"/>
        <v>0</v>
      </c>
      <c r="G37" s="417"/>
      <c r="H37" s="417"/>
      <c r="I37" s="417"/>
      <c r="J37" s="427">
        <f t="shared" si="2"/>
        <v>0</v>
      </c>
      <c r="K37" s="427"/>
      <c r="L37" s="427"/>
      <c r="M37" s="427"/>
      <c r="N37" s="427"/>
      <c r="O37" s="427">
        <f t="shared" si="3"/>
        <v>0</v>
      </c>
      <c r="P37" s="427"/>
      <c r="Q37" s="418">
        <f t="shared" si="4"/>
        <v>0</v>
      </c>
      <c r="R37" s="418"/>
      <c r="S37" s="418"/>
      <c r="T37" s="419">
        <f t="shared" si="5"/>
        <v>0</v>
      </c>
      <c r="U37" s="420"/>
    </row>
    <row r="38" spans="1:21" ht="15.6" customHeight="1" thickBot="1" x14ac:dyDescent="0.35">
      <c r="A38" s="428">
        <f t="shared" si="0"/>
        <v>0</v>
      </c>
      <c r="B38" s="429"/>
      <c r="C38" s="429"/>
      <c r="D38" s="429"/>
      <c r="E38" s="429"/>
      <c r="F38" s="429">
        <f t="shared" si="1"/>
        <v>0</v>
      </c>
      <c r="G38" s="429"/>
      <c r="H38" s="429"/>
      <c r="I38" s="429"/>
      <c r="J38" s="433">
        <f t="shared" si="2"/>
        <v>0</v>
      </c>
      <c r="K38" s="433"/>
      <c r="L38" s="433"/>
      <c r="M38" s="433"/>
      <c r="N38" s="433"/>
      <c r="O38" s="433">
        <f t="shared" si="3"/>
        <v>0</v>
      </c>
      <c r="P38" s="433"/>
      <c r="Q38" s="430">
        <f t="shared" si="4"/>
        <v>0</v>
      </c>
      <c r="R38" s="430"/>
      <c r="S38" s="430"/>
      <c r="T38" s="431">
        <f t="shared" si="5"/>
        <v>0</v>
      </c>
      <c r="U38" s="432"/>
    </row>
    <row r="39" spans="1:21" ht="15" customHeight="1" thickTop="1" x14ac:dyDescent="0.3">
      <c r="A39" s="386" t="s">
        <v>2307</v>
      </c>
      <c r="B39" s="387"/>
      <c r="C39" s="387"/>
      <c r="D39" s="387"/>
      <c r="E39" s="388"/>
      <c r="F39" s="395">
        <f>F16</f>
        <v>0</v>
      </c>
      <c r="G39" s="396"/>
      <c r="H39" s="396"/>
      <c r="I39" s="396"/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96"/>
      <c r="U39" s="397"/>
    </row>
    <row r="40" spans="1:21" ht="15" customHeight="1" x14ac:dyDescent="0.3">
      <c r="A40" s="389"/>
      <c r="B40" s="390"/>
      <c r="C40" s="390"/>
      <c r="D40" s="390"/>
      <c r="E40" s="391"/>
      <c r="F40" s="398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400"/>
    </row>
    <row r="41" spans="1:21" ht="15" customHeight="1" x14ac:dyDescent="0.3">
      <c r="A41" s="389"/>
      <c r="B41" s="390"/>
      <c r="C41" s="390"/>
      <c r="D41" s="390"/>
      <c r="E41" s="391"/>
      <c r="F41" s="398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  <c r="R41" s="399"/>
      <c r="S41" s="399"/>
      <c r="T41" s="399"/>
      <c r="U41" s="400"/>
    </row>
    <row r="42" spans="1:21" ht="15" customHeight="1" x14ac:dyDescent="0.3">
      <c r="A42" s="392"/>
      <c r="B42" s="393"/>
      <c r="C42" s="393"/>
      <c r="D42" s="393"/>
      <c r="E42" s="394"/>
      <c r="F42" s="401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3"/>
    </row>
    <row r="43" spans="1:21" ht="20.100000000000001" customHeight="1" x14ac:dyDescent="0.3">
      <c r="A43" s="331" t="s">
        <v>80</v>
      </c>
      <c r="B43" s="332"/>
      <c r="C43" s="332"/>
      <c r="D43" s="332"/>
      <c r="E43" s="332"/>
      <c r="F43" s="410">
        <f>F20</f>
        <v>130000</v>
      </c>
      <c r="G43" s="410"/>
      <c r="H43" s="410"/>
      <c r="I43" s="411"/>
      <c r="J43" s="406">
        <f>J20</f>
        <v>1550000</v>
      </c>
      <c r="K43" s="407"/>
      <c r="L43" s="407"/>
      <c r="M43" s="407"/>
      <c r="N43" s="408"/>
      <c r="O43" s="444">
        <f>O20</f>
        <v>2</v>
      </c>
      <c r="P43" s="444"/>
      <c r="Q43" s="409">
        <f>Q20</f>
        <v>0</v>
      </c>
      <c r="R43" s="410"/>
      <c r="S43" s="410"/>
      <c r="T43" s="410">
        <f>T20</f>
        <v>1550000</v>
      </c>
      <c r="U43" s="412"/>
    </row>
    <row r="44" spans="1:21" ht="20.100000000000001" customHeight="1" thickBot="1" x14ac:dyDescent="0.35">
      <c r="A44" s="434" t="s">
        <v>90</v>
      </c>
      <c r="B44" s="435"/>
      <c r="C44" s="435"/>
      <c r="D44" s="435"/>
      <c r="E44" s="435"/>
      <c r="F44" s="436">
        <f>F21</f>
        <v>1680000</v>
      </c>
      <c r="G44" s="436"/>
      <c r="H44" s="436"/>
      <c r="I44" s="437"/>
      <c r="J44" s="438" t="s">
        <v>965</v>
      </c>
      <c r="K44" s="435"/>
      <c r="L44" s="439" t="str">
        <f>T27</f>
        <v>장효주</v>
      </c>
      <c r="M44" s="439"/>
      <c r="N44" s="439"/>
      <c r="O44" s="438" t="s">
        <v>64</v>
      </c>
      <c r="P44" s="440"/>
      <c r="Q44" s="441" t="str">
        <f>Q21</f>
        <v>진홍오토(대구)</v>
      </c>
      <c r="R44" s="442"/>
      <c r="S44" s="442"/>
      <c r="T44" s="442"/>
      <c r="U44" s="44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5123</v>
      </c>
      <c r="C2" s="47" t="s">
        <v>2135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</row>
    <row r="3" spans="1:12" x14ac:dyDescent="0.3">
      <c r="A3" s="47">
        <v>2</v>
      </c>
      <c r="B3" s="47" t="s">
        <v>5123</v>
      </c>
      <c r="C3" s="47" t="s">
        <v>2135</v>
      </c>
      <c r="D3" s="290" t="s">
        <v>2667</v>
      </c>
      <c r="E3" t="s">
        <v>1487</v>
      </c>
      <c r="F3" s="290" t="s">
        <v>2667</v>
      </c>
      <c r="G3">
        <v>350000</v>
      </c>
      <c r="H3">
        <v>1</v>
      </c>
      <c r="I3" s="226"/>
      <c r="J3" s="226">
        <v>350000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9" t="s">
        <v>49</v>
      </c>
      <c r="C4" s="450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1" t="s">
        <v>87</v>
      </c>
      <c r="C28" s="452"/>
      <c r="D28" s="452"/>
      <c r="E28" s="453"/>
      <c r="F28" s="452"/>
      <c r="G28" s="452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7" t="s">
        <v>1549</v>
      </c>
      <c r="F6" s="457"/>
      <c r="G6" s="457"/>
      <c r="H6" s="457"/>
      <c r="I6" s="457"/>
      <c r="J6" s="457"/>
      <c r="K6" s="457"/>
    </row>
    <row r="7" spans="5:11" x14ac:dyDescent="0.3"/>
    <row r="8" spans="5:11" x14ac:dyDescent="0.3"/>
    <row r="9" spans="5:11" x14ac:dyDescent="0.3">
      <c r="G9" s="454"/>
      <c r="H9" s="454"/>
      <c r="I9" s="454"/>
      <c r="J9" s="454"/>
    </row>
    <row r="10" spans="5:11" ht="33" customHeight="1" x14ac:dyDescent="0.3">
      <c r="F10" s="117"/>
      <c r="G10" s="455"/>
      <c r="H10" s="456"/>
      <c r="I10" s="456"/>
      <c r="J10" s="456"/>
    </row>
    <row r="11" spans="5:11" x14ac:dyDescent="0.3"/>
    <row r="12" spans="5:11" ht="32.25" customHeight="1" x14ac:dyDescent="0.3">
      <c r="F12" s="118"/>
      <c r="G12" s="455" t="s">
        <v>1550</v>
      </c>
      <c r="H12" s="456"/>
      <c r="I12" s="456"/>
      <c r="J12" s="45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41"/>
  <sheetViews>
    <sheetView tabSelected="1" workbookViewId="0">
      <pane xSplit="1" ySplit="1" topLeftCell="B3041" activePane="bottomRight" state="frozen"/>
      <selection activeCell="N26" sqref="N26"/>
      <selection pane="topRight" activeCell="N26" sqref="N26"/>
      <selection pane="bottomLeft" activeCell="N26" sqref="N26"/>
      <selection pane="bottomRight" activeCell="A3041" sqref="A304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3042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4768</v>
      </c>
      <c r="D2140" s="295" t="s">
        <v>4073</v>
      </c>
      <c r="E2140" s="292" t="s">
        <v>4771</v>
      </c>
      <c r="F2140" s="269" t="s">
        <v>4772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4789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4789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4789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4789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4789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4789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4789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4789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4789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4789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4789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4789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4789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4789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4789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4789</v>
      </c>
    </row>
    <row r="2438" spans="1:14" x14ac:dyDescent="0.3">
      <c r="A2438" s="58">
        <v>2438</v>
      </c>
      <c r="B2438" s="264">
        <v>45994</v>
      </c>
      <c r="C2438" s="292" t="s">
        <v>4768</v>
      </c>
      <c r="D2438" s="295" t="s">
        <v>4073</v>
      </c>
      <c r="E2438" s="292" t="s">
        <v>4769</v>
      </c>
      <c r="F2438" s="269" t="s">
        <v>4770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4789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4789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4789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4789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4789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4789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4789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4789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4789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4789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4789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4789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4789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4789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4789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4789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4789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4789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4789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4789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4789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4789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4789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4789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4789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4789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4789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4789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4789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4789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4789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4789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4789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4789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4789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4789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4789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4789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4789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4789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4789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4789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4789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4789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4789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4789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4789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4789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4789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4789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4789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4789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4789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4789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4789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4789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4789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4789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4789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4789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4789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4789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4789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4789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4789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4789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4789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4789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4789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4789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4789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4789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4789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4789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4789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4789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4789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4789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4789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4789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4789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4789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4789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4789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4789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4789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4789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4789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4789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4789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4789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4789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4789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4789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4789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4789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5016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4789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4789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4789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4789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4789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4789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4789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4789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4789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4789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4789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4789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4789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4789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4789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4789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4789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4789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4789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4789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4789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4789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4789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4789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4789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4789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4789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4789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4789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4789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4789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4789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4789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4789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4789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4789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5015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4789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4789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4789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4789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4767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4773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5045</v>
      </c>
    </row>
    <row r="2670" spans="1:14" x14ac:dyDescent="0.3">
      <c r="A2670" s="58">
        <v>2670</v>
      </c>
      <c r="B2670" s="264">
        <v>46024</v>
      </c>
      <c r="C2670" s="292" t="s">
        <v>4776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5045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5045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5045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5045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5045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5045</v>
      </c>
    </row>
    <row r="2676" spans="1:14" x14ac:dyDescent="0.3">
      <c r="A2676" s="58">
        <v>2676</v>
      </c>
      <c r="B2676" s="264">
        <v>46024</v>
      </c>
      <c r="C2676" s="292" t="s">
        <v>4803</v>
      </c>
      <c r="E2676" s="292" t="s">
        <v>4804</v>
      </c>
      <c r="F2676" s="269" t="s">
        <v>4805</v>
      </c>
      <c r="G2676" s="265">
        <v>950000</v>
      </c>
      <c r="H2676" s="269">
        <v>1</v>
      </c>
      <c r="K2676" s="265">
        <v>950000</v>
      </c>
      <c r="N2676" t="s">
        <v>5045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5045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5045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5045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5045</v>
      </c>
    </row>
    <row r="2681" spans="1:14" x14ac:dyDescent="0.3">
      <c r="A2681" s="58">
        <v>2681</v>
      </c>
      <c r="B2681" s="264">
        <v>46024</v>
      </c>
      <c r="C2681" s="292" t="s">
        <v>4773</v>
      </c>
      <c r="E2681" s="292" t="s">
        <v>4786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4776</v>
      </c>
      <c r="E2682" s="292" t="s">
        <v>4787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4798</v>
      </c>
      <c r="E2685" s="292" t="s">
        <v>4799</v>
      </c>
      <c r="F2685" s="269" t="s">
        <v>4800</v>
      </c>
      <c r="G2685" s="265">
        <v>1200000</v>
      </c>
      <c r="H2685" s="269">
        <v>1</v>
      </c>
      <c r="K2685" s="265">
        <v>1200000</v>
      </c>
      <c r="N2685" t="s">
        <v>5045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5045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5045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5045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4794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5045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5045</v>
      </c>
    </row>
    <row r="2691" spans="1:14" x14ac:dyDescent="0.3">
      <c r="A2691" s="58">
        <v>2691</v>
      </c>
      <c r="B2691" s="264">
        <v>46027</v>
      </c>
      <c r="C2691" s="292" t="s">
        <v>5034</v>
      </c>
      <c r="E2691" s="292" t="s">
        <v>5035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5045</v>
      </c>
    </row>
    <row r="2692" spans="1:14" x14ac:dyDescent="0.3">
      <c r="A2692" s="58">
        <v>2692</v>
      </c>
      <c r="B2692" s="264">
        <v>46027</v>
      </c>
      <c r="C2692" s="292" t="s">
        <v>5034</v>
      </c>
      <c r="E2692" s="292" t="s">
        <v>5036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5045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4801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4802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4806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5045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5045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5045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5045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4813</v>
      </c>
      <c r="F2704" s="269" t="s">
        <v>4812</v>
      </c>
      <c r="G2704" s="265">
        <v>1400000</v>
      </c>
      <c r="H2704" s="269">
        <v>1</v>
      </c>
      <c r="K2704" s="265">
        <v>1400000</v>
      </c>
      <c r="N2704" t="s">
        <v>5045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5045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4816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4818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5045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4819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5045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4879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4823</v>
      </c>
      <c r="G2717" s="265">
        <v>1550000</v>
      </c>
      <c r="H2717" s="269">
        <v>1</v>
      </c>
      <c r="K2717" s="265">
        <v>1550000</v>
      </c>
      <c r="N2717" t="s">
        <v>5045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4825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4830</v>
      </c>
      <c r="L2720" s="265">
        <v>-300000</v>
      </c>
      <c r="N2720" t="s">
        <v>5045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5045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5045</v>
      </c>
    </row>
    <row r="2723" spans="1:14" x14ac:dyDescent="0.3">
      <c r="A2723" s="58">
        <v>2723</v>
      </c>
      <c r="B2723" s="264">
        <v>46030</v>
      </c>
      <c r="C2723" s="292" t="s">
        <v>4842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5045</v>
      </c>
    </row>
    <row r="2724" spans="1:14" x14ac:dyDescent="0.3">
      <c r="A2724" s="58">
        <v>2724</v>
      </c>
      <c r="B2724" s="264">
        <v>46030</v>
      </c>
      <c r="C2724" s="292" t="s">
        <v>4842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5045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5045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5045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5045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5045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5045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4834</v>
      </c>
      <c r="G2730" s="265">
        <v>10000</v>
      </c>
      <c r="H2730" s="269">
        <v>3</v>
      </c>
      <c r="K2730" s="265">
        <v>30000</v>
      </c>
      <c r="N2730" t="s">
        <v>5045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5045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4837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4840</v>
      </c>
      <c r="E2735" s="292" t="s">
        <v>4843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4845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5045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4848</v>
      </c>
      <c r="F2738" s="269" t="s">
        <v>4847</v>
      </c>
      <c r="G2738" s="265">
        <v>1000000</v>
      </c>
      <c r="H2738" s="269">
        <v>1</v>
      </c>
      <c r="K2738" s="265">
        <v>1000000</v>
      </c>
      <c r="N2738" t="s">
        <v>5045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4879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5045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5045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4919</v>
      </c>
      <c r="D2742" s="295" t="s">
        <v>4073</v>
      </c>
      <c r="E2742" s="292" t="s">
        <v>4920</v>
      </c>
      <c r="F2742" s="269" t="s">
        <v>4921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5045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5045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5045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5045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5045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4816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4860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4879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5045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5045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5045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5045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5045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5045</v>
      </c>
    </row>
    <row r="2761" spans="1:14" x14ac:dyDescent="0.3">
      <c r="A2761" s="58">
        <v>2761</v>
      </c>
      <c r="B2761" s="264">
        <v>46034</v>
      </c>
      <c r="C2761" s="292" t="s">
        <v>4855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5045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5045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5045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5045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5045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4875</v>
      </c>
      <c r="L2769" s="265">
        <v>-500000</v>
      </c>
      <c r="N2769" t="s">
        <v>5045</v>
      </c>
    </row>
    <row r="2770" spans="1:14" x14ac:dyDescent="0.3">
      <c r="A2770" s="58">
        <v>2770</v>
      </c>
      <c r="B2770" s="264">
        <v>46035</v>
      </c>
      <c r="C2770" s="292" t="s">
        <v>4897</v>
      </c>
      <c r="E2770" s="292" t="s">
        <v>4898</v>
      </c>
      <c r="F2770" s="269" t="s">
        <v>4899</v>
      </c>
      <c r="G2770" s="265">
        <v>900000</v>
      </c>
      <c r="H2770" s="269">
        <v>1</v>
      </c>
      <c r="K2770" s="265">
        <v>900000</v>
      </c>
      <c r="N2770" t="s">
        <v>5045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5045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4877</v>
      </c>
      <c r="G2772" s="265">
        <v>220000</v>
      </c>
      <c r="H2772" s="269">
        <v>1</v>
      </c>
      <c r="K2772" s="265">
        <v>220000</v>
      </c>
      <c r="N2772" t="s">
        <v>5045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5045</v>
      </c>
    </row>
    <row r="2776" spans="1:14" x14ac:dyDescent="0.3">
      <c r="A2776" s="58">
        <v>2776</v>
      </c>
      <c r="B2776" s="264">
        <v>46036</v>
      </c>
      <c r="C2776" s="292" t="s">
        <v>4855</v>
      </c>
      <c r="E2776" s="292" t="s">
        <v>4881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4882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5045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4886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5045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4888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5015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4902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5045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5045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5045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5045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4787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5045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5045</v>
      </c>
    </row>
    <row r="2797" spans="1:14" x14ac:dyDescent="0.3">
      <c r="A2797" s="58">
        <v>2797</v>
      </c>
      <c r="B2797" s="264">
        <v>46038</v>
      </c>
      <c r="C2797" s="292" t="s">
        <v>4922</v>
      </c>
      <c r="D2797" s="295" t="s">
        <v>4073</v>
      </c>
      <c r="E2797" s="292" t="s">
        <v>4923</v>
      </c>
      <c r="F2797" s="270">
        <v>1094302044</v>
      </c>
      <c r="H2797" s="269">
        <v>1</v>
      </c>
      <c r="N2797" t="s">
        <v>5045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5045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5045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5045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5045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4911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4913</v>
      </c>
      <c r="N2803" t="s">
        <v>5045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5045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5045</v>
      </c>
    </row>
    <row r="2807" spans="1:14" x14ac:dyDescent="0.3">
      <c r="A2807" s="58">
        <v>2807</v>
      </c>
      <c r="B2807" s="264">
        <v>46041</v>
      </c>
      <c r="C2807" s="292" t="s">
        <v>5034</v>
      </c>
      <c r="E2807" s="292" t="s">
        <v>5037</v>
      </c>
      <c r="F2807" s="269" t="s">
        <v>5038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5045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5045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5045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5045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5045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5045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5045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5045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4934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4935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5045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4937</v>
      </c>
      <c r="F2822" s="269" t="s">
        <v>4945</v>
      </c>
      <c r="G2822" s="265">
        <v>1200000</v>
      </c>
      <c r="H2822" s="269">
        <v>1</v>
      </c>
      <c r="K2822" s="265">
        <v>1200000</v>
      </c>
      <c r="M2822" s="292" t="s">
        <v>4938</v>
      </c>
      <c r="N2822" t="s">
        <v>5045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4941</v>
      </c>
      <c r="N2823" t="s">
        <v>5045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5045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5045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5045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5045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5045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5015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5045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5045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5045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5045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5045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5045</v>
      </c>
    </row>
    <row r="2837" spans="1:14" x14ac:dyDescent="0.3">
      <c r="A2837" s="58">
        <v>2837</v>
      </c>
      <c r="B2837" s="264">
        <v>46045</v>
      </c>
      <c r="C2837" s="292" t="s">
        <v>4949</v>
      </c>
      <c r="E2837" s="292" t="s">
        <v>5015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5045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4823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4956</v>
      </c>
      <c r="N2838" t="s">
        <v>5045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4958</v>
      </c>
      <c r="N2839" t="s">
        <v>5045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5045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5045</v>
      </c>
    </row>
    <row r="2842" spans="1:14" x14ac:dyDescent="0.3">
      <c r="A2842" s="58">
        <v>2842</v>
      </c>
      <c r="B2842" s="264">
        <v>46045</v>
      </c>
      <c r="C2842" s="292" t="s">
        <v>4960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5045</v>
      </c>
    </row>
    <row r="2843" spans="1:14" x14ac:dyDescent="0.3">
      <c r="A2843" s="58">
        <v>2843</v>
      </c>
      <c r="B2843" s="264">
        <v>46045</v>
      </c>
      <c r="C2843" s="292" t="s">
        <v>4960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5045</v>
      </c>
    </row>
    <row r="2844" spans="1:14" x14ac:dyDescent="0.3">
      <c r="A2844" s="58">
        <v>2844</v>
      </c>
      <c r="B2844" s="264">
        <v>46045</v>
      </c>
      <c r="C2844" s="292" t="s">
        <v>4949</v>
      </c>
      <c r="E2844" s="292" t="s">
        <v>4962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4837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4963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4964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4965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4966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5045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5045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5045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5045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5045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5045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5045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5045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5045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5045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4975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5045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5045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4979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4980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4981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5045</v>
      </c>
    </row>
    <row r="2874" spans="1:14" x14ac:dyDescent="0.3">
      <c r="A2874" s="58">
        <v>2874</v>
      </c>
      <c r="B2874" s="264">
        <v>46049</v>
      </c>
      <c r="C2874" s="292" t="s">
        <v>4981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5045</v>
      </c>
    </row>
    <row r="2875" spans="1:14" x14ac:dyDescent="0.3">
      <c r="A2875" s="58">
        <v>2875</v>
      </c>
      <c r="B2875" s="264">
        <v>46049</v>
      </c>
      <c r="C2875" s="292" t="s">
        <v>4981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5045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4813</v>
      </c>
      <c r="F2876" s="269" t="s">
        <v>4812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5045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4985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5045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5045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5045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5015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5045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5045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5045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5045</v>
      </c>
    </row>
    <row r="2884" spans="1:14" x14ac:dyDescent="0.3">
      <c r="A2884" s="58">
        <v>2884</v>
      </c>
      <c r="B2884" s="264">
        <v>46049</v>
      </c>
      <c r="C2884" s="292" t="s">
        <v>4981</v>
      </c>
      <c r="E2884" s="292" t="s">
        <v>4991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4992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4960</v>
      </c>
      <c r="E2886" s="292" t="s">
        <v>4994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5045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5045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5045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5045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4886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5045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5045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4816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5001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5003</v>
      </c>
      <c r="N2900" t="s">
        <v>5045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5017</v>
      </c>
      <c r="G2901" s="265">
        <v>1500000</v>
      </c>
      <c r="H2901" s="269">
        <v>1</v>
      </c>
      <c r="K2901" s="265">
        <v>1500000</v>
      </c>
      <c r="N2901" t="s">
        <v>5045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4813</v>
      </c>
      <c r="F2902" s="269" t="s">
        <v>4812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5045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5045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5045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5045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5045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5008</v>
      </c>
      <c r="G2907" s="265">
        <v>12000</v>
      </c>
      <c r="H2907" s="269">
        <v>1</v>
      </c>
      <c r="K2907" s="265">
        <v>12000</v>
      </c>
      <c r="N2907" t="s">
        <v>5045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5011</v>
      </c>
      <c r="F2908" s="269" t="s">
        <v>5010</v>
      </c>
      <c r="G2908" s="265">
        <v>400000</v>
      </c>
      <c r="H2908" s="269">
        <v>1</v>
      </c>
      <c r="K2908" s="265">
        <v>400000</v>
      </c>
      <c r="N2908" t="s">
        <v>5045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5013</v>
      </c>
      <c r="F2909" s="269" t="s">
        <v>5012</v>
      </c>
      <c r="G2909" s="265">
        <v>400000</v>
      </c>
      <c r="H2909" s="269">
        <v>1</v>
      </c>
      <c r="K2909" s="265">
        <v>400000</v>
      </c>
      <c r="N2909" t="s">
        <v>5045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5019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5021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5022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5023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5039</v>
      </c>
      <c r="E2917" s="292" t="s">
        <v>5040</v>
      </c>
      <c r="F2917" s="269" t="s">
        <v>5041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5042</v>
      </c>
      <c r="N2917" t="s">
        <v>5045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5025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4896</v>
      </c>
      <c r="F2932" s="269" t="s">
        <v>5031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5043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5046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5047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5053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5054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5060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5062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5064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5067</v>
      </c>
      <c r="E2963" s="292" t="s">
        <v>5071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5067</v>
      </c>
      <c r="E2964" s="292" t="s">
        <v>5073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4896</v>
      </c>
      <c r="F2966" s="269" t="s">
        <v>5031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5076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5077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5079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4011</v>
      </c>
      <c r="E2983" s="292" t="s">
        <v>2171</v>
      </c>
      <c r="F2983" s="269" t="s">
        <v>1794</v>
      </c>
      <c r="G2983" s="265">
        <v>50000</v>
      </c>
      <c r="H2983" s="269">
        <v>1</v>
      </c>
      <c r="K2983" s="265">
        <v>50000</v>
      </c>
    </row>
    <row r="2984" spans="1:11" x14ac:dyDescent="0.3">
      <c r="A2984" s="58">
        <v>2984</v>
      </c>
      <c r="B2984" s="264">
        <v>46062</v>
      </c>
      <c r="C2984" s="292" t="s">
        <v>4011</v>
      </c>
      <c r="E2984" s="292" t="s">
        <v>2192</v>
      </c>
      <c r="F2984" s="269" t="s">
        <v>1947</v>
      </c>
      <c r="G2984" s="265">
        <v>1950000</v>
      </c>
      <c r="H2984" s="269">
        <v>1</v>
      </c>
      <c r="K2984" s="265">
        <v>1950000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4823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4742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5093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5097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5098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5099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5100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5101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5106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5110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5115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5115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5120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5121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5121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5122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4963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1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1" sqref="D1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46066</v>
      </c>
      <c r="B3" s="235" t="s">
        <v>1123</v>
      </c>
      <c r="C3" s="286">
        <f>SUMIF($B:$B,A3,I:I)</f>
        <v>6110000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57220000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5025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4896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5043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5046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5053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5054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5064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5067</v>
      </c>
      <c r="D53" s="113" t="s">
        <v>5071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5067</v>
      </c>
      <c r="D54" s="113" t="s">
        <v>5073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4896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5076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5077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5079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I73" s="80">
        <v>50000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I74" s="80">
        <v>1950000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5093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5097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5098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5099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5100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5101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5110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5115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5115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5120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5121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5121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5122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4963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9" ht="18" customHeight="1" x14ac:dyDescent="0.3">
      <c r="A129" s="82">
        <v>3039</v>
      </c>
      <c r="B129" s="93">
        <v>46066</v>
      </c>
      <c r="C129" s="83" t="s">
        <v>1364</v>
      </c>
      <c r="D129" s="113" t="s">
        <v>2170</v>
      </c>
      <c r="F129" s="120">
        <v>1550000</v>
      </c>
      <c r="G129" s="85">
        <v>1</v>
      </c>
      <c r="I129" s="80">
        <v>1550000</v>
      </c>
    </row>
    <row r="130" spans="1:9" ht="18" customHeight="1" x14ac:dyDescent="0.3">
      <c r="A130" s="82">
        <v>3040</v>
      </c>
      <c r="B130" s="93">
        <v>46066</v>
      </c>
      <c r="C130" s="83" t="s">
        <v>3884</v>
      </c>
      <c r="D130" s="113" t="s">
        <v>2028</v>
      </c>
      <c r="F130" s="120">
        <v>1100000</v>
      </c>
      <c r="G130" s="85">
        <v>1</v>
      </c>
      <c r="H130" s="126">
        <v>110000</v>
      </c>
      <c r="I130" s="80">
        <v>1210000</v>
      </c>
    </row>
    <row r="131" spans="1:9" ht="18" customHeight="1" x14ac:dyDescent="0.3">
      <c r="A131" s="82">
        <v>3041</v>
      </c>
      <c r="B131" s="93">
        <v>46066</v>
      </c>
      <c r="C131" s="83" t="s">
        <v>2135</v>
      </c>
      <c r="D131" s="113" t="s">
        <v>1198</v>
      </c>
      <c r="F131" s="120">
        <v>1200000</v>
      </c>
      <c r="G131" s="85">
        <v>1</v>
      </c>
      <c r="I131" s="80">
        <v>1200000</v>
      </c>
    </row>
    <row r="132" spans="1:9" ht="18" customHeight="1" x14ac:dyDescent="0.3">
      <c r="A132" s="82">
        <v>3042</v>
      </c>
      <c r="B132" s="93">
        <v>46066</v>
      </c>
      <c r="C132" s="83" t="s">
        <v>2135</v>
      </c>
      <c r="D132" s="113" t="s">
        <v>1487</v>
      </c>
      <c r="F132" s="120">
        <v>350000</v>
      </c>
      <c r="G132" s="85">
        <v>1</v>
      </c>
      <c r="I132" s="80">
        <v>350000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8" t="s">
        <v>2</v>
      </c>
      <c r="B1" s="463" t="s">
        <v>2312</v>
      </c>
      <c r="C1" s="461" t="s">
        <v>2512</v>
      </c>
      <c r="D1" s="458" t="s">
        <v>2541</v>
      </c>
      <c r="E1" s="458" t="s">
        <v>36</v>
      </c>
      <c r="F1" s="458" t="s">
        <v>2696</v>
      </c>
      <c r="G1" s="458"/>
      <c r="H1" s="458" t="s">
        <v>2697</v>
      </c>
      <c r="I1" s="458"/>
      <c r="J1" s="458" t="s">
        <v>2698</v>
      </c>
      <c r="K1" s="458"/>
      <c r="L1" s="275"/>
    </row>
    <row r="2" spans="1:15" ht="17.25" thickBot="1" x14ac:dyDescent="0.35">
      <c r="A2" s="459"/>
      <c r="B2" s="464"/>
      <c r="C2" s="462"/>
      <c r="D2" s="459"/>
      <c r="E2" s="459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0" t="s">
        <v>2540</v>
      </c>
      <c r="C149" s="460"/>
      <c r="D149" s="460"/>
      <c r="E149" s="460"/>
      <c r="F149" s="460"/>
      <c r="G149" s="460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11" t="s">
        <v>3652</v>
      </c>
      <c r="B1" s="311" t="s">
        <v>49</v>
      </c>
      <c r="C1" s="312" t="s">
        <v>2820</v>
      </c>
      <c r="D1" s="311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1350000</v>
      </c>
      <c r="D2" s="58">
        <f t="shared" ref="D2:D65" si="0">RANK(C2,C:C,0)</f>
        <v>19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11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41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5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32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34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8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41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41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 t="shared" si="0"/>
        <v>31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41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41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25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37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39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41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41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29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1600000</v>
      </c>
      <c r="D22" s="58">
        <f t="shared" si="0"/>
        <v>16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18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41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500000</v>
      </c>
      <c r="D25" s="58">
        <f t="shared" si="0"/>
        <v>30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41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 t="shared" si="0"/>
        <v>35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41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41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4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12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6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41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23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41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41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41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41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41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41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41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41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41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41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41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41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4630</v>
      </c>
      <c r="C48" s="268">
        <f>SUMIF(BTS_매출관리!C:C,B48,BTS_매출관리!I:I)</f>
        <v>0</v>
      </c>
      <c r="D48" s="58">
        <f t="shared" si="0"/>
        <v>41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40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41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15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41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41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16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8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41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41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41</v>
      </c>
    </row>
    <row r="59" spans="1:7" x14ac:dyDescent="0.3">
      <c r="A59" s="269"/>
      <c r="B59" s="269" t="s">
        <v>4841</v>
      </c>
      <c r="C59" s="268">
        <f>SUMIF(BTS_매출관리!C:C,B59,BTS_매출관리!I:I)</f>
        <v>0</v>
      </c>
      <c r="D59" s="58">
        <f t="shared" si="0"/>
        <v>41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35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21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7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 t="shared" si="0"/>
        <v>20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41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41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41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41</v>
      </c>
    </row>
    <row r="68" spans="1:4" x14ac:dyDescent="0.3">
      <c r="A68" s="269"/>
      <c r="B68" s="269" t="s">
        <v>1365</v>
      </c>
      <c r="C68" s="268">
        <f>SUMIF(BTS_매출관리!C:C,B68,BTS_매출관리!I:I)</f>
        <v>3100000</v>
      </c>
      <c r="D68" s="58">
        <f t="shared" si="1"/>
        <v>3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41</v>
      </c>
    </row>
    <row r="70" spans="1:4" x14ac:dyDescent="0.3">
      <c r="A70" s="269"/>
      <c r="B70" s="269" t="s">
        <v>4666</v>
      </c>
      <c r="C70" s="268">
        <f>SUMIF(BTS_매출관리!C:C,B70,BTS_매출관리!I:I)</f>
        <v>0</v>
      </c>
      <c r="D70" s="58">
        <f t="shared" si="1"/>
        <v>41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41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38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24</v>
      </c>
    </row>
    <row r="74" spans="1:4" x14ac:dyDescent="0.3">
      <c r="A74" s="269"/>
      <c r="B74" s="269" t="s">
        <v>4012</v>
      </c>
      <c r="C74" s="268">
        <f>SUMIF(BTS_매출관리!C:C,B74,BTS_매출관리!I:I)</f>
        <v>2000000</v>
      </c>
      <c r="D74" s="58">
        <f t="shared" si="1"/>
        <v>10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41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41</v>
      </c>
    </row>
    <row r="77" spans="1:4" x14ac:dyDescent="0.3">
      <c r="A77" s="269"/>
      <c r="B77" s="269" t="s">
        <v>4981</v>
      </c>
      <c r="C77" s="268">
        <f>SUMIF(BTS_매출관리!C:C,B77,BTS_매출관리!I:I)</f>
        <v>0</v>
      </c>
      <c r="D77" s="58">
        <f t="shared" si="1"/>
        <v>41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41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41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41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41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41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41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41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41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41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12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41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41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14</v>
      </c>
      <c r="E91" s="47">
        <v>1</v>
      </c>
      <c r="F91" t="s">
        <v>5078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41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41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41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41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41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41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41</v>
      </c>
    </row>
    <row r="99" spans="1:4" x14ac:dyDescent="0.3">
      <c r="A99" s="269"/>
      <c r="B99" s="269" t="s">
        <v>4773</v>
      </c>
      <c r="C99" s="268">
        <f>SUMIF(BTS_매출관리!C:C,B99,BTS_매출관리!I:I)</f>
        <v>0</v>
      </c>
      <c r="D99" s="58">
        <f t="shared" si="1"/>
        <v>41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41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41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41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41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41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41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41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41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41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41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41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41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41</v>
      </c>
    </row>
    <row r="113" spans="1:4" x14ac:dyDescent="0.3">
      <c r="A113" s="269"/>
      <c r="B113" s="269" t="s">
        <v>5067</v>
      </c>
      <c r="C113" s="268">
        <f>SUMIF(BTS_매출관리!C:C,B113,BTS_매출관리!I:I)</f>
        <v>1100000</v>
      </c>
      <c r="D113" s="58">
        <f t="shared" si="1"/>
        <v>25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32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41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41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41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41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41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41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41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41</v>
      </c>
    </row>
    <row r="123" spans="1:4" x14ac:dyDescent="0.3">
      <c r="A123" s="269"/>
      <c r="B123" s="269" t="s">
        <v>4950</v>
      </c>
      <c r="C123" s="268">
        <f>SUMIF(BTS_매출관리!C:C,B123,BTS_매출관리!I:I)</f>
        <v>0</v>
      </c>
      <c r="D123" s="58">
        <f t="shared" si="1"/>
        <v>41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41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41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41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 t="shared" si="1"/>
        <v>41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28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41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41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41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41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41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41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41</v>
      </c>
    </row>
    <row r="136" spans="1:4" x14ac:dyDescent="0.3">
      <c r="A136" s="269"/>
      <c r="B136" s="269" t="s">
        <v>4776</v>
      </c>
      <c r="C136" s="268">
        <f>SUMIF(BTS_매출관리!C:C,B136,BTS_매출관리!I:I)</f>
        <v>0</v>
      </c>
      <c r="D136" s="58">
        <f t="shared" si="2"/>
        <v>41</v>
      </c>
    </row>
    <row r="137" spans="1:4" x14ac:dyDescent="0.3">
      <c r="A137" s="269"/>
      <c r="B137" s="269" t="s">
        <v>4856</v>
      </c>
      <c r="C137" s="268">
        <f>SUMIF(BTS_매출관리!C:C,B137,BTS_매출관리!I:I)</f>
        <v>0</v>
      </c>
      <c r="D137" s="58">
        <f t="shared" si="2"/>
        <v>41</v>
      </c>
    </row>
    <row r="138" spans="1:4" x14ac:dyDescent="0.3">
      <c r="A138" s="269"/>
      <c r="B138" s="269" t="s">
        <v>4414</v>
      </c>
      <c r="C138" s="268">
        <f>SUMIF(BTS_매출관리!C:C,B138,BTS_매출관리!I:I)</f>
        <v>0</v>
      </c>
      <c r="D138" s="58">
        <f t="shared" si="2"/>
        <v>41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41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41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41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41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41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41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41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41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41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41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41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41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41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41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41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41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41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41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41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41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41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41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41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41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41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41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41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41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41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41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41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41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41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41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41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41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41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41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41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41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41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41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41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41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41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41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41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41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41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41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41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41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41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41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41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41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41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41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41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41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41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41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41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41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41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41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41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41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41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41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41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41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41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41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41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41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41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41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41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41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41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41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41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41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41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1192</v>
      </c>
      <c r="R1" s="315"/>
      <c r="S1" s="316"/>
      <c r="T1" s="316"/>
      <c r="U1" s="317"/>
    </row>
    <row r="2" spans="1:21" x14ac:dyDescent="0.3">
      <c r="A2" s="318" t="s">
        <v>65</v>
      </c>
      <c r="B2" s="319"/>
      <c r="C2" s="320" t="s">
        <v>2213</v>
      </c>
      <c r="D2" s="321"/>
      <c r="E2" s="321"/>
      <c r="F2" s="321"/>
      <c r="G2" s="322"/>
      <c r="H2" s="320" t="s">
        <v>76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45804</v>
      </c>
      <c r="U2" s="326"/>
    </row>
    <row r="3" spans="1:21" ht="24" customHeight="1" x14ac:dyDescent="0.3">
      <c r="A3" s="336" t="s">
        <v>1162</v>
      </c>
      <c r="B3" s="37" t="s">
        <v>59</v>
      </c>
      <c r="C3" s="496" t="s">
        <v>1532</v>
      </c>
      <c r="D3" s="497"/>
      <c r="E3" s="497"/>
      <c r="F3" s="497"/>
      <c r="G3" s="497"/>
      <c r="H3" s="497"/>
      <c r="I3" s="497"/>
      <c r="J3" s="498"/>
      <c r="K3" s="342" t="s">
        <v>1163</v>
      </c>
      <c r="L3" s="37" t="s">
        <v>59</v>
      </c>
      <c r="M3" s="493" t="s">
        <v>964</v>
      </c>
      <c r="N3" s="494"/>
      <c r="O3" s="494"/>
      <c r="P3" s="494"/>
      <c r="Q3" s="494"/>
      <c r="R3" s="494"/>
      <c r="S3" s="494"/>
      <c r="T3" s="494"/>
      <c r="U3" s="495"/>
    </row>
    <row r="4" spans="1:21" ht="24.95" customHeight="1" x14ac:dyDescent="0.3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499" t="s">
        <v>73</v>
      </c>
      <c r="U4" s="500"/>
    </row>
    <row r="5" spans="1:21" ht="15.75" customHeight="1" x14ac:dyDescent="0.3">
      <c r="A5" s="337"/>
      <c r="B5" s="38" t="s">
        <v>60</v>
      </c>
      <c r="C5" s="327" t="s">
        <v>1091</v>
      </c>
      <c r="D5" s="328"/>
      <c r="E5" s="328"/>
      <c r="F5" s="328"/>
      <c r="G5" s="328"/>
      <c r="H5" s="328"/>
      <c r="I5" s="328"/>
      <c r="J5" s="329"/>
      <c r="K5" s="343"/>
      <c r="L5" s="38" t="s">
        <v>60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15.75" customHeight="1" x14ac:dyDescent="0.3">
      <c r="A6" s="338"/>
      <c r="B6" s="38" t="s">
        <v>75</v>
      </c>
      <c r="C6" s="327" t="s">
        <v>1090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973</v>
      </c>
      <c r="U6" s="330"/>
    </row>
    <row r="7" spans="1:21" ht="15.75" customHeight="1" x14ac:dyDescent="0.3">
      <c r="A7" s="331" t="s">
        <v>70</v>
      </c>
      <c r="B7" s="332"/>
      <c r="C7" s="332"/>
      <c r="D7" s="332"/>
      <c r="E7" s="333"/>
      <c r="F7" s="334" t="s">
        <v>78</v>
      </c>
      <c r="G7" s="332"/>
      <c r="H7" s="332"/>
      <c r="I7" s="333"/>
      <c r="J7" s="334" t="s">
        <v>67</v>
      </c>
      <c r="K7" s="333"/>
      <c r="L7" s="334" t="s">
        <v>42</v>
      </c>
      <c r="M7" s="332"/>
      <c r="N7" s="332"/>
      <c r="O7" s="332"/>
      <c r="P7" s="333"/>
      <c r="Q7" s="334" t="s">
        <v>68</v>
      </c>
      <c r="R7" s="332"/>
      <c r="S7" s="333"/>
      <c r="T7" s="334" t="s">
        <v>69</v>
      </c>
      <c r="U7" s="335"/>
    </row>
    <row r="8" spans="1:21" ht="15" customHeight="1" x14ac:dyDescent="0.3">
      <c r="A8" s="501" t="s">
        <v>1128</v>
      </c>
      <c r="B8" s="502"/>
      <c r="C8" s="502"/>
      <c r="D8" s="502"/>
      <c r="E8" s="503"/>
      <c r="F8" s="504"/>
      <c r="G8" s="502"/>
      <c r="H8" s="502"/>
      <c r="I8" s="503"/>
      <c r="J8" s="505">
        <v>1</v>
      </c>
      <c r="K8" s="362"/>
      <c r="L8" s="483">
        <v>1000000</v>
      </c>
      <c r="M8" s="484"/>
      <c r="N8" s="484"/>
      <c r="O8" s="484"/>
      <c r="P8" s="485"/>
      <c r="Q8" s="483">
        <v>1000000</v>
      </c>
      <c r="R8" s="484"/>
      <c r="S8" s="485"/>
      <c r="T8" s="369"/>
      <c r="U8" s="370"/>
    </row>
    <row r="9" spans="1:21" ht="15" customHeight="1" x14ac:dyDescent="0.3">
      <c r="A9" s="486"/>
      <c r="B9" s="487"/>
      <c r="C9" s="487"/>
      <c r="D9" s="487"/>
      <c r="E9" s="488"/>
      <c r="F9" s="489"/>
      <c r="G9" s="487"/>
      <c r="H9" s="487"/>
      <c r="I9" s="488"/>
      <c r="J9" s="354"/>
      <c r="K9" s="353"/>
      <c r="L9" s="490"/>
      <c r="M9" s="491"/>
      <c r="N9" s="491"/>
      <c r="O9" s="491"/>
      <c r="P9" s="492"/>
      <c r="Q9" s="490"/>
      <c r="R9" s="491"/>
      <c r="S9" s="492"/>
      <c r="T9" s="358"/>
      <c r="U9" s="359"/>
    </row>
    <row r="10" spans="1:21" ht="15" customHeight="1" x14ac:dyDescent="0.3">
      <c r="A10" s="486"/>
      <c r="B10" s="487"/>
      <c r="C10" s="487"/>
      <c r="D10" s="487"/>
      <c r="E10" s="488"/>
      <c r="F10" s="489"/>
      <c r="G10" s="487"/>
      <c r="H10" s="487"/>
      <c r="I10" s="488"/>
      <c r="J10" s="354"/>
      <c r="K10" s="353"/>
      <c r="L10" s="490"/>
      <c r="M10" s="491"/>
      <c r="N10" s="491"/>
      <c r="O10" s="491"/>
      <c r="P10" s="492"/>
      <c r="Q10" s="490"/>
      <c r="R10" s="491"/>
      <c r="S10" s="492"/>
      <c r="T10" s="358"/>
      <c r="U10" s="359"/>
    </row>
    <row r="11" spans="1:21" ht="15" customHeight="1" x14ac:dyDescent="0.3">
      <c r="A11" s="486"/>
      <c r="B11" s="487"/>
      <c r="C11" s="487"/>
      <c r="D11" s="487"/>
      <c r="E11" s="488"/>
      <c r="F11" s="489"/>
      <c r="G11" s="487"/>
      <c r="H11" s="487"/>
      <c r="I11" s="488"/>
      <c r="J11" s="354"/>
      <c r="K11" s="353"/>
      <c r="L11" s="490"/>
      <c r="M11" s="491"/>
      <c r="N11" s="491"/>
      <c r="O11" s="491"/>
      <c r="P11" s="492"/>
      <c r="Q11" s="490"/>
      <c r="R11" s="491"/>
      <c r="S11" s="492"/>
      <c r="T11" s="358"/>
      <c r="U11" s="359"/>
    </row>
    <row r="12" spans="1:21" ht="15" customHeight="1" x14ac:dyDescent="0.3">
      <c r="A12" s="486"/>
      <c r="B12" s="487"/>
      <c r="C12" s="487"/>
      <c r="D12" s="487"/>
      <c r="E12" s="488"/>
      <c r="F12" s="489"/>
      <c r="G12" s="487"/>
      <c r="H12" s="487"/>
      <c r="I12" s="488"/>
      <c r="J12" s="354"/>
      <c r="K12" s="353"/>
      <c r="L12" s="490"/>
      <c r="M12" s="491"/>
      <c r="N12" s="491"/>
      <c r="O12" s="491"/>
      <c r="P12" s="492"/>
      <c r="Q12" s="490"/>
      <c r="R12" s="491"/>
      <c r="S12" s="492"/>
      <c r="T12" s="358"/>
      <c r="U12" s="359"/>
    </row>
    <row r="13" spans="1:21" ht="15" customHeight="1" x14ac:dyDescent="0.3">
      <c r="A13" s="486"/>
      <c r="B13" s="487"/>
      <c r="C13" s="487"/>
      <c r="D13" s="487"/>
      <c r="E13" s="488"/>
      <c r="F13" s="506"/>
      <c r="G13" s="507"/>
      <c r="H13" s="507"/>
      <c r="I13" s="508"/>
      <c r="J13" s="354"/>
      <c r="K13" s="353"/>
      <c r="L13" s="490"/>
      <c r="M13" s="491"/>
      <c r="N13" s="491"/>
      <c r="O13" s="491"/>
      <c r="P13" s="492"/>
      <c r="Q13" s="490"/>
      <c r="R13" s="491"/>
      <c r="S13" s="492"/>
      <c r="T13" s="358"/>
      <c r="U13" s="359"/>
    </row>
    <row r="14" spans="1:21" ht="15" customHeight="1" x14ac:dyDescent="0.3">
      <c r="A14" s="486"/>
      <c r="B14" s="487"/>
      <c r="C14" s="487"/>
      <c r="D14" s="487"/>
      <c r="E14" s="488"/>
      <c r="F14" s="489"/>
      <c r="G14" s="487"/>
      <c r="H14" s="487"/>
      <c r="I14" s="488"/>
      <c r="J14" s="354"/>
      <c r="K14" s="353"/>
      <c r="L14" s="490"/>
      <c r="M14" s="491"/>
      <c r="N14" s="491"/>
      <c r="O14" s="491"/>
      <c r="P14" s="492"/>
      <c r="Q14" s="490"/>
      <c r="R14" s="491"/>
      <c r="S14" s="492"/>
      <c r="T14" s="358"/>
      <c r="U14" s="359"/>
    </row>
    <row r="15" spans="1:21" ht="15" customHeight="1" x14ac:dyDescent="0.3">
      <c r="A15" s="351"/>
      <c r="B15" s="352"/>
      <c r="C15" s="352"/>
      <c r="D15" s="352"/>
      <c r="E15" s="353"/>
      <c r="F15" s="354"/>
      <c r="G15" s="352"/>
      <c r="H15" s="352"/>
      <c r="I15" s="353"/>
      <c r="J15" s="354"/>
      <c r="K15" s="353"/>
      <c r="L15" s="509"/>
      <c r="M15" s="510"/>
      <c r="N15" s="510"/>
      <c r="O15" s="510"/>
      <c r="P15" s="511"/>
      <c r="Q15" s="509"/>
      <c r="R15" s="510"/>
      <c r="S15" s="511"/>
      <c r="T15" s="358"/>
      <c r="U15" s="359"/>
    </row>
    <row r="16" spans="1:21" ht="15" customHeight="1" x14ac:dyDescent="0.3">
      <c r="A16" s="351"/>
      <c r="B16" s="352"/>
      <c r="C16" s="352"/>
      <c r="D16" s="352"/>
      <c r="E16" s="353"/>
      <c r="F16" s="354"/>
      <c r="G16" s="352"/>
      <c r="H16" s="352"/>
      <c r="I16" s="353"/>
      <c r="J16" s="354"/>
      <c r="K16" s="353"/>
      <c r="L16" s="509"/>
      <c r="M16" s="510"/>
      <c r="N16" s="510"/>
      <c r="O16" s="510"/>
      <c r="P16" s="511"/>
      <c r="Q16" s="509"/>
      <c r="R16" s="510"/>
      <c r="S16" s="511"/>
      <c r="T16" s="358"/>
      <c r="U16" s="359"/>
    </row>
    <row r="17" spans="1:21" ht="15" customHeight="1" x14ac:dyDescent="0.3">
      <c r="A17" s="351"/>
      <c r="B17" s="352"/>
      <c r="C17" s="352"/>
      <c r="D17" s="352"/>
      <c r="E17" s="353"/>
      <c r="F17" s="354"/>
      <c r="G17" s="352"/>
      <c r="H17" s="352"/>
      <c r="I17" s="353"/>
      <c r="J17" s="354"/>
      <c r="K17" s="353"/>
      <c r="L17" s="509"/>
      <c r="M17" s="510"/>
      <c r="N17" s="510"/>
      <c r="O17" s="510"/>
      <c r="P17" s="511"/>
      <c r="Q17" s="509"/>
      <c r="R17" s="510"/>
      <c r="S17" s="511"/>
      <c r="T17" s="358"/>
      <c r="U17" s="359"/>
    </row>
    <row r="18" spans="1:21" ht="15" customHeight="1" x14ac:dyDescent="0.3">
      <c r="A18" s="351"/>
      <c r="B18" s="352"/>
      <c r="C18" s="352"/>
      <c r="D18" s="352"/>
      <c r="E18" s="353"/>
      <c r="F18" s="354"/>
      <c r="G18" s="352"/>
      <c r="H18" s="352"/>
      <c r="I18" s="353"/>
      <c r="J18" s="354"/>
      <c r="K18" s="353"/>
      <c r="L18" s="509"/>
      <c r="M18" s="510"/>
      <c r="N18" s="510"/>
      <c r="O18" s="510"/>
      <c r="P18" s="511"/>
      <c r="Q18" s="509"/>
      <c r="R18" s="510"/>
      <c r="S18" s="511"/>
      <c r="T18" s="358"/>
      <c r="U18" s="359"/>
    </row>
    <row r="19" spans="1:21" ht="15" customHeight="1" x14ac:dyDescent="0.3">
      <c r="A19" s="532"/>
      <c r="B19" s="533"/>
      <c r="C19" s="533"/>
      <c r="D19" s="533"/>
      <c r="E19" s="529"/>
      <c r="F19" s="528"/>
      <c r="G19" s="533"/>
      <c r="H19" s="533"/>
      <c r="I19" s="529"/>
      <c r="J19" s="528"/>
      <c r="K19" s="529"/>
      <c r="L19" s="479"/>
      <c r="M19" s="480"/>
      <c r="N19" s="480"/>
      <c r="O19" s="480"/>
      <c r="P19" s="481"/>
      <c r="Q19" s="479"/>
      <c r="R19" s="480"/>
      <c r="S19" s="481"/>
      <c r="T19" s="530"/>
      <c r="U19" s="531"/>
    </row>
    <row r="20" spans="1:21" x14ac:dyDescent="0.3">
      <c r="A20" s="331" t="s">
        <v>80</v>
      </c>
      <c r="B20" s="332"/>
      <c r="C20" s="332"/>
      <c r="D20" s="332"/>
      <c r="E20" s="332"/>
      <c r="F20" s="410">
        <v>2450000</v>
      </c>
      <c r="G20" s="410"/>
      <c r="H20" s="410"/>
      <c r="I20" s="411"/>
      <c r="J20" s="482">
        <f>SUM(J8:K19)</f>
        <v>1</v>
      </c>
      <c r="K20" s="482"/>
      <c r="L20" s="465" t="s">
        <v>959</v>
      </c>
      <c r="M20" s="466"/>
      <c r="N20" s="466"/>
      <c r="O20" s="466"/>
      <c r="P20" s="467"/>
      <c r="Q20" s="409">
        <f>SUM(Q8:S19)</f>
        <v>1000000</v>
      </c>
      <c r="R20" s="410"/>
      <c r="S20" s="410"/>
      <c r="T20" s="410"/>
      <c r="U20" s="412"/>
    </row>
    <row r="21" spans="1:21" ht="17.25" thickBot="1" x14ac:dyDescent="0.35">
      <c r="A21" s="434" t="s">
        <v>90</v>
      </c>
      <c r="B21" s="435"/>
      <c r="C21" s="435"/>
      <c r="D21" s="435"/>
      <c r="E21" s="435"/>
      <c r="F21" s="436">
        <f>F20+Q20</f>
        <v>3450000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40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 x14ac:dyDescent="0.35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 x14ac:dyDescent="0.35">
      <c r="A24" s="525" t="s">
        <v>71</v>
      </c>
      <c r="B24" s="526"/>
      <c r="C24" s="526"/>
      <c r="D24" s="526"/>
      <c r="E24" s="526"/>
      <c r="F24" s="526"/>
      <c r="G24" s="526"/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26"/>
      <c r="T24" s="526"/>
      <c r="U24" s="527"/>
    </row>
    <row r="25" spans="1:21" x14ac:dyDescent="0.3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77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45804</v>
      </c>
      <c r="U25" s="326"/>
    </row>
    <row r="26" spans="1:21" ht="27" customHeight="1" x14ac:dyDescent="0.3">
      <c r="A26" s="336" t="s">
        <v>1162</v>
      </c>
      <c r="B26" s="37" t="s">
        <v>59</v>
      </c>
      <c r="C26" s="515" t="str">
        <f>C3</f>
        <v>제이오토(대구)</v>
      </c>
      <c r="D26" s="516"/>
      <c r="E26" s="516"/>
      <c r="F26" s="516"/>
      <c r="G26" s="516"/>
      <c r="H26" s="516"/>
      <c r="I26" s="516"/>
      <c r="J26" s="517"/>
      <c r="K26" s="342" t="s">
        <v>1163</v>
      </c>
      <c r="L26" s="37" t="s">
        <v>59</v>
      </c>
      <c r="M26" s="493" t="str">
        <f>M3</f>
        <v>BTS&amp;P</v>
      </c>
      <c r="N26" s="494"/>
      <c r="O26" s="494"/>
      <c r="P26" s="494"/>
      <c r="Q26" s="494"/>
      <c r="R26" s="494"/>
      <c r="S26" s="494"/>
      <c r="T26" s="494"/>
      <c r="U26" s="495"/>
    </row>
    <row r="27" spans="1:21" ht="24.95" customHeight="1" x14ac:dyDescent="0.3">
      <c r="A27" s="337"/>
      <c r="B27" s="37" t="s">
        <v>61</v>
      </c>
      <c r="C27" s="476">
        <f>C4</f>
        <v>0</v>
      </c>
      <c r="D27" s="477"/>
      <c r="E27" s="477"/>
      <c r="F27" s="477"/>
      <c r="G27" s="477"/>
      <c r="H27" s="477"/>
      <c r="I27" s="477"/>
      <c r="J27" s="478"/>
      <c r="K27" s="343"/>
      <c r="L27" s="37" t="s">
        <v>61</v>
      </c>
      <c r="M27" s="327" t="str">
        <f>M4</f>
        <v>259-12-01768</v>
      </c>
      <c r="N27" s="328"/>
      <c r="O27" s="328"/>
      <c r="P27" s="328"/>
      <c r="Q27" s="328"/>
      <c r="R27" s="329"/>
      <c r="S27" s="38" t="s">
        <v>62</v>
      </c>
      <c r="T27" s="499" t="str">
        <f>T4</f>
        <v>장효주</v>
      </c>
      <c r="U27" s="500"/>
    </row>
    <row r="28" spans="1:21" ht="15.75" customHeight="1" x14ac:dyDescent="0.3">
      <c r="A28" s="337"/>
      <c r="B28" s="38" t="s">
        <v>10</v>
      </c>
      <c r="C28" s="327" t="str">
        <f>C5</f>
        <v>대구광역시 서구 가르뱅이로 53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tr">
        <f>M5</f>
        <v>대구 달서구 용산로 28(본리동)</v>
      </c>
      <c r="N28" s="328"/>
      <c r="O28" s="328"/>
      <c r="P28" s="328"/>
      <c r="Q28" s="328"/>
      <c r="R28" s="328"/>
      <c r="S28" s="328"/>
      <c r="T28" s="328"/>
      <c r="U28" s="330"/>
    </row>
    <row r="29" spans="1:21" ht="15.75" customHeight="1" x14ac:dyDescent="0.3">
      <c r="A29" s="338"/>
      <c r="B29" s="38" t="s">
        <v>75</v>
      </c>
      <c r="C29" s="327" t="str">
        <f>C6</f>
        <v>010-5102-8176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tr">
        <f>M6</f>
        <v>010-5168-3542</v>
      </c>
      <c r="N29" s="328"/>
      <c r="O29" s="328"/>
      <c r="P29" s="328"/>
      <c r="Q29" s="328"/>
      <c r="R29" s="329"/>
      <c r="S29" s="38" t="s">
        <v>22</v>
      </c>
      <c r="T29" s="327"/>
      <c r="U29" s="330"/>
    </row>
    <row r="30" spans="1:21" ht="15.75" customHeight="1" x14ac:dyDescent="0.3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67</v>
      </c>
      <c r="K30" s="333"/>
      <c r="L30" s="334" t="s">
        <v>42</v>
      </c>
      <c r="M30" s="332"/>
      <c r="N30" s="332"/>
      <c r="O30" s="332"/>
      <c r="P30" s="333"/>
      <c r="Q30" s="334" t="s">
        <v>68</v>
      </c>
      <c r="R30" s="332"/>
      <c r="S30" s="333"/>
      <c r="T30" s="334" t="s">
        <v>69</v>
      </c>
      <c r="U30" s="335"/>
    </row>
    <row r="31" spans="1:21" ht="15" customHeight="1" x14ac:dyDescent="0.3">
      <c r="A31" s="520" t="str">
        <f>A8</f>
        <v>8HP70 VALBEBODY</v>
      </c>
      <c r="B31" s="518"/>
      <c r="C31" s="518"/>
      <c r="D31" s="518"/>
      <c r="E31" s="518"/>
      <c r="F31" s="518">
        <f>F8</f>
        <v>0</v>
      </c>
      <c r="G31" s="518"/>
      <c r="H31" s="518"/>
      <c r="I31" s="518"/>
      <c r="J31" s="518">
        <f>J8</f>
        <v>1</v>
      </c>
      <c r="K31" s="518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518">
        <f>T8</f>
        <v>0</v>
      </c>
      <c r="U31" s="519"/>
    </row>
    <row r="32" spans="1:21" ht="15" customHeight="1" x14ac:dyDescent="0.3">
      <c r="A32" s="514">
        <f t="shared" ref="A32:A42" si="0">A9</f>
        <v>0</v>
      </c>
      <c r="B32" s="512"/>
      <c r="C32" s="512"/>
      <c r="D32" s="512"/>
      <c r="E32" s="512"/>
      <c r="F32" s="512">
        <f t="shared" ref="F32:F42" si="1">F9</f>
        <v>0</v>
      </c>
      <c r="G32" s="512"/>
      <c r="H32" s="512"/>
      <c r="I32" s="512"/>
      <c r="J32" s="512">
        <f t="shared" ref="J32:J42" si="2">J9</f>
        <v>0</v>
      </c>
      <c r="K32" s="512"/>
      <c r="L32" s="475">
        <f t="shared" ref="L32:L42" si="3">L9</f>
        <v>0</v>
      </c>
      <c r="M32" s="475"/>
      <c r="N32" s="475"/>
      <c r="O32" s="475"/>
      <c r="P32" s="475"/>
      <c r="Q32" s="475">
        <f t="shared" ref="Q32:Q42" si="4">Q9</f>
        <v>0</v>
      </c>
      <c r="R32" s="475"/>
      <c r="S32" s="475"/>
      <c r="T32" s="512">
        <f t="shared" ref="T32:T42" si="5">T9</f>
        <v>0</v>
      </c>
      <c r="U32" s="513"/>
    </row>
    <row r="33" spans="1:21" ht="15" customHeight="1" x14ac:dyDescent="0.3">
      <c r="A33" s="514">
        <f t="shared" si="0"/>
        <v>0</v>
      </c>
      <c r="B33" s="512"/>
      <c r="C33" s="512"/>
      <c r="D33" s="512"/>
      <c r="E33" s="512"/>
      <c r="F33" s="512">
        <f t="shared" si="1"/>
        <v>0</v>
      </c>
      <c r="G33" s="512"/>
      <c r="H33" s="512"/>
      <c r="I33" s="512"/>
      <c r="J33" s="512">
        <f t="shared" si="2"/>
        <v>0</v>
      </c>
      <c r="K33" s="512"/>
      <c r="L33" s="475">
        <f t="shared" si="3"/>
        <v>0</v>
      </c>
      <c r="M33" s="475"/>
      <c r="N33" s="475"/>
      <c r="O33" s="475"/>
      <c r="P33" s="475"/>
      <c r="Q33" s="475">
        <f t="shared" si="4"/>
        <v>0</v>
      </c>
      <c r="R33" s="475"/>
      <c r="S33" s="475"/>
      <c r="T33" s="512">
        <f t="shared" si="5"/>
        <v>0</v>
      </c>
      <c r="U33" s="513"/>
    </row>
    <row r="34" spans="1:21" ht="15" customHeight="1" x14ac:dyDescent="0.3">
      <c r="A34" s="514">
        <f t="shared" si="0"/>
        <v>0</v>
      </c>
      <c r="B34" s="512"/>
      <c r="C34" s="512"/>
      <c r="D34" s="512"/>
      <c r="E34" s="512"/>
      <c r="F34" s="512">
        <f t="shared" si="1"/>
        <v>0</v>
      </c>
      <c r="G34" s="512"/>
      <c r="H34" s="512"/>
      <c r="I34" s="512"/>
      <c r="J34" s="512">
        <v>1</v>
      </c>
      <c r="K34" s="512"/>
      <c r="L34" s="475">
        <f t="shared" si="3"/>
        <v>0</v>
      </c>
      <c r="M34" s="475"/>
      <c r="N34" s="475"/>
      <c r="O34" s="475"/>
      <c r="P34" s="475"/>
      <c r="Q34" s="475">
        <f t="shared" si="4"/>
        <v>0</v>
      </c>
      <c r="R34" s="475"/>
      <c r="S34" s="475"/>
      <c r="T34" s="512">
        <f t="shared" si="5"/>
        <v>0</v>
      </c>
      <c r="U34" s="513"/>
    </row>
    <row r="35" spans="1:21" ht="15" customHeight="1" x14ac:dyDescent="0.3">
      <c r="A35" s="514">
        <f t="shared" si="0"/>
        <v>0</v>
      </c>
      <c r="B35" s="512"/>
      <c r="C35" s="512"/>
      <c r="D35" s="512"/>
      <c r="E35" s="512"/>
      <c r="F35" s="512">
        <f t="shared" si="1"/>
        <v>0</v>
      </c>
      <c r="G35" s="512"/>
      <c r="H35" s="512"/>
      <c r="I35" s="512"/>
      <c r="J35" s="512">
        <f t="shared" si="2"/>
        <v>0</v>
      </c>
      <c r="K35" s="512"/>
      <c r="L35" s="475">
        <f t="shared" si="3"/>
        <v>0</v>
      </c>
      <c r="M35" s="475"/>
      <c r="N35" s="475"/>
      <c r="O35" s="475"/>
      <c r="P35" s="475"/>
      <c r="Q35" s="475">
        <f t="shared" si="4"/>
        <v>0</v>
      </c>
      <c r="R35" s="475"/>
      <c r="S35" s="475"/>
      <c r="T35" s="512">
        <f t="shared" si="5"/>
        <v>0</v>
      </c>
      <c r="U35" s="513"/>
    </row>
    <row r="36" spans="1:21" ht="15" customHeight="1" x14ac:dyDescent="0.3">
      <c r="A36" s="514">
        <f t="shared" si="0"/>
        <v>0</v>
      </c>
      <c r="B36" s="512"/>
      <c r="C36" s="512"/>
      <c r="D36" s="512"/>
      <c r="E36" s="512"/>
      <c r="F36" s="512">
        <f t="shared" si="1"/>
        <v>0</v>
      </c>
      <c r="G36" s="512"/>
      <c r="H36" s="512"/>
      <c r="I36" s="512"/>
      <c r="J36" s="512">
        <f t="shared" si="2"/>
        <v>0</v>
      </c>
      <c r="K36" s="512"/>
      <c r="L36" s="475">
        <f t="shared" si="3"/>
        <v>0</v>
      </c>
      <c r="M36" s="475"/>
      <c r="N36" s="475"/>
      <c r="O36" s="475"/>
      <c r="P36" s="475"/>
      <c r="Q36" s="475">
        <f t="shared" si="4"/>
        <v>0</v>
      </c>
      <c r="R36" s="475"/>
      <c r="S36" s="475"/>
      <c r="T36" s="512">
        <f t="shared" si="5"/>
        <v>0</v>
      </c>
      <c r="U36" s="513"/>
    </row>
    <row r="37" spans="1:21" ht="15" customHeight="1" x14ac:dyDescent="0.3">
      <c r="A37" s="514">
        <f t="shared" si="0"/>
        <v>0</v>
      </c>
      <c r="B37" s="512"/>
      <c r="C37" s="512"/>
      <c r="D37" s="512"/>
      <c r="E37" s="512"/>
      <c r="F37" s="512">
        <f t="shared" si="1"/>
        <v>0</v>
      </c>
      <c r="G37" s="512"/>
      <c r="H37" s="512"/>
      <c r="I37" s="512"/>
      <c r="J37" s="512">
        <f t="shared" si="2"/>
        <v>0</v>
      </c>
      <c r="K37" s="512"/>
      <c r="L37" s="475">
        <f t="shared" si="3"/>
        <v>0</v>
      </c>
      <c r="M37" s="475"/>
      <c r="N37" s="475"/>
      <c r="O37" s="475"/>
      <c r="P37" s="475"/>
      <c r="Q37" s="475">
        <f t="shared" si="4"/>
        <v>0</v>
      </c>
      <c r="R37" s="475"/>
      <c r="S37" s="475"/>
      <c r="T37" s="512">
        <f t="shared" si="5"/>
        <v>0</v>
      </c>
      <c r="U37" s="513"/>
    </row>
    <row r="38" spans="1:21" ht="15" customHeight="1" x14ac:dyDescent="0.3">
      <c r="A38" s="514">
        <f t="shared" si="0"/>
        <v>0</v>
      </c>
      <c r="B38" s="512"/>
      <c r="C38" s="512"/>
      <c r="D38" s="512"/>
      <c r="E38" s="512"/>
      <c r="F38" s="512">
        <f t="shared" si="1"/>
        <v>0</v>
      </c>
      <c r="G38" s="512"/>
      <c r="H38" s="512"/>
      <c r="I38" s="512"/>
      <c r="J38" s="512">
        <f t="shared" si="2"/>
        <v>0</v>
      </c>
      <c r="K38" s="512"/>
      <c r="L38" s="475">
        <f t="shared" si="3"/>
        <v>0</v>
      </c>
      <c r="M38" s="475"/>
      <c r="N38" s="475"/>
      <c r="O38" s="475"/>
      <c r="P38" s="475"/>
      <c r="Q38" s="475">
        <f t="shared" si="4"/>
        <v>0</v>
      </c>
      <c r="R38" s="475"/>
      <c r="S38" s="475"/>
      <c r="T38" s="512">
        <f t="shared" si="5"/>
        <v>0</v>
      </c>
      <c r="U38" s="513"/>
    </row>
    <row r="39" spans="1:21" ht="15" customHeight="1" x14ac:dyDescent="0.3">
      <c r="A39" s="514">
        <f t="shared" si="0"/>
        <v>0</v>
      </c>
      <c r="B39" s="512"/>
      <c r="C39" s="512"/>
      <c r="D39" s="512"/>
      <c r="E39" s="512"/>
      <c r="F39" s="512">
        <f t="shared" si="1"/>
        <v>0</v>
      </c>
      <c r="G39" s="512"/>
      <c r="H39" s="512"/>
      <c r="I39" s="512"/>
      <c r="J39" s="512">
        <f t="shared" si="2"/>
        <v>0</v>
      </c>
      <c r="K39" s="512"/>
      <c r="L39" s="475">
        <f t="shared" si="3"/>
        <v>0</v>
      </c>
      <c r="M39" s="475"/>
      <c r="N39" s="475"/>
      <c r="O39" s="475"/>
      <c r="P39" s="475"/>
      <c r="Q39" s="475">
        <f t="shared" si="4"/>
        <v>0</v>
      </c>
      <c r="R39" s="475"/>
      <c r="S39" s="475"/>
      <c r="T39" s="512">
        <f t="shared" si="5"/>
        <v>0</v>
      </c>
      <c r="U39" s="513"/>
    </row>
    <row r="40" spans="1:21" ht="15" customHeight="1" x14ac:dyDescent="0.3">
      <c r="A40" s="514">
        <f t="shared" si="0"/>
        <v>0</v>
      </c>
      <c r="B40" s="512"/>
      <c r="C40" s="512"/>
      <c r="D40" s="512"/>
      <c r="E40" s="512"/>
      <c r="F40" s="512">
        <f t="shared" si="1"/>
        <v>0</v>
      </c>
      <c r="G40" s="512"/>
      <c r="H40" s="512"/>
      <c r="I40" s="512"/>
      <c r="J40" s="512">
        <f t="shared" si="2"/>
        <v>0</v>
      </c>
      <c r="K40" s="512"/>
      <c r="L40" s="475">
        <f t="shared" si="3"/>
        <v>0</v>
      </c>
      <c r="M40" s="475"/>
      <c r="N40" s="475"/>
      <c r="O40" s="475"/>
      <c r="P40" s="475"/>
      <c r="Q40" s="475">
        <f t="shared" si="4"/>
        <v>0</v>
      </c>
      <c r="R40" s="475"/>
      <c r="S40" s="475"/>
      <c r="T40" s="512">
        <f t="shared" si="5"/>
        <v>0</v>
      </c>
      <c r="U40" s="513"/>
    </row>
    <row r="41" spans="1:21" ht="15" customHeight="1" x14ac:dyDescent="0.3">
      <c r="A41" s="514">
        <f t="shared" si="0"/>
        <v>0</v>
      </c>
      <c r="B41" s="512"/>
      <c r="C41" s="512"/>
      <c r="D41" s="512"/>
      <c r="E41" s="512"/>
      <c r="F41" s="512">
        <f t="shared" si="1"/>
        <v>0</v>
      </c>
      <c r="G41" s="512"/>
      <c r="H41" s="512"/>
      <c r="I41" s="512"/>
      <c r="J41" s="512">
        <f t="shared" si="2"/>
        <v>0</v>
      </c>
      <c r="K41" s="512"/>
      <c r="L41" s="475">
        <f t="shared" si="3"/>
        <v>0</v>
      </c>
      <c r="M41" s="475"/>
      <c r="N41" s="475"/>
      <c r="O41" s="475"/>
      <c r="P41" s="475"/>
      <c r="Q41" s="475">
        <f t="shared" si="4"/>
        <v>0</v>
      </c>
      <c r="R41" s="475"/>
      <c r="S41" s="475"/>
      <c r="T41" s="512">
        <f t="shared" si="5"/>
        <v>0</v>
      </c>
      <c r="U41" s="513"/>
    </row>
    <row r="42" spans="1:21" ht="15" customHeight="1" x14ac:dyDescent="0.3">
      <c r="A42" s="521">
        <f t="shared" si="0"/>
        <v>0</v>
      </c>
      <c r="B42" s="522"/>
      <c r="C42" s="522"/>
      <c r="D42" s="522"/>
      <c r="E42" s="522"/>
      <c r="F42" s="522">
        <f t="shared" si="1"/>
        <v>0</v>
      </c>
      <c r="G42" s="522"/>
      <c r="H42" s="522"/>
      <c r="I42" s="522"/>
      <c r="J42" s="522">
        <f t="shared" si="2"/>
        <v>0</v>
      </c>
      <c r="K42" s="522"/>
      <c r="L42" s="523">
        <f t="shared" si="3"/>
        <v>0</v>
      </c>
      <c r="M42" s="523"/>
      <c r="N42" s="523"/>
      <c r="O42" s="523"/>
      <c r="P42" s="523"/>
      <c r="Q42" s="523">
        <f t="shared" si="4"/>
        <v>0</v>
      </c>
      <c r="R42" s="523"/>
      <c r="S42" s="523"/>
      <c r="T42" s="522">
        <f t="shared" si="5"/>
        <v>0</v>
      </c>
      <c r="U42" s="524"/>
    </row>
    <row r="43" spans="1:21" x14ac:dyDescent="0.3">
      <c r="A43" s="331" t="s">
        <v>80</v>
      </c>
      <c r="B43" s="332"/>
      <c r="C43" s="332"/>
      <c r="D43" s="332"/>
      <c r="E43" s="332"/>
      <c r="F43" s="410">
        <f>F20</f>
        <v>2450000</v>
      </c>
      <c r="G43" s="410"/>
      <c r="H43" s="410"/>
      <c r="I43" s="411"/>
      <c r="J43" s="482">
        <f>J20</f>
        <v>1</v>
      </c>
      <c r="K43" s="482"/>
      <c r="L43" s="465" t="s">
        <v>959</v>
      </c>
      <c r="M43" s="466"/>
      <c r="N43" s="466"/>
      <c r="O43" s="466"/>
      <c r="P43" s="467"/>
      <c r="Q43" s="468">
        <f>Q20</f>
        <v>1000000</v>
      </c>
      <c r="R43" s="469"/>
      <c r="S43" s="469"/>
      <c r="T43" s="469"/>
      <c r="U43" s="470"/>
    </row>
    <row r="44" spans="1:21" ht="17.25" thickBot="1" x14ac:dyDescent="0.35">
      <c r="A44" s="434" t="s">
        <v>90</v>
      </c>
      <c r="B44" s="435"/>
      <c r="C44" s="435"/>
      <c r="D44" s="435"/>
      <c r="E44" s="435"/>
      <c r="F44" s="436">
        <f>F21</f>
        <v>3450000</v>
      </c>
      <c r="G44" s="436"/>
      <c r="H44" s="436"/>
      <c r="I44" s="437"/>
      <c r="J44" s="438" t="s">
        <v>965</v>
      </c>
      <c r="K44" s="435"/>
      <c r="L44" s="404" t="str">
        <f>L21</f>
        <v>장효주</v>
      </c>
      <c r="M44" s="404"/>
      <c r="N44" s="404"/>
      <c r="O44" s="438" t="s">
        <v>64</v>
      </c>
      <c r="P44" s="440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6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1571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4773</v>
      </c>
      <c r="D1368" t="s">
        <v>4779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4780</v>
      </c>
    </row>
    <row r="1370" spans="1:4" x14ac:dyDescent="0.3">
      <c r="A1370">
        <v>1394</v>
      </c>
      <c r="B1370" s="13">
        <v>46024</v>
      </c>
      <c r="C1370" t="s">
        <v>4776</v>
      </c>
      <c r="D1370" t="s">
        <v>4781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4782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4783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4784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4785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4788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4791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4792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4793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4795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4796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4797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4807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4808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4809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4810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4811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4814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4815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4820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4821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4822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4824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4831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4832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4833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4835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4836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4844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4846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4849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4850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4851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4852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4853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4854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4861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4862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4863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4864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4865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4866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4867</v>
      </c>
    </row>
    <row r="1413" spans="1:4" x14ac:dyDescent="0.3">
      <c r="A1413">
        <v>1437</v>
      </c>
      <c r="B1413" s="13">
        <v>46034</v>
      </c>
      <c r="C1413" t="s">
        <v>4855</v>
      </c>
      <c r="D1413" t="s">
        <v>4868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4869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4870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4871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4872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4873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4874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4876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4878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4880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4883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4884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4887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4889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4903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4904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4905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4906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4907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4908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4909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4910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4912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4914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4915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4916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4927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4928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4929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4930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4931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4932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4933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4936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4939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4940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4942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4943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4944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4946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4947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4948</v>
      </c>
    </row>
    <row r="1455" spans="1:4" x14ac:dyDescent="0.3">
      <c r="A1455">
        <v>1479</v>
      </c>
      <c r="B1455" s="13">
        <v>46045</v>
      </c>
      <c r="C1455" t="s">
        <v>4949</v>
      </c>
      <c r="D1455" t="s">
        <v>4954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4955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4957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4959</v>
      </c>
    </row>
    <row r="1459" spans="1:4" x14ac:dyDescent="0.3">
      <c r="A1459">
        <v>1483</v>
      </c>
      <c r="B1459" s="13">
        <v>46045</v>
      </c>
      <c r="C1459" t="s">
        <v>4960</v>
      </c>
      <c r="D1459" t="s">
        <v>4961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4968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4969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4970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4971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4972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4973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4976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4977</v>
      </c>
    </row>
    <row r="1468" spans="1:4" x14ac:dyDescent="0.3">
      <c r="A1468">
        <v>1492</v>
      </c>
      <c r="B1468" s="13">
        <v>46049</v>
      </c>
      <c r="C1468" t="s">
        <v>4981</v>
      </c>
      <c r="D1468" t="s">
        <v>4984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4986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4987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4988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4989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4990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4995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4996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4997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4998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4999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5000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5002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5004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5005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5006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5007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5009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5014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5020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5024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5026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5027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5028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5029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5032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5033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5048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5049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5050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5051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5052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5055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5057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5058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5059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5061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5063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5065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5066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5070</v>
      </c>
    </row>
    <row r="1510" spans="1:4" x14ac:dyDescent="0.3">
      <c r="A1510">
        <v>1534</v>
      </c>
      <c r="B1510" s="13">
        <v>46059</v>
      </c>
      <c r="C1510" t="s">
        <v>5067</v>
      </c>
      <c r="D1510" t="s">
        <v>5072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5074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5075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5080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5081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5082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5083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5084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5085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5086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5087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5088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5089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5090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5091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5092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5094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5095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5096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5102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5103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5104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5105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5107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5108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5109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5111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5112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5113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5114</v>
      </c>
    </row>
    <row r="1540" spans="1:4" x14ac:dyDescent="0.3">
      <c r="A1540">
        <v>1564</v>
      </c>
      <c r="B1540" s="13">
        <v>46065</v>
      </c>
      <c r="C1540" t="s">
        <v>5115</v>
      </c>
      <c r="D1540" t="s">
        <v>5118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5119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5124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5127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5128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5129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5132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4917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5018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5044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4894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4918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5044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4978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5044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4993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4978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4967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5018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4826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5018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1704999.6999999993</v>
      </c>
    </row>
    <row r="102" spans="1:9" x14ac:dyDescent="0.3">
      <c r="A102" s="47">
        <v>101</v>
      </c>
      <c r="B102" t="s">
        <v>1346</v>
      </c>
      <c r="C102" t="s">
        <v>4890</v>
      </c>
      <c r="E102" t="s">
        <v>4891</v>
      </c>
      <c r="F102" t="s">
        <v>4892</v>
      </c>
      <c r="G102" t="s">
        <v>4893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2250000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5044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2000000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5018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4993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4841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1100000</v>
      </c>
      <c r="I148" s="52" t="s">
        <v>5018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5018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5018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4993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5044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4773</v>
      </c>
      <c r="C213" t="s">
        <v>4774</v>
      </c>
      <c r="E213" t="s">
        <v>4775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4776</v>
      </c>
      <c r="C214" t="s">
        <v>4777</v>
      </c>
      <c r="E214" t="s">
        <v>4778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4856</v>
      </c>
      <c r="C215" t="s">
        <v>4857</v>
      </c>
      <c r="E215" t="s">
        <v>4858</v>
      </c>
      <c r="F215" t="s">
        <v>4859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4900</v>
      </c>
      <c r="E216" t="s">
        <v>4901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4950</v>
      </c>
      <c r="C217" t="s">
        <v>4951</v>
      </c>
      <c r="E217" t="s">
        <v>4952</v>
      </c>
      <c r="F217" t="s">
        <v>4953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4981</v>
      </c>
      <c r="C218" t="s">
        <v>4982</v>
      </c>
      <c r="E218" t="s">
        <v>4983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5067</v>
      </c>
      <c r="C219" t="s">
        <v>5068</v>
      </c>
      <c r="E219" t="s">
        <v>5069</v>
      </c>
      <c r="F219" t="s">
        <v>1176</v>
      </c>
      <c r="G219" t="s">
        <v>5069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5115</v>
      </c>
      <c r="C220" t="s">
        <v>5116</v>
      </c>
      <c r="E220" t="s">
        <v>5117</v>
      </c>
      <c r="F220" t="s">
        <v>963</v>
      </c>
      <c r="H220" s="194">
        <f>SUMIF(주문_리스트!C:C,거래처!B220,주문_리스트!K:K)+SUMIF(주문_리스트!C:C,거래처!B220,주문_리스트!L:L)</f>
        <v>1250000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-75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4817</v>
      </c>
      <c r="D88" s="288" t="s">
        <v>1714</v>
      </c>
      <c r="E88" s="288" t="s">
        <v>4817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4827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5125</v>
      </c>
      <c r="D97" s="288" t="s">
        <v>5126</v>
      </c>
      <c r="E97" s="288" t="s">
        <v>5125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-83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4925</v>
      </c>
      <c r="D205" s="288" t="s">
        <v>4924</v>
      </c>
      <c r="E205" s="288" t="s">
        <v>4925</v>
      </c>
      <c r="F205" s="52">
        <v>900000</v>
      </c>
      <c r="H205">
        <v>0</v>
      </c>
      <c r="I205" s="52" t="s">
        <v>4926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4790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4812</v>
      </c>
      <c r="D275" s="288" t="s">
        <v>4813</v>
      </c>
      <c r="E275" s="288" t="s">
        <v>4812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4818</v>
      </c>
      <c r="D276" s="288" t="s">
        <v>4160</v>
      </c>
      <c r="E276" s="288" t="s">
        <v>4818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4828</v>
      </c>
      <c r="D277" s="288" t="s">
        <v>4829</v>
      </c>
      <c r="E277" s="288" t="s">
        <v>4828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4834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4838</v>
      </c>
      <c r="D279" s="288" t="s">
        <v>4839</v>
      </c>
      <c r="E279" s="288" t="s">
        <v>4838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4847</v>
      </c>
      <c r="D280" s="288" t="s">
        <v>4848</v>
      </c>
      <c r="E280" s="288" t="s">
        <v>4847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4885</v>
      </c>
      <c r="D281" s="288" t="s">
        <v>4886</v>
      </c>
      <c r="E281" s="288" t="s">
        <v>4885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4895</v>
      </c>
      <c r="D282" s="288" t="s">
        <v>4896</v>
      </c>
      <c r="E282" s="288" t="s">
        <v>4895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4935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4937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4974</v>
      </c>
      <c r="D285" s="288" t="s">
        <v>4975</v>
      </c>
      <c r="E285" s="288" t="s">
        <v>4974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5010</v>
      </c>
      <c r="D286" s="288" t="s">
        <v>5011</v>
      </c>
      <c r="E286" s="288" t="s">
        <v>5010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5012</v>
      </c>
      <c r="D287" s="288" t="s">
        <v>5013</v>
      </c>
      <c r="E287" s="288" t="s">
        <v>5012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5031</v>
      </c>
      <c r="D288" s="288" t="s">
        <v>4896</v>
      </c>
      <c r="E288" s="288" t="s">
        <v>5031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5056</v>
      </c>
      <c r="D289" s="288" t="s">
        <v>1841</v>
      </c>
      <c r="E289" s="288" t="s">
        <v>5056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4" t="s">
        <v>12</v>
      </c>
      <c r="C4" s="53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08"/>
      <c r="B1" s="308"/>
      <c r="C1" s="308"/>
      <c r="D1" s="308"/>
      <c r="E1" s="308"/>
      <c r="F1" s="308"/>
      <c r="G1" s="308"/>
      <c r="H1" s="308"/>
    </row>
    <row r="2" spans="1:8" ht="16.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ht="16.5" customHeight="1" x14ac:dyDescent="0.3">
      <c r="A3" s="308"/>
      <c r="B3" s="308"/>
      <c r="C3" s="308"/>
      <c r="D3" s="308"/>
      <c r="E3" s="308"/>
      <c r="F3" s="308"/>
      <c r="G3" s="308"/>
      <c r="H3" s="308"/>
    </row>
    <row r="4" spans="1:8" ht="16.5" customHeight="1" x14ac:dyDescent="0.3">
      <c r="A4" s="308"/>
      <c r="B4" s="308"/>
      <c r="C4" s="308"/>
      <c r="D4" s="308"/>
      <c r="E4" s="308"/>
      <c r="F4" s="308"/>
      <c r="G4" s="308"/>
      <c r="H4" s="308"/>
    </row>
    <row r="5" spans="1:8" ht="16.5" customHeight="1" x14ac:dyDescent="0.3">
      <c r="A5" s="308"/>
      <c r="B5" s="308"/>
      <c r="C5" s="308"/>
      <c r="D5" s="308"/>
      <c r="E5" s="308"/>
      <c r="F5" s="308"/>
      <c r="G5" s="308"/>
      <c r="H5" s="308"/>
    </row>
    <row r="6" spans="1:8" ht="16.5" customHeight="1" x14ac:dyDescent="0.3">
      <c r="A6" s="308"/>
      <c r="B6" s="308"/>
      <c r="C6" s="308"/>
      <c r="D6" s="308"/>
      <c r="E6" s="308"/>
      <c r="F6" s="308"/>
      <c r="G6" s="308"/>
      <c r="H6" s="308"/>
    </row>
    <row r="7" spans="1:8" ht="16.5" customHeight="1" x14ac:dyDescent="0.3">
      <c r="A7" s="308"/>
      <c r="B7" s="308"/>
      <c r="C7" s="308"/>
      <c r="D7" s="308"/>
      <c r="E7" s="308"/>
      <c r="F7" s="308"/>
      <c r="G7" s="308"/>
      <c r="H7" s="308"/>
    </row>
    <row r="8" spans="1:8" ht="16.5" customHeight="1" x14ac:dyDescent="0.3">
      <c r="A8" s="308"/>
      <c r="B8" s="308"/>
      <c r="C8" s="308"/>
      <c r="D8" s="308"/>
      <c r="E8" s="308"/>
      <c r="F8" s="308"/>
      <c r="G8" s="308"/>
      <c r="H8" s="308"/>
    </row>
    <row r="9" spans="1:8" ht="16.5" customHeight="1" x14ac:dyDescent="0.3">
      <c r="A9" s="308"/>
      <c r="B9" s="308"/>
      <c r="C9" s="308"/>
      <c r="D9" s="308"/>
      <c r="E9" s="308"/>
      <c r="F9" s="308"/>
      <c r="G9" s="308"/>
      <c r="H9" s="308"/>
    </row>
    <row r="10" spans="1:8" ht="16.5" customHeight="1" x14ac:dyDescent="0.3">
      <c r="A10" s="308"/>
      <c r="B10" s="308"/>
      <c r="C10" s="308"/>
      <c r="D10" s="308"/>
      <c r="E10" s="308"/>
      <c r="F10" s="308"/>
      <c r="G10" s="308"/>
      <c r="H10" s="308"/>
    </row>
    <row r="11" spans="1:8" ht="16.5" customHeight="1" x14ac:dyDescent="0.3">
      <c r="A11" s="308"/>
      <c r="B11" s="308"/>
      <c r="C11" s="308"/>
      <c r="D11" s="308"/>
      <c r="E11" s="308"/>
      <c r="F11" s="308"/>
      <c r="G11" s="308"/>
      <c r="H11" s="308"/>
    </row>
    <row r="12" spans="1:8" ht="16.5" customHeight="1" x14ac:dyDescent="0.3">
      <c r="A12" s="308"/>
      <c r="B12" s="308"/>
      <c r="C12" s="308"/>
      <c r="D12" s="308"/>
      <c r="E12" s="308"/>
      <c r="F12" s="308"/>
      <c r="G12" s="308"/>
      <c r="H12" s="308"/>
    </row>
    <row r="13" spans="1:8" ht="16.5" customHeight="1" x14ac:dyDescent="0.3">
      <c r="A13" s="308"/>
      <c r="B13" s="308"/>
      <c r="C13" s="308"/>
      <c r="D13" s="308"/>
      <c r="E13" s="308"/>
      <c r="F13" s="308"/>
      <c r="G13" s="308"/>
      <c r="H13" s="308"/>
    </row>
    <row r="14" spans="1:8" ht="16.5" customHeight="1" x14ac:dyDescent="0.3">
      <c r="A14" s="308"/>
      <c r="B14" s="308"/>
      <c r="C14" s="308"/>
      <c r="D14" s="308"/>
      <c r="E14" s="308"/>
      <c r="F14" s="308"/>
      <c r="G14" s="308"/>
      <c r="H14" s="308"/>
    </row>
    <row r="15" spans="1:8" ht="16.5" customHeight="1" x14ac:dyDescent="0.3">
      <c r="A15" s="309"/>
      <c r="B15" s="310"/>
      <c r="C15" s="310"/>
      <c r="D15" s="310"/>
      <c r="E15" s="310"/>
      <c r="F15" s="310"/>
      <c r="G15" s="310"/>
      <c r="H15" s="310"/>
    </row>
    <row r="16" spans="1:8" ht="16.5" customHeight="1" x14ac:dyDescent="0.3">
      <c r="A16" s="310"/>
      <c r="B16" s="310"/>
      <c r="C16" s="310"/>
      <c r="D16" s="310"/>
      <c r="E16" s="310"/>
      <c r="F16" s="310"/>
      <c r="G16" s="310"/>
      <c r="H16" s="310"/>
    </row>
    <row r="17" spans="1:8" ht="16.5" customHeight="1" x14ac:dyDescent="0.3">
      <c r="A17" s="310"/>
      <c r="B17" s="310"/>
      <c r="C17" s="310"/>
      <c r="D17" s="310"/>
      <c r="E17" s="310"/>
      <c r="F17" s="310"/>
      <c r="G17" s="310"/>
      <c r="H17" s="310"/>
    </row>
    <row r="18" spans="1:8" ht="16.5" customHeight="1" x14ac:dyDescent="0.3">
      <c r="A18" s="310"/>
      <c r="B18" s="310"/>
      <c r="C18" s="310"/>
      <c r="D18" s="310"/>
      <c r="E18" s="310"/>
      <c r="F18" s="310"/>
      <c r="G18" s="310"/>
      <c r="H18" s="310"/>
    </row>
    <row r="19" spans="1:8" ht="16.5" customHeight="1" x14ac:dyDescent="0.3">
      <c r="A19" s="310"/>
      <c r="B19" s="310"/>
      <c r="C19" s="310"/>
      <c r="D19" s="310"/>
      <c r="E19" s="310"/>
      <c r="F19" s="310"/>
      <c r="G19" s="310"/>
      <c r="H19" s="310"/>
    </row>
    <row r="20" spans="1:8" ht="16.5" customHeight="1" x14ac:dyDescent="0.3">
      <c r="A20" s="310"/>
      <c r="B20" s="310"/>
      <c r="C20" s="310"/>
      <c r="D20" s="310"/>
      <c r="E20" s="310"/>
      <c r="F20" s="310"/>
      <c r="G20" s="310"/>
      <c r="H20" s="310"/>
    </row>
    <row r="21" spans="1:8" ht="16.5" customHeight="1" x14ac:dyDescent="0.3">
      <c r="A21" s="310"/>
      <c r="B21" s="310"/>
      <c r="C21" s="310"/>
      <c r="D21" s="310"/>
      <c r="E21" s="310"/>
      <c r="F21" s="310"/>
      <c r="G21" s="310"/>
      <c r="H21" s="310"/>
    </row>
    <row r="22" spans="1:8" ht="16.5" customHeight="1" x14ac:dyDescent="0.3">
      <c r="A22" s="310"/>
      <c r="B22" s="310"/>
      <c r="C22" s="310"/>
      <c r="D22" s="310"/>
      <c r="E22" s="310"/>
      <c r="F22" s="310"/>
      <c r="G22" s="310"/>
      <c r="H22" s="310"/>
    </row>
    <row r="23" spans="1:8" ht="16.5" customHeight="1" x14ac:dyDescent="0.3">
      <c r="A23" s="310"/>
      <c r="B23" s="310"/>
      <c r="C23" s="310"/>
      <c r="D23" s="310"/>
      <c r="E23" s="310"/>
      <c r="F23" s="310"/>
      <c r="G23" s="310"/>
      <c r="H23" s="310"/>
    </row>
    <row r="24" spans="1:8" ht="16.5" customHeight="1" x14ac:dyDescent="0.3">
      <c r="A24" s="310"/>
      <c r="B24" s="310"/>
      <c r="C24" s="310"/>
      <c r="D24" s="310"/>
      <c r="E24" s="310"/>
      <c r="F24" s="310"/>
      <c r="G24" s="310"/>
      <c r="H24" s="310"/>
    </row>
    <row r="25" spans="1:8" ht="16.5" customHeight="1" x14ac:dyDescent="0.3">
      <c r="A25" s="310"/>
      <c r="B25" s="310"/>
      <c r="C25" s="310"/>
      <c r="D25" s="310"/>
      <c r="E25" s="310"/>
      <c r="F25" s="310"/>
      <c r="G25" s="310"/>
      <c r="H25" s="310"/>
    </row>
    <row r="26" spans="1:8" ht="16.5" customHeight="1" x14ac:dyDescent="0.3">
      <c r="A26" s="310"/>
      <c r="B26" s="310"/>
      <c r="C26" s="310"/>
      <c r="D26" s="310"/>
      <c r="E26" s="310"/>
      <c r="F26" s="310"/>
      <c r="G26" s="310"/>
      <c r="H26" s="310"/>
    </row>
    <row r="27" spans="1:8" ht="16.5" customHeight="1" x14ac:dyDescent="0.3">
      <c r="A27" s="310"/>
      <c r="B27" s="310"/>
      <c r="C27" s="310"/>
      <c r="D27" s="310"/>
      <c r="E27" s="310"/>
      <c r="F27" s="310"/>
      <c r="G27" s="310"/>
      <c r="H27" s="310"/>
    </row>
    <row r="28" spans="1:8" ht="16.5" customHeight="1" x14ac:dyDescent="0.3">
      <c r="A28" s="310"/>
      <c r="B28" s="310"/>
      <c r="C28" s="310"/>
      <c r="D28" s="310"/>
      <c r="E28" s="310"/>
      <c r="F28" s="310"/>
      <c r="G28" s="310"/>
      <c r="H28" s="310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5" customWidth="1"/>
    <col min="3" max="3" width="22.875" style="305" customWidth="1"/>
    <col min="4" max="4" width="12.375" customWidth="1"/>
  </cols>
  <sheetData>
    <row r="1" spans="1:4" ht="17.25" x14ac:dyDescent="0.3">
      <c r="A1" s="306"/>
      <c r="B1" s="304" t="s">
        <v>4602</v>
      </c>
      <c r="C1" s="304" t="s">
        <v>4575</v>
      </c>
      <c r="D1" s="306"/>
    </row>
    <row r="2" spans="1:4" ht="17.25" x14ac:dyDescent="0.3">
      <c r="A2" s="306"/>
      <c r="B2" s="304" t="s">
        <v>4603</v>
      </c>
      <c r="C2" s="304" t="s">
        <v>4574</v>
      </c>
      <c r="D2" s="306"/>
    </row>
    <row r="3" spans="1:4" ht="17.25" x14ac:dyDescent="0.3">
      <c r="A3" s="306"/>
      <c r="B3" s="304" t="s">
        <v>4604</v>
      </c>
      <c r="C3" s="304" t="s">
        <v>4576</v>
      </c>
      <c r="D3" s="306"/>
    </row>
    <row r="4" spans="1:4" ht="17.25" x14ac:dyDescent="0.3">
      <c r="A4" s="306"/>
      <c r="B4" s="304" t="s">
        <v>4605</v>
      </c>
      <c r="C4" s="304" t="s">
        <v>4577</v>
      </c>
      <c r="D4" s="306"/>
    </row>
    <row r="5" spans="1:4" ht="17.25" x14ac:dyDescent="0.3">
      <c r="A5" s="306"/>
      <c r="B5" s="304" t="s">
        <v>4606</v>
      </c>
      <c r="C5" s="304" t="s">
        <v>4578</v>
      </c>
      <c r="D5" s="306"/>
    </row>
    <row r="6" spans="1:4" ht="17.25" x14ac:dyDescent="0.3">
      <c r="A6" s="306"/>
      <c r="B6" s="304" t="s">
        <v>4607</v>
      </c>
      <c r="C6" s="304" t="s">
        <v>4579</v>
      </c>
      <c r="D6" s="306"/>
    </row>
    <row r="7" spans="1:4" ht="17.25" x14ac:dyDescent="0.3">
      <c r="A7" s="306"/>
      <c r="B7" s="304" t="s">
        <v>4608</v>
      </c>
      <c r="C7" s="304" t="s">
        <v>4580</v>
      </c>
      <c r="D7" s="306"/>
    </row>
    <row r="8" spans="1:4" ht="17.25" x14ac:dyDescent="0.3">
      <c r="A8" s="306"/>
      <c r="B8" s="304" t="s">
        <v>4609</v>
      </c>
      <c r="C8" s="304" t="s">
        <v>4581</v>
      </c>
      <c r="D8" s="306"/>
    </row>
    <row r="9" spans="1:4" ht="17.25" x14ac:dyDescent="0.3">
      <c r="A9" s="306"/>
      <c r="B9" s="304" t="s">
        <v>4610</v>
      </c>
      <c r="C9" s="304" t="s">
        <v>4582</v>
      </c>
      <c r="D9" s="306"/>
    </row>
    <row r="10" spans="1:4" ht="17.25" x14ac:dyDescent="0.3">
      <c r="A10" s="306"/>
      <c r="B10" s="304" t="s">
        <v>4605</v>
      </c>
      <c r="C10" s="304" t="s">
        <v>4583</v>
      </c>
      <c r="D10" s="306"/>
    </row>
    <row r="11" spans="1:4" ht="17.25" x14ac:dyDescent="0.3">
      <c r="A11" s="306"/>
      <c r="B11" s="304" t="s">
        <v>4611</v>
      </c>
      <c r="C11" s="304" t="s">
        <v>4584</v>
      </c>
      <c r="D11" s="306"/>
    </row>
    <row r="12" spans="1:4" ht="17.25" x14ac:dyDescent="0.3">
      <c r="A12" s="306"/>
      <c r="B12" s="304" t="s">
        <v>4612</v>
      </c>
      <c r="C12" s="304" t="s">
        <v>4585</v>
      </c>
      <c r="D12" s="306"/>
    </row>
    <row r="13" spans="1:4" ht="17.25" x14ac:dyDescent="0.3">
      <c r="A13" s="306"/>
      <c r="B13" s="304" t="s">
        <v>4613</v>
      </c>
      <c r="C13" s="304" t="s">
        <v>4586</v>
      </c>
      <c r="D13" s="306"/>
    </row>
    <row r="14" spans="1:4" ht="17.25" x14ac:dyDescent="0.3">
      <c r="A14" s="306"/>
      <c r="B14" s="304" t="s">
        <v>4614</v>
      </c>
      <c r="C14" s="304" t="s">
        <v>4587</v>
      </c>
      <c r="D14" s="306"/>
    </row>
    <row r="15" spans="1:4" ht="17.25" x14ac:dyDescent="0.3">
      <c r="A15" s="306"/>
      <c r="B15" s="304" t="s">
        <v>4615</v>
      </c>
      <c r="C15" s="304" t="s">
        <v>4588</v>
      </c>
      <c r="D15" s="306"/>
    </row>
    <row r="16" spans="1:4" ht="17.25" x14ac:dyDescent="0.3">
      <c r="A16" s="306"/>
      <c r="B16" s="304" t="s">
        <v>4616</v>
      </c>
      <c r="C16" s="304" t="s">
        <v>4589</v>
      </c>
      <c r="D16" s="306"/>
    </row>
    <row r="17" spans="1:4" ht="17.25" x14ac:dyDescent="0.3">
      <c r="A17" s="306"/>
      <c r="B17" s="304" t="s">
        <v>4617</v>
      </c>
      <c r="C17" s="304" t="s">
        <v>4590</v>
      </c>
      <c r="D17" s="306"/>
    </row>
    <row r="18" spans="1:4" ht="17.25" x14ac:dyDescent="0.3">
      <c r="A18" s="306"/>
      <c r="B18" s="304" t="s">
        <v>4618</v>
      </c>
      <c r="C18" s="304" t="s">
        <v>4591</v>
      </c>
      <c r="D18" s="306"/>
    </row>
    <row r="19" spans="1:4" ht="17.25" x14ac:dyDescent="0.3">
      <c r="A19" s="306"/>
      <c r="B19" s="304" t="s">
        <v>4619</v>
      </c>
      <c r="C19" s="304" t="s">
        <v>4592</v>
      </c>
      <c r="D19" s="306"/>
    </row>
    <row r="20" spans="1:4" ht="17.25" x14ac:dyDescent="0.3">
      <c r="A20" s="306"/>
      <c r="B20" s="304" t="s">
        <v>4620</v>
      </c>
      <c r="C20" s="304" t="s">
        <v>4593</v>
      </c>
      <c r="D20" s="306"/>
    </row>
    <row r="21" spans="1:4" ht="17.25" x14ac:dyDescent="0.3">
      <c r="A21" s="306"/>
      <c r="B21" s="304" t="s">
        <v>4621</v>
      </c>
      <c r="C21" s="304" t="s">
        <v>4594</v>
      </c>
      <c r="D21" s="306"/>
    </row>
    <row r="22" spans="1:4" ht="17.25" x14ac:dyDescent="0.3">
      <c r="A22" s="306"/>
      <c r="B22" s="304" t="s">
        <v>4622</v>
      </c>
      <c r="C22" s="304" t="s">
        <v>4595</v>
      </c>
      <c r="D22" s="306"/>
    </row>
    <row r="23" spans="1:4" ht="17.25" x14ac:dyDescent="0.3">
      <c r="A23" s="306"/>
      <c r="B23" s="304" t="s">
        <v>4623</v>
      </c>
      <c r="C23" s="304" t="s">
        <v>4596</v>
      </c>
      <c r="D23" s="306"/>
    </row>
    <row r="24" spans="1:4" ht="17.25" x14ac:dyDescent="0.3">
      <c r="A24" s="306"/>
      <c r="B24" s="304" t="s">
        <v>4624</v>
      </c>
      <c r="C24" s="304" t="s">
        <v>4597</v>
      </c>
      <c r="D24" s="306"/>
    </row>
    <row r="25" spans="1:4" ht="17.25" x14ac:dyDescent="0.3">
      <c r="A25" s="306"/>
      <c r="B25" s="304"/>
      <c r="C25" s="304"/>
      <c r="D25" s="306"/>
    </row>
    <row r="26" spans="1:4" ht="17.25" x14ac:dyDescent="0.3">
      <c r="A26" s="306"/>
      <c r="B26" s="304"/>
      <c r="C26" s="304" t="s">
        <v>4598</v>
      </c>
      <c r="D26" s="306"/>
    </row>
    <row r="27" spans="1:4" ht="17.25" x14ac:dyDescent="0.3">
      <c r="A27" s="306"/>
      <c r="B27" s="304"/>
      <c r="C27" s="304" t="s">
        <v>4599</v>
      </c>
      <c r="D27" s="306"/>
    </row>
    <row r="28" spans="1:4" ht="17.25" x14ac:dyDescent="0.3">
      <c r="A28" s="306"/>
      <c r="B28" s="304"/>
      <c r="C28" s="304" t="s">
        <v>4600</v>
      </c>
      <c r="D28" s="306"/>
    </row>
    <row r="29" spans="1:4" ht="17.25" x14ac:dyDescent="0.3">
      <c r="A29" s="306"/>
      <c r="B29" s="304"/>
      <c r="C29" s="304" t="s">
        <v>4601</v>
      </c>
      <c r="D29" s="306"/>
    </row>
    <row r="30" spans="1:4" ht="17.25" x14ac:dyDescent="0.3">
      <c r="A30" s="306"/>
      <c r="B30" s="307"/>
      <c r="C30" s="307"/>
      <c r="D30" s="306"/>
    </row>
    <row r="31" spans="1:4" ht="17.25" x14ac:dyDescent="0.3">
      <c r="A31" s="306"/>
      <c r="B31" s="307"/>
      <c r="C31" s="307"/>
      <c r="D31" s="306"/>
    </row>
    <row r="32" spans="1:4" ht="17.25" x14ac:dyDescent="0.3">
      <c r="A32" s="306"/>
      <c r="B32" s="307"/>
      <c r="C32" s="307"/>
      <c r="D32" s="306"/>
    </row>
    <row r="33" spans="1:4" ht="17.25" x14ac:dyDescent="0.3">
      <c r="A33" s="306"/>
      <c r="B33" s="307"/>
      <c r="C33" s="307"/>
      <c r="D33" s="306"/>
    </row>
    <row r="34" spans="1:4" ht="17.25" x14ac:dyDescent="0.3">
      <c r="A34" s="306"/>
      <c r="B34" s="307"/>
      <c r="C34" s="307"/>
      <c r="D34" s="306"/>
    </row>
    <row r="35" spans="1:4" ht="17.25" x14ac:dyDescent="0.3">
      <c r="A35" s="306"/>
      <c r="B35" s="307"/>
      <c r="C35" s="307"/>
      <c r="D35" s="306"/>
    </row>
    <row r="36" spans="1:4" ht="17.25" x14ac:dyDescent="0.3">
      <c r="A36" s="306"/>
      <c r="B36" s="307"/>
      <c r="C36" s="307"/>
      <c r="D36" s="306"/>
    </row>
    <row r="37" spans="1:4" ht="17.25" x14ac:dyDescent="0.3">
      <c r="A37" s="306"/>
      <c r="B37" s="307"/>
      <c r="C37" s="307"/>
      <c r="D37" s="306"/>
    </row>
    <row r="38" spans="1:4" ht="17.25" x14ac:dyDescent="0.3">
      <c r="A38" s="306"/>
      <c r="B38" s="307"/>
      <c r="C38" s="307"/>
      <c r="D38" s="306"/>
    </row>
    <row r="39" spans="1:4" ht="17.25" x14ac:dyDescent="0.3">
      <c r="A39" s="306"/>
      <c r="B39" s="307"/>
      <c r="C39" s="307"/>
      <c r="D39" s="306"/>
    </row>
    <row r="40" spans="1:4" ht="17.25" x14ac:dyDescent="0.3">
      <c r="A40" s="306"/>
      <c r="B40" s="307"/>
      <c r="C40" s="307"/>
      <c r="D40" s="306"/>
    </row>
    <row r="41" spans="1:4" ht="17.25" x14ac:dyDescent="0.3">
      <c r="A41" s="306"/>
      <c r="B41" s="307"/>
      <c r="C41" s="307"/>
      <c r="D41" s="306"/>
    </row>
    <row r="42" spans="1:4" ht="17.25" x14ac:dyDescent="0.3">
      <c r="A42" s="306"/>
      <c r="B42" s="307"/>
      <c r="C42" s="307"/>
      <c r="D42" s="30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2026-02-13T08:26:23Z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