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6885550-CCC8-49CF-9C25-76E8CCDCAAB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<sst xmlns="http://schemas.openxmlformats.org/spreadsheetml/2006/main" count="16070" uniqueCount="5121">
  <si>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</si>
  <si>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</si>
  <si>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</si>
  <si>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</si>
  <si>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</si>
  <si>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</si>
  <si>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</si>
  <si>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</si>
  <si>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</si>
  <si>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</si>
  <si>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</si>
  <si>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</si>
  <si>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</si>
  <si>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</si>
  <si>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</si>
  <si>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</si>
  <si>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</si>
  <si>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</si>
  <si>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</si>
  <si>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</si>
  <si>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</si>
  <si>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</si>
  <si>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</si>
  <si>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</si>
  <si>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</si>
  <si>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</si>
  <si>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</si>
  <si>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</si>
  <si>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</si>
  <si>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</si>
  <si>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</si>
  <si>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</si>
  <si>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</si>
  <si>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</si>
  <si>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</si>
  <si>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</si>
  <si>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</si>
  <si>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</si>
  <si>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</si>
  <si>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</si>
  <si>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</si>
  <si>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</si>
  <si>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</si>
  <si>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</si>
  <si>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</si>
  <si>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</si>
  <si>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</si>
  <si>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</si>
  <si>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</si>
  <si>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</si>
  <si>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</si>
  <si>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</si>
  <si>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</si>
  <si>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</si>
  <si>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</si>
  <si>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</si>
  <si>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</si>
  <si>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</si>
  <si>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</si>
  <si>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</si>
  <si>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</si>
  <si>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</si>
  <si>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</si>
  <si>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</si>
  <si>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</si>
  <si>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</si>
  <si>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</si>
  <si>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</si>
  <si>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</si>
  <si>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</si>
  <si>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</si>
  <si>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</si>
  <si>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</si>
  <si>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</si>
  <si>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</si>
  <si>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</si>
  <si>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</si>
  <si>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</si>
  <si>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</si>
  <si>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</si>
  <si>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</si>
  <si>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</si>
  <si>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</si>
  <si>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</si>
  <si>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</si>
  <si>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</si>
  <si>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</si>
  <si>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</si>
  <si>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</si>
  <si>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</si>
  <si>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</si>
  <si>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</si>
  <si>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</si>
  <si>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</si>
  <si>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</si>
  <si>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</si>
  <si>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</si>
  <si>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</si>
  <si>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</si>
  <si>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</si>
  <si>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</si>
  <si>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</si>
  <si>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</si>
  <si>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</si>
  <si>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</si>
  <si>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</si>
  <si>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</si>
  <si>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</si>
  <si>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</si>
  <si>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</si>
  <si>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</si>
  <si>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</si>
  <si>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</si>
  <si>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</si>
  <si>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</si>
  <si>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</si>
  <si>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</si>
  <si>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</si>
  <si>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</si>
  <si>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</si>
  <si>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</si>
  <si>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</si>
  <si>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</si>
  <si>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</si>
  <si>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</si>
  <si>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</si>
  <si>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</si>
  <si>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</si>
  <si>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</si>
  <si>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</si>
  <si>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</si>
  <si>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</si>
  <si>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</si>
  <si>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</si>
  <si>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</si>
  <si>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</si>
  <si>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</si>
  <si>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</si>
  <si>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</si>
  <si>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</si>
  <si>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</si>
  <si>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</si>
  <si>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</si>
  <si>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</si>
  <si>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</si>
  <si>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</si>
  <si>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</si>
  <si>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</si>
  <si>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</si>
  <si>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</si>
  <si>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</si>
  <si>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</si>
  <si>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</si>
  <si>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</si>
  <si>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</si>
  <si>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</si>
  <si>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</si>
  <si>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</si>
  <si>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</si>
  <si>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</si>
  <si>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</si>
  <si>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</si>
  <si>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</si>
  <si>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</si>
  <si>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</si>
  <si>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</si>
  <si>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</si>
  <si>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</si>
  <si>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</si>
  <si>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</si>
  <si>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</si>
  <si>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</si>
  <si>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</si>
  <si>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</si>
  <si>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</si>
  <si>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</si>
  <si>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</si>
  <si>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</si>
  <si>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</si>
  <si>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</si>
  <si>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</si>
  <si>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</si>
  <si>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</si>
  <si>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</si>
  <si>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</si>
  <si>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</si>
  <si>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</si>
  <si>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</si>
  <si>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</si>
  <si>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</si>
  <si>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</si>
  <si>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</si>
  <si>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</si>
  <si>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</si>
  <si>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</si>
  <si>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</si>
  <si>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</si>
  <si>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</si>
  <si>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</si>
  <si>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</si>
  <si>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</si>
  <si>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</si>
  <si>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</si>
  <si>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</si>
  <si>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</si>
  <si>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</si>
  <si>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</si>
  <si>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</si>
  <si>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</si>
  <si>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</si>
  <si>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</si>
  <si>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</si>
  <si>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</si>
  <si>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</si>
  <si>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</si>
  <si>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</si>
  <si>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</si>
  <si>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</si>
  <si>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</si>
  <si>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</si>
  <si>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</si>
  <si>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</si>
  <si>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</si>
  <si>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</si>
  <si>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</si>
  <si>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</si>
  <si>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</si>
  <si>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</si>
  <si>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</si>
  <si>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</si>
  <si>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</si>
  <si>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</si>
  <si>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</si>
  <si>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</si>
  <si>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</si>
  <si>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</si>
  <si>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</si>
  <si>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</si>
  <si>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</si>
  <si>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</si>
  <si>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</si>
  <si>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</si>
  <si>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</si>
  <si>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</si>
  <si>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</si>
  <si>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</si>
  <si>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</si>
  <si>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</si>
  <si>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</si>
  <si>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</si>
  <si>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</si>
  <si>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</si>
  <si>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</si>
  <si>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</si>
  <si>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</si>
  <si>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</si>
  <si>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</si>
  <si>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</si>
  <si>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</si>
  <si>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</si>
  <si>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</si>
  <si>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</si>
  <si>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</si>
  <si>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</si>
  <si>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</si>
  <si>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</si>
  <si>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</si>
  <si>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</si>
  <si>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</si>
  <si>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</si>
  <si>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</si>
  <si>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</si>
  <si>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</si>
  <si>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</si>
  <si>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</si>
  <si>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</si>
  <si>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</si>
  <si>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</si>
  <si>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</si>
  <si>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</si>
  <si>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</si>
  <si>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</si>
  <si>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</si>
  <si>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</si>
  <si>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</si>
  <si>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</si>
  <si>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</si>
  <si>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</si>
  <si>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</si>
  <si>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</si>
  <si>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</si>
  <si>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</si>
  <si>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</si>
  <si>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</si>
  <si>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</si>
  <si>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</si>
  <si>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</si>
  <si>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</si>
  <si>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</si>
  <si>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</si>
  <si>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</si>
  <si>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</si>
  <si>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</si>
  <si>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</si>
  <si>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</si>
  <si>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</si>
  <si>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</si>
  <si>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</si>
  <si>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</si>
  <si>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</si>
  <si>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</si>
  <si>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</si>
  <si>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</si>
  <si>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</si>
  <si>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</si>
  <si>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</si>
  <si>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</si>
  <si>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</si>
  <si>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</si>
  <si>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</si>
  <si>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</si>
  <si>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</si>
  <si>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</si>
  <si>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</si>
  <si>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</si>
  <si>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</si>
  <si>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</si>
  <si>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</si>
  <si>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</si>
  <si>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</si>
  <si>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</si>
  <si>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</si>
  <si>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</si>
  <si>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</si>
  <si>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</si>
  <si>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</si>
  <si>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</si>
  <si>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</si>
  <si>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</si>
  <si>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</si>
  <si>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</si>
  <si>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</si>
  <si>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</si>
  <si>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</si>
  <si>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</si>
  <si>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</si>
  <si>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</si>
  <si>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</si>
  <si>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</si>
  <si>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</si>
  <si>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</si>
  <si>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</si>
  <si>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</si>
  <si>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</si>
  <si>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</si>
  <si>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</si>
  <si>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</si>
  <si>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</si>
  <si>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</si>
  <si>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</si>
  <si>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</si>
  <si>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</si>
  <si>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</si>
  <si>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</si>
  <si>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</si>
  <si>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</si>
  <si>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</si>
  <si>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</si>
  <si>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</si>
  <si>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</si>
  <si>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</si>
  <si>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</si>
  <si>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</si>
  <si>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</si>
  <si>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</si>
  <si>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</si>
  <si>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</si>
  <si>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</si>
  <si>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</si>
  <si>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</si>
  <si>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</si>
  <si>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</si>
  <si>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</si>
  <si>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</si>
  <si>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</si>
  <si>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</si>
  <si>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</si>
  <si>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</si>
  <si>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</si>
  <si>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</si>
  <si>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</si>
  <si>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</si>
  <si>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</si>
  <si>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</si>
  <si>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</si>
  <si>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</si>
  <si>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</si>
  <si>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</si>
  <si>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</si>
  <si>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</si>
  <si>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</si>
  <si>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</si>
  <si>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</si>
  <si>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</si>
  <si>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</si>
  <si>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</si>
  <si>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</si>
  <si>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</si>
  <si>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</si>
  <si>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</si>
  <si>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</si>
  <si>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</si>
  <si>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</si>
  <si>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</si>
  <si>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</si>
  <si>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</si>
  <si>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</si>
  <si>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</si>
  <si>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</si>
  <si>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</si>
  <si>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</si>
  <si>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</si>
  <si>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</si>
  <si>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</si>
  <si>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</si>
  <si>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</si>
  <si>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</si>
  <si>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</si>
  <si>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</si>
  <si>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</si>
  <si>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</si>
  <si>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</si>
  <si>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</si>
  <si>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</si>
  <si>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</si>
  <si>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</si>
  <si>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</si>
  <si>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</si>
  <si>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</si>
  <si>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</si>
  <si>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</si>
  <si>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</si>
  <si>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</si>
  <si>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</si>
  <si>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</si>
  <si>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</si>
  <si>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</si>
  <si>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</si>
  <si>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</si>
  <si>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</si>
  <si>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</si>
  <si>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</si>
  <si>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</si>
  <si>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</si>
  <si>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</si>
  <si>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</si>
  <si>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</si>
  <si>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</si>
  <si>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</si>
  <si>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</si>
  <si>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</si>
  <si>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</si>
  <si>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</si>
  <si>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</si>
  <si>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</si>
  <si>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</si>
  <si>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</si>
  <si>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</si>
  <si>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</si>
  <si>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</si>
  <si>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</si>
  <si>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</si>
  <si>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</si>
  <si>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</si>
  <si>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</si>
  <si>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</si>
  <si>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</si>
  <si>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</si>
  <si>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</si>
  <si>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</si>
  <si>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</si>
  <si>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</si>
  <si>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</si>
  <si>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</si>
  <si>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</si>
  <si>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</si>
  <si>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</si>
  <si>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</si>
  <si>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</si>
  <si>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</si>
  <si>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</si>
  <si>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</si>
  <si>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</si>
  <si>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</si>
  <si>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</si>
  <si>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</si>
  <si>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</si>
  <si>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</si>
  <si>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</si>
  <si>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</si>
  <si>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</si>
  <si>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</si>
  <si>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</si>
  <si>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</si>
  <si>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</si>
  <si>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</si>
  <si>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</si>
  <si>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</si>
  <si>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</si>
  <si>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</si>
  <si>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</si>
  <si>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</si>
  <si>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</si>
  <si>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</si>
  <si>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</si>
  <si>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</si>
  <si>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</si>
  <si>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</si>
  <si>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</si>
  <si>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</si>
  <si>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</si>
  <si>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</si>
  <si>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</si>
  <si>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</si>
  <si>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</si>
  <si>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</si>
  <si>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</si>
  <si>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</si>
  <si>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</si>
  <si>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</si>
  <si>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</si>
  <si>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</si>
  <si>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</si>
  <si>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</si>
  <si>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</si>
  <si>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</si>
  <si>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</si>
  <si>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</si>
  <si>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</si>
  <si>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</si>
  <si>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</si>
  <si>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</si>
  <si>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</si>
  <si>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</si>
  <si>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</si>
  <si>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</si>
  <si>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</si>
  <si>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</si>
  <si>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</si>
  <si>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</si>
  <si>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</si>
  <si>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</si>
  <si>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</si>
  <si>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</si>
  <si>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</si>
  <si>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</si>
  <si>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</si>
  <si>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</si>
  <si>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</si>
  <si>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</si>
  <si>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</si>
  <si>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</si>
  <si>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</si>
  <si>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</si>
  <si>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</si>
  <si>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</si>
  <si>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</si>
  <si>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</si>
  <si>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</si>
  <si>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</si>
  <si>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</si>
  <si>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</si>
  <si>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</si>
  <si>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</si>
  <si>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</si>
  <si>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</si>
  <si>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</si>
  <si>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</si>
  <si>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</si>
  <si>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</si>
  <si>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</si>
  <si>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</si>
  <si>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</si>
  <si>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</si>
  <si>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</si>
  <si>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</si>
  <si>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</si>
  <si>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</si>
  <si>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</si>
  <si>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</si>
  <si>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</si>
  <si>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</si>
  <si>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</si>
  <si>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</si>
  <si>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</si>
  <si>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</si>
  <si>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</si>
  <si>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</si>
  <si>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</si>
  <si>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</si>
  <si>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</si>
  <si>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</si>
  <si>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</si>
  <si>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</si>
  <si>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</si>
  <si>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</si>
  <si>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</si>
  <si>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</si>
  <si>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</si>
  <si>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</si>
  <si>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</si>
  <si>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</si>
  <si>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</si>
  <si>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</si>
  <si>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</si>
  <si>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</si>
  <si>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</si>
  <si>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</si>
  <si>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</si>
  <si>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</si>
  <si>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</si>
  <si>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</si>
  <si>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</si>
  <si>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</si>
  <si>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</si>
  <si>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</si>
  <si>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</si>
  <si>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</si>
  <si>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</si>
  <si>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</si>
  <si>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</si>
  <si>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</si>
  <si>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</si>
  <si>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</si>
  <si>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</si>
  <si>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</si>
  <si>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</si>
  <si>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</si>
  <si>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</si>
  <si>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</si>
  <si>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</si>
  <si>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</si>
  <si>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</si>
  <si>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</si>
  <si>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</si>
  <si>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</si>
  <si>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</si>
  <si>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</si>
  <si>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</si>
  <si>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</si>
  <si>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</si>
  <si>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</si>
  <si>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</si>
  <si>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</si>
  <si>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</si>
  <si>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</si>
  <si>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</si>
  <si>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</si>
  <si>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</si>
  <si>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</si>
  <si>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</si>
  <si>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</si>
  <si>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</si>
  <si>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</si>
  <si>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</si>
  <si>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</si>
  <si>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</si>
  <si>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</si>
  <si>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</si>
  <si>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</si>
  <si>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</si>
  <si>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</si>
  <si>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</si>
  <si>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</si>
  <si>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</si>
  <si>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</si>
  <si>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</si>
  <si>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</si>
  <si>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</si>
  <si>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</si>
  <si>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</si>
  <si>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</si>
  <si>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</si>
  <si>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</si>
  <si>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</si>
  <si>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</si>
  <si>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</si>
  <si>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</si>
  <si>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</si>
  <si>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</si>
  <si>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</si>
  <si>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</si>
  <si>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</si>
  <si>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</si>
  <si>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</si>
  <si>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</si>
  <si>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</si>
  <si>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</si>
  <si>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</si>
  <si>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</si>
  <si>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</si>
  <si>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</si>
  <si>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</si>
  <si>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</si>
  <si>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</si>
  <si>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</si>
  <si>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</si>
  <si>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</si>
  <si>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</si>
  <si>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</si>
  <si>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</si>
  <si>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</si>
  <si>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</si>
  <si>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</si>
  <si>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</si>
  <si>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</si>
  <si>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</si>
  <si>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</si>
  <si>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</si>
  <si>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</si>
  <si>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</si>
  <si>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</si>
  <si>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</si>
  <si>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</si>
  <si>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</si>
  <si>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</si>
  <si>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</si>
  <si>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</si>
  <si>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</si>
  <si>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</si>
  <si>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</si>
  <si>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</si>
  <si>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</si>
  <si>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</si>
  <si>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</si>
  <si>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</si>
  <si>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</si>
  <si>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</si>
  <si>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</si>
  <si>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</si>
  <si>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</si>
  <si>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</si>
  <si>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</si>
  <si>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</si>
  <si>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</si>
  <si>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</si>
  <si>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</si>
  <si>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</si>
  <si>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</si>
  <si>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</si>
  <si>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</si>
  <si>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</si>
  <si>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</si>
  <si>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</si>
  <si>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</si>
  <si>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</si>
  <si>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</si>
  <si>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</si>
  <si>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</si>
  <si>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</si>
  <si>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</si>
  <si>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</si>
  <si>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</si>
  <si>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</si>
  <si>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</si>
  <si>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</si>
  <si>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</si>
  <si>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</si>
  <si>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</si>
  <si>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</si>
  <si>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</si>
  <si>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</si>
  <si>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</si>
  <si>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</si>
  <si>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</si>
  <si>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</si>
  <si>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</si>
  <si>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</si>
  <si>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</si>
  <si>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</si>
  <si>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</si>
  <si>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</si>
  <si>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</si>
  <si>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</si>
  <si>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</si>
  <si>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</si>
  <si>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</si>
  <si>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</si>
  <si>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</si>
  <si>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</si>
  <si>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</si>
  <si>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</si>
  <si>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</si>
  <si>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</si>
  <si>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</si>
  <si>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</si>
  <si>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</si>
  <si>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</si>
  <si>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</si>
  <si>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</si>
  <si>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</si>
  <si>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</si>
  <si>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</si>
  <si>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</si>
  <si>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</si>
  <si>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</si>
  <si>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</si>
  <si>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</si>
  <si>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</si>
  <si>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</si>
  <si>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</si>
  <si>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</si>
  <si>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</si>
  <si>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</si>
  <si>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</si>
  <si>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</si>
  <si>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</si>
  <si>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</si>
  <si>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</si>
  <si>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</si>
  <si>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</si>
  <si>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</si>
  <si>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</si>
  <si>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</si>
  <si>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</si>
  <si>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</si>
  <si>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</si>
  <si>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</si>
  <si>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</si>
  <si>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</si>
  <si>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</si>
  <si>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</si>
  <si>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</si>
  <si>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</si>
  <si>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</si>
  <si>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</si>
  <si>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</si>
  <si>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</si>
  <si>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</si>
  <si>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</si>
  <si>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</si>
  <si>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</si>
  <si>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</si>
  <si>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</si>
  <si>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</si>
  <si>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</si>
  <si>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</si>
  <si>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</si>
  <si>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</si>
  <si>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</si>
  <si>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</si>
  <si>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</si>
  <si>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</si>
  <si>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</si>
  <si>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</si>
  <si>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</si>
  <si>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</si>
  <si>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</si>
  <si>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</si>
  <si>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</si>
  <si>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</si>
  <si>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</si>
  <si>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</si>
  <si>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</si>
  <si>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</si>
  <si>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</si>
  <si>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</si>
  <si>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</si>
  <si>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</si>
  <si>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</si>
  <si>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</si>
  <si>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</si>
  <si>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</si>
  <si>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</si>
  <si>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</si>
  <si>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</si>
  <si>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</si>
  <si>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</si>
  <si>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</si>
  <si>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</si>
  <si>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</si>
  <si>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</si>
  <si>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</si>
  <si>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</si>
  <si>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</si>
  <si>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</si>
  <si>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</si>
  <si>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</si>
  <si>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</si>
  <si>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</si>
  <si>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</si>
  <si>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</si>
  <si>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</si>
  <si>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</si>
  <si>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</si>
  <si>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</si>
  <si>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</si>
  <si>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</si>
  <si>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</si>
  <si>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</si>
  <si>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</si>
  <si>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</si>
  <si>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</si>
  <si>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</si>
  <si>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</si>
  <si>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</si>
  <si>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</si>
  <si>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</si>
  <si>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</si>
  <si>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</si>
  <si>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</si>
  <si>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</si>
  <si>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</si>
  <si>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</si>
  <si>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</si>
  <si>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</si>
  <si>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</si>
  <si>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</si>
  <si>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</si>
  <si>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</si>
  <si>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</si>
  <si>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</si>
  <si>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</si>
  <si>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</si>
  <si>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</si>
  <si>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</si>
  <si>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</si>
  <si>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</si>
  <si>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</si>
  <si>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</si>
  <si>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</si>
  <si>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</si>
  <si>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</si>
  <si>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</si>
  <si>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</si>
  <si>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</si>
  <si>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</si>
  <si>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</si>
  <si>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</si>
  <si>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</si>
  <si>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</si>
  <si>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</si>
  <si>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</si>
  <si>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</si>
  <si>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</si>
  <si>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</si>
  <si>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</si>
  <si>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</si>
  <si>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</si>
  <si>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</si>
  <si>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</si>
  <si>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</si>
  <si>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</si>
  <si>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</si>
  <si>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</si>
  <si>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</si>
  <si>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</si>
  <si>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</si>
  <si>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</si>
  <si>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</si>
  <si>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</si>
  <si>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</si>
  <si>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</si>
  <si>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</si>
  <si>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</si>
  <si>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</si>
  <si>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</si>
  <si>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</si>
  <si>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</si>
  <si>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</si>
  <si>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</si>
  <si>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</si>
  <si>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</si>
  <si>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</si>
  <si>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</si>
  <si>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</si>
  <si>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</si>
  <si>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</si>
  <si>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</si>
  <si>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</si>
  <si>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</si>
  <si>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</si>
  <si>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</si>
  <si>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</si>
  <si>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</si>
  <si>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</si>
  <si>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</si>
  <si>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</si>
  <si>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</si>
  <si>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</si>
  <si>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</si>
  <si>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</si>
  <si>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</si>
  <si>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</si>
  <si>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</si>
  <si>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</si>
  <si>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</si>
  <si>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</si>
  <si>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</si>
  <si>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</si>
  <si>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</si>
  <si>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</si>
  <si>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</si>
  <si>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</si>
  <si>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</si>
  <si>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</si>
  <si>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</si>
  <si>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</si>
  <si>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</si>
  <si>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</si>
  <si>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</si>
  <si>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</si>
  <si>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</si>
  <si>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</si>
  <si>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</si>
  <si>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</si>
  <si>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</si>
  <si>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</si>
  <si>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</si>
  <si>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</si>
  <si>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</si>
  <si>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</si>
  <si>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</si>
  <si>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</si>
  <si>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</si>
  <si>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</si>
  <si>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</si>
  <si>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</si>
  <si>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</si>
  <si>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</si>
  <si>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</si>
  <si>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</si>
  <si>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</si>
  <si>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</si>
  <si>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</si>
  <si>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</si>
  <si>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</si>
  <si>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</si>
  <si>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</si>
  <si>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</si>
  <si>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</si>
  <si>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</si>
  <si>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</si>
  <si>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</si>
  <si>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</si>
  <si>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</si>
  <si>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</si>
  <si>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</si>
  <si>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</si>
  <si>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</si>
  <si>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</si>
  <si>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</si>
  <si>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</si>
  <si>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</si>
  <si>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</si>
  <si>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</si>
  <si>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</si>
  <si>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</si>
  <si>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</si>
  <si>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</si>
  <si>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</si>
  <si>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</si>
  <si>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</si>
  <si>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</si>
  <si>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</si>
  <si>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</si>
  <si>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</si>
  <si>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</si>
  <si>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</si>
  <si>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</si>
  <si>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</si>
  <si>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</si>
  <si>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</si>
  <si>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</si>
  <si>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</si>
  <si>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</si>
  <si>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</si>
  <si>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</si>
  <si>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</si>
  <si>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</si>
  <si>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</si>
  <si>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</si>
  <si>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</si>
  <si>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</si>
  <si>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</si>
  <si>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</si>
  <si>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</si>
  <si>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</si>
  <si>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</si>
  <si>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</si>
  <si>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</si>
  <si>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</si>
  <si>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</si>
  <si>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</si>
  <si>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</si>
  <si>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</si>
  <si>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</si>
  <si>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</si>
  <si>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</si>
  <si>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</si>
  <si>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</si>
  <si>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</si>
  <si>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</si>
  <si>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</si>
  <si>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</si>
  <si>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</si>
  <si>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</si>
  <si>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</si>
  <si>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</si>
  <si>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</si>
  <si>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</si>
  <si>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</si>
  <si>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</si>
  <si>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</si>
  <si>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</si>
  <si>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</si>
  <si>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</si>
  <si>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</si>
  <si>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</si>
  <si>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</si>
  <si>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</si>
  <si>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</si>
  <si>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</si>
  <si>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</si>
  <si>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</si>
  <si>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</si>
  <si>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</si>
  <si>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</si>
  <si>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</si>
  <si>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</si>
  <si>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</si>
  <si>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</si>
  <si>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</si>
  <si>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</si>
  <si>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</si>
  <si>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</si>
  <si>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</si>
  <si>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</si>
  <si>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</si>
  <si>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</si>
  <si>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</si>
  <si>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</si>
  <si>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</si>
  <si>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</si>
  <si>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</si>
  <si>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</si>
  <si>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</si>
  <si>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</si>
  <si>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</si>
  <si>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</si>
  <si>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</si>
  <si>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</si>
  <si>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</si>
  <si>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</si>
  <si>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</si>
  <si>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</si>
  <si>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</si>
  <si>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</si>
  <si>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</si>
  <si>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</si>
  <si>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</si>
  <si>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</si>
  <si>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</si>
  <si>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</si>
  <si>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</si>
  <si>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</si>
  <si>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</si>
  <si>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</si>
  <si>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</si>
  <si>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</si>
  <si>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</si>
  <si>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</si>
  <si>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</si>
  <si>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</si>
  <si>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</si>
  <si>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</si>
  <si>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</si>
  <si>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</si>
  <si>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</si>
  <si>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</si>
  <si>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</si>
  <si>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</si>
  <si>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</si>
  <si>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</si>
  <si>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</si>
  <si>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</si>
  <si>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</si>
  <si>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</si>
  <si>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</si>
  <si>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</si>
  <si>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</si>
  <si>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</si>
  <si>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</si>
  <si>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</si>
  <si>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</si>
  <si>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</si>
  <si>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</si>
  <si>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</si>
  <si>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</si>
  <si>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</si>
  <si>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</si>
  <si>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</si>
  <si>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</si>
  <si>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</si>
  <si>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</si>
  <si>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</si>
  <si>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</si>
  <si>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</si>
  <si>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</si>
  <si>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</si>
  <si>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</si>
  <si>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</si>
  <si>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</si>
  <si>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</si>
  <si>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</si>
  <si>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</si>
  <si>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</si>
  <si>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</si>
  <si>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</si>
  <si>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</si>
  <si>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</si>
  <si>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</si>
  <si>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</si>
  <si>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</si>
  <si>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</si>
  <si>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</si>
  <si>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</si>
  <si>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</si>
  <si>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</si>
  <si>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</si>
  <si>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</si>
  <si>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</si>
  <si>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</si>
  <si>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</si>
  <si>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</si>
  <si>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</si>
  <si>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</si>
  <si>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</si>
  <si>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</si>
  <si>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</si>
  <si>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</si>
  <si>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</si>
  <si>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</si>
  <si>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</si>
  <si>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</si>
  <si>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</si>
  <si>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</si>
  <si>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</si>
  <si>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</si>
  <si>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</si>
  <si>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</si>
  <si>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</si>
  <si>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</si>
  <si>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</si>
  <si>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</si>
  <si>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</si>
  <si>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</si>
  <si>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</si>
  <si>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</si>
  <si>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</si>
  <si>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</si>
  <si>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</si>
  <si>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</si>
  <si>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</si>
  <si>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</si>
  <si>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</si>
  <si>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</si>
  <si>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</si>
  <si>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</si>
  <si>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</si>
  <si>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</si>
  <si>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</si>
  <si>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</si>
  <si>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</si>
  <si>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</si>
  <si>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</si>
  <si>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</si>
  <si>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</si>
  <si>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</si>
  <si>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</si>
  <si>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</si>
  <si>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</si>
  <si>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</si>
  <si>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</si>
  <si>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</si>
  <si>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</si>
  <si>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</si>
  <si>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</si>
  <si>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</si>
  <si>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</si>
  <si>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</si>
  <si>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</si>
  <si>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</si>
  <si>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</si>
  <si>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</si>
  <si>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</si>
  <si>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</si>
  <si>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</si>
  <si>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</si>
  <si>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</si>
  <si>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</si>
  <si>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</si>
  <si>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</si>
  <si>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</si>
  <si>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</si>
  <si>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</si>
  <si>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</si>
  <si>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</si>
  <si>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</si>
  <si>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</si>
  <si>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</si>
  <si>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</si>
  <si>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</si>
  <si>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</si>
  <si>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</si>
  <si>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</si>
  <si>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</si>
  <si>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</si>
  <si>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</si>
  <si>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</si>
  <si>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</si>
  <si>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</si>
  <si>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</si>
  <si>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</si>
  <si>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</si>
  <si>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</si>
  <si>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</si>
  <si>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</si>
  <si>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</si>
  <si>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</si>
  <si>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</si>
  <si>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</si>
  <si>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</si>
  <si>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</si>
  <si>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</si>
  <si>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</si>
  <si>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</si>
  <si>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</si>
  <si>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</si>
  <si>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</si>
  <si>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</si>
  <si>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</si>
  <si>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</si>
  <si>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</si>
  <si>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</si>
  <si>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</si>
  <si>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</si>
  <si>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</si>
  <si>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</si>
  <si>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</si>
  <si>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</si>
  <si>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</si>
  <si>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</si>
  <si>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</si>
  <si>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</si>
  <si>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</si>
  <si>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</si>
  <si>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</si>
  <si>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</si>
  <si>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</si>
  <si>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</si>
  <si>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</si>
  <si>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</si>
  <si>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</si>
  <si>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</si>
  <si>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</si>
  <si>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</si>
  <si>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</si>
  <si>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</si>
  <si>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</si>
  <si>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</si>
  <si>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</si>
  <si>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</si>
  <si>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</si>
  <si>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</si>
  <si>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</si>
  <si>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</si>
  <si>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</si>
  <si>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</si>
  <si>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</si>
  <si>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</si>
  <si>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</si>
  <si>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</si>
  <si>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</si>
  <si>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</si>
  <si>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</si>
  <si>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</si>
  <si>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</si>
  <si>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</si>
  <si>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</si>
  <si>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</si>
  <si>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</si>
  <si>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</si>
  <si>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</si>
  <si>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</si>
  <si>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</si>
  <si>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</si>
  <si>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</si>
  <si>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</si>
  <si>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</si>
  <si>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</si>
  <si>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</si>
  <si>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</si>
  <si>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</si>
  <si>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</si>
  <si>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</si>
  <si>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</si>
  <si>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</si>
  <si>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</si>
  <si>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</si>
  <si>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</si>
  <si>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</si>
  <si>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</si>
  <si>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</si>
  <si>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</si>
  <si>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</si>
  <si>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</si>
  <si>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</si>
  <si>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</si>
  <si>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</si>
  <si>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</si>
  <si>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</si>
  <si>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</si>
  <si>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</si>
  <si>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</si>
  <si>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</si>
  <si>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</si>
  <si>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</si>
  <si>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</si>
  <si>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</si>
  <si>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</si>
  <si>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</si>
  <si>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</si>
  <si>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</si>
  <si>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</si>
  <si>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</si>
  <si>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</si>
  <si>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</si>
  <si>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</si>
  <si>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</si>
  <si>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</si>
  <si>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</si>
  <si>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</si>
  <si>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</si>
  <si>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</si>
  <si>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</si>
  <si>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</si>
  <si>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</si>
  <si>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</si>
  <si>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</si>
  <si>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</si>
  <si>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</si>
  <si>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</si>
  <si>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</si>
  <si>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</si>
  <si>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</si>
  <si>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</si>
  <si>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</si>
  <si>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</si>
  <si>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</si>
  <si>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</si>
  <si>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</si>
  <si>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</si>
  <si>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</si>
  <si>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</si>
  <si>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</si>
  <si>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</si>
  <si>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</si>
  <si>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</si>
  <si>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</si>
  <si>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</si>
  <si>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</si>
  <si>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</si>
  <si>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</si>
  <si>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</si>
  <si>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</si>
  <si>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</si>
  <si>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</si>
  <si>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</si>
  <si>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</si>
  <si>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</si>
  <si>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</si>
  <si>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</si>
  <si>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</si>
  <si>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</si>
  <si>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</si>
  <si>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</si>
  <si>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</si>
  <si>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</si>
  <si>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</si>
  <si>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</si>
  <si>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</si>
  <si>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</si>
  <si>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</si>
  <si>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</si>
  <si>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</si>
  <si>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</si>
  <si>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</si>
  <si>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</si>
  <si>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</si>
  <si>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</si>
  <si>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</si>
  <si>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</si>
  <si>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</si>
  <si>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</si>
  <si>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</si>
  <si>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</si>
  <si>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</si>
  <si>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</si>
  <si>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</si>
  <si>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</si>
  <si>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</si>
  <si>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</si>
  <si>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</si>
  <si>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</si>
  <si>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</si>
  <si>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</si>
  <si>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</si>
  <si>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</si>
  <si>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</si>
  <si>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</si>
  <si>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</si>
  <si>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</si>
  <si>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</si>
  <si>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</si>
  <si>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</si>
  <si>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</si>
  <si>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</si>
  <si>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</si>
  <si>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</si>
  <si>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</si>
  <si>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</si>
  <si>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</si>
  <si>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</si>
  <si>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</si>
  <si>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</si>
  <si>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</si>
  <si>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</si>
  <si>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</si>
  <si>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</si>
  <si>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</si>
  <si>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</si>
  <si>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</si>
  <si>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</si>
  <si>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</si>
  <si>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</si>
  <si>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</si>
  <si>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</si>
  <si>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</si>
  <si>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</si>
  <si>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</si>
  <si>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</si>
  <si>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</si>
  <si>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</si>
  <si>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</si>
  <si>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</si>
  <si>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</si>
  <si>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</si>
  <si>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</si>
  <si>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</si>
  <si>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</si>
  <si>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</si>
  <si>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</si>
  <si>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</si>
  <si>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</si>
  <si>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</si>
  <si>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</si>
  <si>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</si>
  <si>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</si>
  <si>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</si>
  <si>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</si>
  <si>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</si>
  <si>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</si>
  <si>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</si>
  <si>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</si>
  <si>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</si>
  <si>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</si>
  <si>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</si>
  <si>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</si>
  <si>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</si>
  <si>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</si>
  <si>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</si>
  <si>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</si>
  <si>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</si>
  <si>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</si>
  <si>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</si>
  <si>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</si>
  <si>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</si>
  <si>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</si>
  <si>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</si>
  <si>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</si>
  <si>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</si>
  <si>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</si>
  <si>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</si>
  <si>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</si>
  <si>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</si>
  <si>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</si>
  <si>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</si>
  <si>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</si>
  <si>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</si>
  <si>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</si>
  <si>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</si>
  <si>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</si>
  <si>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</si>
  <si>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</si>
  <si>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</si>
  <si>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</si>
  <si>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</si>
  <si>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</si>
  <si>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</si>
  <si>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</si>
  <si>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</si>
  <si>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</si>
  <si>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</si>
  <si>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</si>
  <si>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</si>
  <si>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</si>
  <si>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</si>
  <si>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</si>
  <si>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</si>
  <si>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</si>
  <si>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</si>
  <si>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</si>
  <si>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</si>
  <si>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</si>
  <si>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</si>
  <si>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</si>
  <si>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</si>
  <si>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</si>
  <si>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</si>
  <si>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</si>
  <si>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</si>
  <si>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</si>
  <si>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</si>
  <si>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</si>
  <si>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</si>
  <si>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</si>
  <si>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</si>
  <si>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</si>
  <si>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</si>
  <si>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</si>
  <si>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</si>
  <si>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</si>
  <si>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</si>
  <si>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</si>
  <si>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</si>
  <si>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</si>
  <si>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</si>
  <si>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</si>
  <si>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</si>
  <si>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</si>
  <si>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</si>
  <si>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</si>
  <si>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</si>
  <si>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</si>
  <si>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</si>
  <si>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</si>
  <si>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</si>
  <si>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</si>
  <si>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</si>
  <si>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</si>
  <si>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</si>
  <si>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</si>
  <si>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</si>
  <si>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</si>
  <si>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</si>
  <si>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</si>
  <si>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</si>
  <si>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</si>
  <si>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</si>
  <si>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</si>
  <si>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</si>
  <si>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</si>
  <si>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</si>
  <si>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</si>
  <si>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</si>
  <si>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</si>
  <si>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</si>
  <si>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</si>
  <si>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</si>
  <si>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</si>
  <si>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</si>
  <si>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</si>
  <si>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</si>
  <si>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</si>
  <si>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</si>
  <si>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</si>
  <si>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</si>
  <si>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</si>
  <si>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</si>
  <si>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</si>
  <si>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</si>
  <si>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</si>
  <si>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</si>
  <si>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</si>
  <si>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</si>
  <si>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</si>
  <si>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</si>
  <si>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</si>
  <si>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</si>
  <si>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</si>
  <si>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</si>
  <si>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</si>
  <si>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</si>
  <si>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</si>
  <si>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</si>
  <si>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</si>
  <si>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</si>
  <si>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</si>
  <si>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</si>
  <si>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</si>
  <si>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</si>
  <si>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</si>
  <si>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</si>
  <si>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</si>
  <si>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</si>
  <si>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</si>
  <si>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</si>
  <si>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</si>
  <si>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</si>
  <si>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</si>
  <si>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</si>
  <si>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</si>
  <si>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</si>
  <si>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</si>
  <si>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</si>
  <si>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</si>
  <si>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</si>
  <si>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</si>
  <si>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</si>
  <si>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</si>
  <si>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</si>
  <si>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</si>
  <si>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</si>
  <si>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</si>
  <si>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</si>
  <si>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</si>
  <si>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</si>
  <si>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</si>
  <si>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</si>
  <si>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</si>
  <si>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</si>
  <si>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</si>
  <si>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</si>
  <si>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</si>
  <si>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</si>
  <si>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</si>
  <si>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</si>
  <si>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</si>
  <si>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</si>
  <si>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</si>
  <si>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</si>
  <si>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</si>
  <si>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</si>
  <si>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</si>
  <si>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</si>
  <si>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</si>
  <si>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</si>
  <si>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</si>
  <si>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</si>
  <si>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</si>
  <si>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</si>
  <si>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</si>
  <si>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</si>
  <si>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</si>
  <si>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</si>
  <si>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</si>
  <si>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</si>
  <si>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</si>
  <si>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</si>
  <si>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</si>
  <si>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</si>
  <si>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</si>
  <si>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</si>
  <si>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</si>
  <si>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</si>
  <si>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</si>
  <si>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</si>
  <si>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</si>
  <si>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</si>
  <si>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</si>
  <si>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</si>
  <si>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</si>
  <si>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</si>
  <si>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</si>
  <si>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</si>
  <si>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</si>
  <si>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</si>
  <si>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</si>
  <si>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</si>
  <si>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</si>
  <si>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</si>
  <si>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</si>
  <si>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</si>
  <si>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</si>
  <si>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</si>
  <si>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</si>
  <si>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</si>
  <si>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</si>
  <si>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</si>
  <si>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</si>
  <si>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</si>
  <si>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</si>
  <si>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</si>
  <si>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</si>
  <si>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</si>
  <si>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</si>
  <si>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</si>
  <si>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</si>
  <si>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</si>
  <si>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</si>
  <si>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</si>
  <si>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</si>
  <si>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</si>
  <si>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</si>
  <si>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</si>
  <si>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</si>
  <si>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</si>
  <si>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</si>
  <si>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</si>
  <si>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</si>
  <si>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</si>
  <si>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</si>
  <si>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</si>
  <si>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</si>
  <si>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</si>
  <si>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</si>
  <si>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</si>
  <si>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</si>
  <si>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</si>
  <si>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</si>
  <si>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</si>
  <si>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</si>
  <si>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</si>
  <si>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</si>
  <si>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</si>
  <si>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</si>
  <si>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</si>
  <si>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</si>
  <si>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</si>
  <si>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</si>
  <si>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</si>
  <si>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</si>
  <si>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</si>
  <si>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</si>
  <si>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</si>
  <si>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</si>
  <si>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</si>
  <si>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</si>
  <si>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</si>
  <si>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</si>
  <si>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</si>
  <si>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</si>
  <si>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</si>
  <si>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</si>
  <si>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</si>
  <si>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</si>
  <si>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</si>
  <si>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</si>
  <si>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</si>
  <si>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</si>
  <si>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</si>
  <si>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</si>
  <si>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</si>
  <si>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</si>
  <si>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</si>
  <si>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</si>
  <si>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</si>
  <si>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</si>
  <si>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</si>
  <si>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</si>
  <si>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</si>
  <si>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</si>
  <si>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</si>
  <si>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</si>
  <si>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</si>
  <si>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</si>
  <si>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</si>
  <si>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</si>
  <si>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</si>
  <si>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</si>
  <si>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</si>
  <si>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</si>
  <si>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</si>
  <si>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</si>
  <si>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</si>
  <si>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</si>
  <si>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</si>
  <si>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</si>
  <si>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</si>
  <si>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</si>
  <si>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</si>
  <si>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</si>
  <si>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</si>
  <si>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</si>
  <si>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</si>
  <si>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</si>
  <si>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</si>
  <si>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</si>
  <si>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</si>
  <si>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</si>
  <si>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</si>
  <si>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</si>
  <si>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</si>
  <si>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</si>
  <si>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</si>
  <si>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</si>
  <si>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</si>
  <si>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</si>
  <si>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</si>
  <si>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</si>
  <si>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</si>
  <si>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</si>
  <si>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</si>
  <si>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</si>
  <si>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</si>
  <si>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</si>
  <si>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</si>
  <si>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</si>
  <si>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</si>
  <si>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</si>
  <si>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</si>
  <si>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</si>
  <si>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</si>
  <si>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</si>
  <si>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</si>
  <si>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</si>
  <si>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</si>
  <si>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</si>
  <si>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</si>
  <si>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</si>
  <si>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</si>
  <si>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</si>
  <si>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</si>
  <si>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</si>
  <si>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</si>
  <si>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</si>
  <si>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</si>
  <si>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</si>
  <si>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</si>
  <si>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</si>
  <si>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</si>
  <si>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</si>
  <si>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</si>
  <si>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</si>
  <si>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</si>
  <si>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</si>
  <si>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</si>
  <si>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</si>
  <si>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</si>
  <si>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</si>
  <si>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</si>
  <si>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</si>
  <si>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</si>
  <si>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</si>
  <si>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</si>
  <si>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</si>
  <si>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</si>
  <si>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</si>
  <si>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</si>
  <si>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</si>
  <si>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</si>
  <si>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</si>
  <si>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</si>
  <si>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</si>
  <si>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</si>
  <si>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</si>
  <si>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</si>
  <si>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</si>
  <si>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</si>
  <si>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</si>
  <si>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</si>
  <si>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</si>
  <si>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</si>
  <si>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</si>
  <si>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</si>
  <si>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</si>
  <si>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</si>
  <si>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</si>
  <si>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</si>
  <si>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</si>
  <si>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</si>
  <si>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</si>
  <si>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</si>
  <si>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</si>
  <si>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</si>
  <si>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</si>
  <si>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</si>
  <si>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</si>
  <si>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</si>
  <si>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</si>
  <si>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</si>
  <si>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</si>
  <si>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</si>
  <si>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</si>
  <si>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</si>
  <si>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</si>
  <si>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</si>
  <si>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</si>
  <si>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</si>
  <si>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</si>
  <si>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</si>
  <si>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</si>
  <si>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</si>
  <si>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</si>
  <si>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</si>
  <si>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</si>
  <si>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</si>
  <si>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</si>
  <si>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</si>
  <si>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</si>
  <si>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</si>
  <si>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</si>
  <si>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</si>
  <si>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</si>
  <si>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</si>
  <si>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</si>
  <si>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</si>
  <si>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</si>
  <si>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</si>
  <si>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</si>
  <si>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</si>
  <si>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</si>
  <si>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</si>
  <si>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</si>
  <si>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</si>
  <si>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</si>
  <si>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</si>
  <si>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</si>
  <si>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</si>
  <si>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</si>
  <si>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</si>
  <si>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</si>
  <si>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</si>
  <si>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</si>
  <si>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</si>
  <si>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</si>
  <si>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</si>
  <si>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</si>
  <si>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</si>
  <si>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</si>
  <si>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</si>
  <si>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</si>
  <si>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</si>
  <si>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</si>
  <si>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</si>
  <si>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</si>
  <si>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</si>
  <si>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</si>
  <si>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</si>
  <si>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</si>
  <si>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</si>
  <si>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</si>
  <si>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</si>
  <si>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</si>
  <si>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</si>
  <si>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</si>
  <si>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</si>
  <si>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</si>
  <si>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</si>
  <si>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</si>
  <si>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</si>
  <si>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</si>
  <si>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</si>
  <si>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</si>
  <si>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</si>
  <si>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</si>
  <si>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</si>
  <si>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</si>
  <si>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</si>
  <si>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</si>
  <si>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</si>
  <si>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</si>
  <si>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</si>
  <si>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</si>
  <si>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</si>
  <si>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</si>
  <si>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</si>
  <si>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</si>
  <si>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</si>
  <si>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</si>
  <si>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</si>
  <si>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</si>
  <si>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</si>
  <si>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</si>
  <si>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</si>
  <si>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</si>
  <si>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</si>
  <si>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</si>
  <si>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</si>
  <si>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</si>
  <si>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</si>
  <si>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</si>
  <si>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</si>
  <si>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</si>
  <si>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</si>
  <si>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</si>
  <si>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</si>
  <si>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</si>
  <si>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</si>
  <si>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</si>
  <si>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</si>
  <si>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</si>
  <si>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</si>
  <si>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</si>
  <si>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</si>
  <si>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</si>
  <si>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</si>
  <si>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</si>
  <si>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</si>
  <si>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</si>
  <si>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</si>
  <si>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</si>
  <si>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</si>
  <si>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</si>
  <si>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</si>
  <si>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</si>
  <si>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</si>
  <si>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</si>
  <si>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</si>
  <si>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</si>
  <si>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</si>
  <si>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</si>
  <si>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</si>
  <si>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</si>
  <si>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</si>
  <si>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</si>
  <si>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</si>
  <si>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</si>
  <si>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</si>
  <si>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</si>
  <si>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</si>
  <si>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</si>
  <si>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</si>
  <si>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</si>
  <si>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</si>
  <si>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</si>
  <si>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</si>
  <si>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</si>
  <si>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</si>
  <si>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</si>
  <si>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</si>
  <si>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</si>
  <si>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</si>
  <si>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</si>
  <si>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</si>
  <si>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</si>
  <si>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</si>
  <si>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</si>
  <si>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</si>
  <si>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</si>
  <si>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</si>
  <si>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</si>
  <si>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</si>
  <si>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</si>
  <si>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</si>
  <si>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</si>
  <si>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</si>
  <si>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</si>
  <si>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</si>
  <si>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</si>
  <si>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</si>
  <si>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</si>
  <si>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</si>
  <si>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</si>
  <si>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</si>
  <si>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</si>
  <si>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</si>
  <si>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</si>
  <si>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</si>
  <si>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</si>
  <si>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</si>
  <si>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</si>
  <si>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</si>
  <si>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</si>
  <si>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</si>
  <si>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</si>
  <si>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</si>
  <si>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</si>
  <si>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</si>
  <si>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</si>
  <si>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</si>
  <si>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</si>
  <si>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</si>
  <si>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</si>
  <si>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</si>
  <si>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</si>
  <si>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</si>
  <si>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</si>
  <si>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</si>
  <si>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</si>
  <si>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</si>
  <si>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</si>
  <si>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</si>
  <si>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</si>
  <si>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</si>
  <si>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</si>
  <si>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</si>
  <si>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</si>
  <si>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</si>
  <si>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</si>
  <si>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</si>
  <si>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</si>
  <si>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</si>
  <si>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</si>
  <si>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</si>
  <si>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</si>
  <si>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</si>
  <si>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</si>
  <si>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</si>
  <si>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</si>
  <si>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</si>
  <si>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</si>
  <si>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</si>
  <si>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</si>
  <si>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</si>
  <si>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</si>
  <si>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</si>
  <si>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</si>
  <si>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</si>
  <si>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</si>
  <si>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</si>
  <si>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</si>
  <si>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</si>
  <si>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</si>
  <si>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</si>
  <si>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</si>
  <si>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</si>
  <si>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</si>
  <si>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</si>
  <si>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</si>
  <si>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</si>
  <si>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</si>
  <si>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</si>
  <si>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</si>
  <si>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</si>
  <si>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</si>
  <si>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</si>
  <si>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</si>
  <si>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</si>
  <si>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</si>
  <si>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</si>
  <si>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</si>
  <si>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</si>
  <si>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</si>
  <si>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</si>
  <si>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</si>
  <si>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</si>
  <si>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</si>
  <si>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</si>
  <si>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</si>
  <si>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</si>
  <si>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</si>
  <si>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</si>
  <si>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</si>
  <si>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</si>
  <si>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</si>
  <si>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</si>
  <si>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</si>
  <si>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</si>
  <si>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</si>
  <si>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</si>
  <si>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</si>
  <si>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</si>
  <si>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</si>
  <si>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</si>
  <si>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</si>
  <si>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</si>
  <si>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</si>
  <si>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</si>
  <si>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</si>
  <si>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</si>
  <si>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</si>
  <si>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</si>
  <si>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</si>
  <si>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</si>
  <si>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</si>
  <si>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</si>
  <si>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</si>
  <si>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</si>
  <si>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</si>
  <si>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</si>
  <si>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</si>
  <si>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</si>
  <si>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</si>
  <si>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</si>
  <si>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</si>
  <si>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</si>
  <si>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</si>
  <si>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</si>
  <si>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</si>
  <si>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</si>
  <si>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</si>
  <si>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</si>
  <si>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</si>
  <si>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</si>
  <si>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</si>
  <si>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</si>
  <si>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</si>
  <si>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</si>
  <si>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</si>
  <si>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</si>
  <si>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</si>
  <si>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</si>
  <si>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</si>
  <si>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</si>
  <si>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</si>
  <si>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</si>
  <si>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</si>
  <si>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</si>
  <si>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</si>
  <si>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</si>
  <si>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</si>
  <si>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</si>
  <si>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</si>
  <si>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</si>
  <si>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</si>
  <si>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</si>
  <si>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</si>
  <si>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</si>
  <si>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</si>
  <si>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</si>
  <si>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</si>
  <si>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</si>
  <si>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</si>
  <si>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</si>
  <si>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</si>
  <si>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</si>
  <si>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</si>
  <si>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</si>
  <si>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</si>
  <si>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</si>
  <si>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</si>
  <si>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</si>
  <si>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</si>
  <si>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</si>
  <si>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</si>
  <si>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</si>
  <si>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</si>
  <si>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</si>
  <si>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</si>
  <si>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</si>
  <si>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</si>
  <si>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</si>
  <si>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</si>
  <si>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</si>
  <si>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</si>
  <si>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</si>
  <si>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</si>
  <si>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</si>
  <si>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</si>
  <si>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</si>
  <si>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</si>
  <si>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</si>
  <si>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</si>
  <si>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</si>
  <si>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</si>
  <si>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</si>
  <si>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</si>
  <si>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</si>
  <si>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</si>
  <si>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</si>
  <si>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</si>
  <si>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</si>
  <si>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</si>
  <si>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</si>
  <si>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</si>
  <si>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</si>
  <si>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</si>
  <si>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</si>
  <si>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</si>
  <si>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</si>
  <si>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</si>
  <si>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</si>
  <si>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</si>
  <si>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</si>
  <si>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</si>
  <si>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</si>
  <si>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</si>
  <si>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</si>
  <si>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</si>
  <si>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</si>
  <si>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</si>
  <si>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</si>
  <si>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</si>
  <si>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</si>
  <si>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</si>
  <si>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</si>
  <si>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</si>
  <si>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</si>
  <si>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</si>
  <si>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</si>
  <si>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</si>
  <si>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</si>
  <si>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</si>
  <si>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</si>
  <si>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</si>
  <si>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</si>
  <si>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</si>
  <si>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</si>
  <si>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</si>
  <si>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</si>
  <si>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</si>
  <si>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</si>
  <si>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</si>
  <si>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</si>
  <si>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</si>
  <si>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</si>
  <si>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</si>
  <si>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</si>
  <si>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</si>
  <si>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</si>
  <si>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</si>
  <si>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</si>
  <si>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</si>
  <si>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</si>
  <si>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</si>
  <si>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</si>
  <si>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</si>
  <si>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</si>
  <si>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</si>
  <si>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</si>
  <si>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</si>
  <si>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</si>
  <si>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</si>
  <si>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</si>
  <si>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</si>
  <si>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</si>
  <si>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</si>
  <si>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</si>
  <si>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</si>
  <si>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</si>
  <si>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</si>
  <si>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</si>
  <si>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</si>
  <si>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</si>
  <si>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</si>
  <si>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</si>
  <si>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</si>
  <si>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</si>
  <si>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</si>
  <si>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</si>
  <si>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</si>
  <si>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</si>
  <si>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</si>
  <si>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</si>
  <si>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</si>
  <si>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</si>
  <si>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</si>
  <si>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</si>
  <si>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</si>
  <si>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</si>
  <si>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</si>
  <si>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</si>
  <si>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</si>
  <si>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</si>
  <si>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</si>
  <si>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</si>
  <si>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</si>
  <si>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</si>
  <si>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</si>
  <si>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</si>
  <si>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</si>
  <si>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</si>
  <si>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</si>
  <si>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</si>
  <si>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</si>
  <si>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</si>
  <si>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</si>
  <si>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</si>
  <si>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</si>
  <si>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</si>
  <si>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</si>
  <si>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</si>
  <si>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</si>
  <si>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</si>
  <si>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</si>
  <si>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</si>
  <si>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</si>
  <si>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</si>
  <si>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</si>
  <si>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</si>
  <si>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</si>
  <si>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</si>
  <si>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</si>
  <si>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</si>
  <si>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</si>
  <si>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</si>
  <si>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</si>
  <si>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</si>
  <si>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</si>
  <si>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</si>
  <si>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</si>
  <si>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</si>
  <si>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</si>
  <si>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</si>
  <si>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</si>
  <si>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</si>
  <si>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</si>
  <si>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</si>
  <si>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</si>
  <si>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</si>
  <si>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</si>
  <si>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</si>
  <si>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</si>
  <si>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</si>
  <si>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</si>
  <si>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</si>
  <si>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</si>
  <si>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</si>
  <si>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</si>
  <si>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</si>
  <si>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</si>
  <si>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</si>
  <si>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</si>
  <si>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</si>
  <si>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</si>
  <si>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</si>
  <si>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</si>
  <si>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</si>
  <si>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</si>
  <si>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</si>
  <si>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</si>
  <si>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</si>
  <si>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</si>
  <si>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</si>
  <si>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</si>
  <si>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</si>
  <si>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</si>
  <si>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</si>
  <si>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</si>
  <si>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</si>
  <si>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</si>
  <si>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</si>
  <si>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</si>
  <si>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</si>
  <si>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</si>
  <si>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</si>
  <si>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</si>
  <si>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</si>
  <si>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</si>
  <si>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</si>
  <si>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</si>
  <si>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</si>
  <si>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</si>
  <si>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</si>
  <si>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</si>
  <si>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</si>
  <si>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</si>
  <si>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</si>
  <si>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</si>
  <si>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</si>
  <si>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</si>
  <si>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</si>
  <si>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</si>
  <si>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</si>
  <si>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</si>
  <si>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</si>
  <si>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</si>
  <si>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</si>
  <si>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</si>
  <si>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</si>
  <si>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</si>
  <si>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</si>
  <si>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</si>
  <si>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</si>
  <si>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</si>
  <si>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</si>
  <si>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</si>
  <si>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</si>
  <si>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</si>
  <si>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</si>
  <si>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</si>
  <si>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</si>
  <si>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</si>
  <si>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</si>
  <si>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</si>
  <si>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</si>
  <si>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</si>
  <si>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</si>
  <si>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</si>
  <si>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</si>
  <si>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</si>
  <si>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</si>
  <si>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</si>
  <si>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</si>
  <si>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</si>
  <si>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</si>
  <si>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</si>
  <si>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</si>
  <si>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</si>
  <si>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</si>
  <si>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</si>
  <si>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</si>
  <si>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</si>
  <si>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</si>
  <si>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</si>
  <si>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</si>
  <si>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</si>
  <si>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</si>
  <si>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</si>
  <si>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</si>
  <si>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</si>
  <si>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</si>
  <si>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</si>
  <si>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</si>
  <si>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</si>
  <si>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</si>
  <si>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</si>
  <si>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</si>
  <si>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</si>
  <si>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</si>
  <si>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</si>
  <si>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</si>
  <si>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</si>
  <si>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</si>
  <si>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</si>
  <si>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</si>
  <si>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</si>
  <si>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</si>
  <si>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</si>
  <si>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</si>
  <si>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</si>
  <si>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</si>
  <si>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</si>
  <si>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</si>
  <si>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</si>
  <si>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</si>
  <si>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</si>
  <si>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</si>
  <si>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</si>
  <si>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</si>
  <si>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</si>
  <si>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</si>
  <si>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</si>
  <si>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</si>
  <si>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</si>
  <si>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</si>
  <si>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</si>
  <si>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</si>
  <si>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</si>
  <si>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</si>
  <si>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</si>
  <si>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</si>
  <si>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</si>
  <si>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</si>
  <si>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</si>
  <si>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</si>
  <si>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</si>
  <si>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</si>
  <si>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</si>
  <si>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</si>
  <si>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</si>
  <si>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</si>
  <si>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</si>
  <si>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</si>
  <si>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</si>
  <si>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</si>
  <si>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</si>
  <si>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</si>
  <si>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</si>
  <si>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</si>
  <si>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</si>
  <si>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</si>
  <si>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</si>
  <si>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</si>
  <si>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</si>
  <si>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</si>
  <si>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</si>
  <si>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</si>
  <si>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</si>
  <si>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</si>
  <si>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</si>
  <si>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</si>
  <si>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</si>
  <si>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</si>
  <si>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</si>
  <si>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</si>
  <si>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</si>
  <si>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</si>
  <si>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</si>
  <si>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</si>
  <si>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</si>
  <si>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</si>
  <si>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</si>
  <si>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</si>
  <si>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</si>
  <si>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</si>
  <si>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</si>
  <si>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</si>
  <si>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</si>
  <si>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</si>
  <si>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</si>
  <si>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</si>
  <si>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</si>
  <si>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</si>
  <si>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</si>
  <si>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</si>
  <si>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</si>
  <si>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</si>
  <si>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</si>
  <si>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</si>
  <si>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</si>
  <si>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</si>
  <si>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</si>
  <si>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</si>
  <si>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</si>
  <si>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</si>
  <si>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</si>
  <si>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</si>
  <si>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</si>
  <si>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</si>
  <si>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</si>
  <si>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</si>
  <si>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</si>
  <si>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</si>
  <si>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</si>
  <si>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</si>
  <si>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</si>
  <si>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</si>
  <si>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</si>
  <si>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</si>
  <si>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</si>
  <si>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</si>
  <si>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</si>
  <si>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</si>
  <si>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</si>
  <si>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</si>
  <si>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</si>
  <si>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</si>
  <si>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</si>
  <si>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</si>
  <si>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</si>
  <si>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</si>
  <si>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</si>
  <si>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</si>
  <si>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</si>
  <si>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</si>
  <si>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</si>
  <si>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</si>
  <si>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</si>
  <si>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</si>
  <si>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</si>
  <si>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</si>
  <si>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</si>
  <si>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</si>
  <si>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</si>
  <si>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</si>
  <si>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</si>
  <si>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</si>
  <si>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</si>
  <si>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</si>
  <si>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</si>
  <si>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</si>
  <si>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</si>
  <si>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</si>
  <si>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</si>
  <si>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</si>
  <si>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</si>
  <si>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</si>
  <si>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</si>
  <si>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</si>
  <si>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</si>
  <si>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</si>
  <si>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</si>
  <si>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</si>
  <si>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</si>
  <si>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</si>
  <si>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</si>
  <si>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</si>
  <si>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</si>
  <si>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</si>
  <si>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</si>
  <si>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</si>
  <si>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</si>
  <si>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</si>
  <si>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</si>
  <si>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</si>
  <si>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</si>
  <si>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</si>
  <si>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</si>
  <si>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</si>
  <si>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</si>
  <si>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</si>
  <si>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</si>
  <si>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</si>
  <si>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</si>
  <si>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</si>
  <si>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</si>
  <si>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</si>
  <si>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</si>
  <si>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</si>
  <si>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</si>
  <si>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</si>
  <si>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</si>
  <si>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</si>
  <si>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</si>
  <si>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</si>
  <si>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</si>
  <si>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</si>
  <si>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</si>
  <si>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</si>
  <si>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</si>
  <si>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</si>
  <si>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</si>
  <si>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</si>
  <si>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</si>
  <si>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</si>
  <si>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</si>
  <si>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</si>
  <si>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</si>
  <si>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</si>
  <si>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</si>
  <si>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</si>
  <si>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</si>
  <si>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</si>
  <si>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</si>
  <si>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</si>
  <si>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</si>
  <si>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</si>
  <si>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</si>
  <si>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</si>
  <si>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</si>
  <si>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</si>
  <si>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</si>
  <si>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</si>
  <si>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</si>
  <si>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</si>
  <si>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</si>
  <si>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</si>
  <si>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</si>
  <si>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</si>
  <si>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</si>
  <si>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</si>
  <si>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</si>
  <si>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</si>
  <si>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</si>
  <si>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</si>
  <si>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</si>
  <si>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</si>
  <si>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</si>
  <si>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</si>
  <si>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</si>
  <si>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</si>
  <si>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</si>
  <si>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</si>
  <si>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</si>
  <si>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</si>
  <si>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</si>
  <si>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</si>
  <si>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</si>
  <si>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</si>
  <si>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</si>
  <si>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</si>
  <si>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</si>
  <si>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</si>
  <si>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</si>
  <si>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</si>
  <si>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</si>
  <si>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</si>
  <si>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</si>
  <si>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</si>
  <si>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</si>
  <si>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</si>
  <si>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</si>
  <si>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</si>
  <si>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</si>
  <si>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</si>
  <si>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</si>
  <si>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</si>
  <si>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</si>
  <si>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</si>
  <si>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</si>
  <si>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</si>
  <si>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</si>
  <si>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</si>
  <si>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</si>
  <si>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</si>
  <si>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</si>
  <si>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</si>
  <si>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</si>
  <si>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</si>
  <si>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</si>
  <si>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</si>
  <si>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</si>
  <si>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</si>
  <si>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</si>
  <si>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</si>
  <si>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</si>
  <si>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</si>
  <si>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</si>
  <si>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</si>
  <si>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</si>
  <si>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</si>
  <si>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</si>
  <si>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</si>
  <si>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</si>
  <si>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</si>
  <si>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</si>
  <si>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</si>
  <si>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</si>
  <si>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</si>
  <si>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</si>
  <si>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</si>
  <si>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</si>
  <si>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</si>
  <si>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</si>
  <si>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</si>
  <si>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</si>
  <si>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</si>
  <si>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</si>
  <si>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</si>
  <si>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</si>
  <si>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</si>
  <si>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</si>
  <si>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</si>
  <si>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</si>
  <si>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</si>
  <si>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</si>
  <si>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</si>
  <si>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</si>
  <si>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</si>
  <si>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</si>
  <si>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</si>
  <si>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</si>
  <si>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</si>
  <si>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</si>
  <si>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</si>
  <si>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</si>
  <si>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</si>
  <si>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</si>
  <si>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</si>
  <si>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</si>
  <si>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</si>
  <si>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</si>
  <si>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</si>
  <si>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</si>
  <si>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</si>
  <si>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</si>
  <si>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</si>
  <si>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</si>
  <si>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</si>
  <si>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</si>
  <si>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</si>
  <si>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</si>
  <si>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</si>
  <si>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</si>
  <si>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</si>
  <si>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</si>
  <si>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</si>
  <si>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</si>
  <si>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</si>
  <si>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</si>
  <si>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</si>
  <si>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</si>
  <si>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</si>
  <si>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</si>
  <si>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</si>
  <si>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</si>
  <si>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</si>
  <si>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</si>
  <si>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</si>
  <si>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</si>
  <si>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</si>
  <si>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</si>
  <si>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</si>
  <si>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</si>
  <si>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</si>
  <si>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</si>
  <si>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</si>
  <si>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</si>
  <si>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</si>
  <si>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</si>
  <si>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</si>
  <si>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</si>
  <si>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</si>
  <si>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</si>
  <si>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</si>
  <si>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</si>
  <si>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</si>
  <si>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</si>
  <si>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</si>
  <si>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</si>
  <si>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</si>
  <si>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</si>
  <si>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</si>
  <si>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</si>
  <si>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</si>
  <si>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</si>
  <si>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</si>
  <si>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</si>
  <si>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</si>
  <si>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</si>
  <si>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</si>
  <si>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</si>
  <si>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</si>
  <si>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</si>
  <si>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</si>
  <si>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</si>
  <si>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</si>
  <si>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</si>
  <si>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</si>
  <si>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</si>
  <si>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</si>
  <si>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</si>
  <si>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</si>
  <si>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</si>
  <si>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</si>
  <si>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</si>
  <si>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</si>
  <si>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</si>
  <si>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</si>
  <si>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</si>
  <si>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</si>
  <si>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</si>
  <si>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</si>
  <si>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</si>
  <si>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</si>
  <si>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</si>
  <si>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</si>
  <si>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</si>
  <si>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</si>
  <si>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</si>
  <si>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</si>
  <si>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</si>
  <si>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</si>
  <si>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</si>
  <si>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</si>
  <si>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</si>
  <si>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</si>
  <si>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</si>
  <si>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</si>
  <si>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</si>
  <si>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</si>
  <si>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</si>
  <si>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</si>
  <si>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</si>
  <si>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</si>
  <si>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</si>
  <si>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</si>
  <si>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</si>
  <si>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</si>
  <si>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</si>
  <si>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</si>
  <si>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</si>
  <si>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</si>
  <si>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</si>
  <si>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</si>
  <si>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</si>
  <si>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</si>
  <si>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</si>
  <si>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</si>
  <si>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</si>
  <si>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</si>
  <si>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</si>
  <si>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</si>
  <si>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</si>
  <si>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</si>
  <si>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</si>
  <si>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</si>
  <si>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</si>
  <si>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</si>
  <si>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</si>
  <si>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</si>
  <si>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</si>
  <si>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</si>
  <si>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</si>
  <si>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</si>
  <si>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</si>
  <si>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</si>
  <si>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</si>
  <si>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</si>
  <si>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</si>
  <si>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</si>
  <si>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</si>
  <si>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</si>
  <si>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</si>
  <si>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</si>
  <si>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</si>
  <si>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</si>
  <si>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</si>
  <si>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</si>
  <si>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</si>
  <si>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</si>
  <si>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</si>
  <si>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</si>
  <si>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</si>
  <si>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</si>
  <si>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</si>
  <si>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</si>
  <si>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</si>
  <si>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</si>
  <si>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</si>
  <si>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</si>
  <si>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</si>
  <si>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</si>
  <si>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</si>
  <si>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</si>
  <si>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</si>
  <si>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</si>
  <si>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</si>
  <si>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</si>
  <si>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</si>
  <si>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</si>
  <si>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</si>
  <si>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</si>
  <si>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</si>
  <si>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</si>
  <si>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</si>
  <si>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</si>
  <si>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</si>
  <si>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</si>
  <si>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</si>
  <si>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</si>
  <si>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</si>
  <si>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</si>
  <si>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</si>
  <si>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</si>
  <si>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</si>
  <si>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</si>
  <si>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</si>
  <si>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</si>
  <si>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</si>
  <si>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</si>
  <si>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</si>
  <si>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</si>
  <si>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</si>
  <si>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</si>
  <si>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</si>
  <si>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</si>
  <si>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</si>
  <si>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</si>
  <si>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</si>
  <si>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</si>
  <si>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</si>
  <si>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</si>
  <si>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</si>
  <si>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</si>
  <si>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</si>
  <si>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</si>
  <si>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</si>
  <si>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</si>
  <si>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</si>
  <si>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</si>
  <si>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</si>
  <si>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</si>
  <si>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</si>
  <si>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</si>
  <si>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</si>
  <si>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</si>
  <si>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</si>
  <si>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</si>
  <si>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</si>
  <si>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</si>
  <si>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</si>
  <si>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</si>
  <si>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</si>
  <si>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</si>
  <si>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</si>
  <si>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</si>
  <si>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</si>
  <si>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</si>
  <si>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</si>
  <si>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</si>
  <si>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</si>
  <si>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</si>
  <si>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</si>
  <si>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</si>
  <si>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</si>
  <si>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</si>
  <si>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</si>
  <si>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</si>
  <si>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</si>
  <si>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</si>
  <si>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</si>
  <si>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</si>
  <si>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</si>
  <si>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</si>
  <si>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</si>
  <si>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</si>
  <si>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</si>
  <si>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</si>
  <si>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</si>
  <si>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</si>
  <si>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</si>
  <si>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</si>
  <si>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</si>
  <si>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</si>
  <si>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</si>
  <si>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</si>
  <si>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</si>
  <si>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</si>
  <si>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</si>
  <si>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</si>
  <si>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</si>
  <si>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</si>
  <si>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</si>
  <si>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</si>
  <si>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</si>
  <si>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</si>
  <si>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</si>
  <si>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</si>
  <si>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</si>
  <si>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</si>
  <si>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</si>
  <si>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</si>
  <si>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</si>
  <si>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</si>
  <si>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</si>
  <si>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</si>
  <si>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</si>
  <si>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</si>
  <si>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</si>
  <si>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</si>
  <si>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</si>
  <si>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</si>
  <si>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</si>
  <si>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</si>
  <si>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</si>
  <si>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</si>
  <si>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</si>
  <si>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</si>
  <si>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</si>
  <si>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</si>
  <si>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</si>
  <si>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</si>
  <si>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</si>
  <si>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</si>
  <si>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</si>
  <si>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</si>
  <si>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</si>
  <si>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</si>
  <si>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</si>
  <si>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</si>
  <si>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</si>
  <si>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</si>
  <si>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</si>
  <si>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</si>
  <si>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</si>
  <si>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</si>
  <si>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</si>
  <si>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</si>
  <si>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</si>
  <si>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</si>
  <si>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</si>
  <si>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</si>
  <si>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</si>
  <si>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</si>
  <si>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</si>
  <si>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</si>
  <si>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</si>
  <si>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</si>
  <si>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</si>
  <si>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</si>
  <si>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</si>
  <si>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</si>
  <si>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</si>
  <si>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</si>
  <si>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</si>
  <si>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</si>
  <si>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</si>
  <si>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</si>
  <si>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</si>
  <si>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</si>
  <si>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</si>
  <si>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</si>
  <si>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</si>
  <si>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</si>
  <si>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</si>
  <si>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</si>
  <si>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</si>
  <si>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</si>
  <si>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</si>
  <si>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</si>
  <si>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</si>
  <si>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</si>
  <si>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</si>
  <si>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</si>
  <si>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</si>
  <si>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</si>
  <si>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</si>
  <si>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</si>
  <si>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</si>
  <si>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</si>
  <si>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</si>
  <si>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</si>
  <si>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</si>
  <si>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</si>
  <si>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</si>
  <si>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</si>
  <si>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</si>
  <si>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</si>
  <si>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</si>
  <si>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</si>
  <si>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</si>
  <si>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</si>
  <si>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</si>
  <si>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</si>
  <si>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</si>
  <si>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</si>
  <si>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</si>
  <si>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</si>
  <si>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</si>
  <si>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</si>
  <si>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</si>
  <si>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</si>
  <si>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</si>
  <si>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</si>
  <si>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</si>
  <si>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</si>
  <si>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</si>
  <si>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</si>
  <si>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</si>
  <si>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</si>
  <si>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</si>
  <si>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</si>
  <si>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</si>
  <si>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</si>
  <si>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</si>
  <si>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</si>
  <si>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</si>
  <si>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</si>
  <si>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</si>
  <si>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</si>
  <si>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</si>
  <si>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</si>
  <si>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</si>
  <si>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</si>
  <si>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</si>
  <si>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</si>
  <si>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</si>
  <si>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</si>
  <si>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</si>
  <si>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</si>
  <si>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</si>
  <si>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</si>
  <si>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</si>
  <si>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</si>
  <si>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</si>
  <si>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</si>
  <si>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</si>
  <si>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</si>
  <si>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</si>
  <si>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</si>
  <si>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</si>
  <si>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</si>
  <si>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</si>
  <si>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</si>
  <si>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</si>
  <si>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</si>
  <si>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</si>
  <si>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</si>
  <si>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</si>
  <si>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</si>
  <si>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</si>
  <si>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</si>
  <si>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</si>
  <si>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</si>
  <si>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</si>
  <si>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</si>
  <si>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</si>
  <si>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</si>
  <si>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</si>
  <si>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</si>
  <si>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</si>
  <si>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</si>
  <si>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</si>
  <si>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</si>
  <si>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</si>
  <si>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</si>
  <si>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</si>
  <si>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</si>
  <si>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</si>
  <si>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</si>
  <si>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</si>
  <si>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</si>
  <si>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</si>
  <si>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</si>
  <si>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</si>
  <si>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</si>
  <si>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</si>
  <si>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</si>
  <si>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</si>
  <si>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</si>
  <si>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</si>
  <si>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</si>
  <si>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</si>
  <si>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</si>
  <si>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</si>
  <si>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</si>
  <si>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</si>
  <si>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</si>
  <si>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</si>
  <si>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</si>
  <si>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</si>
  <si>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</si>
  <si>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</si>
  <si>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</si>
  <si>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</si>
  <si>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</si>
  <si>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</si>
  <si>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</si>
  <si>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</si>
  <si>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</si>
  <si>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</si>
  <si>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</si>
  <si>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</si>
  <si>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</si>
  <si>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</si>
  <si>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</si>
  <si>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</si>
  <si>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</si>
  <si>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</si>
  <si>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</si>
  <si>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</si>
  <si>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</si>
  <si>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</si>
  <si>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</si>
  <si>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</si>
  <si>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</si>
  <si>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</si>
  <si>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</si>
  <si>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</si>
  <si>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</si>
  <si>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</si>
  <si>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</si>
  <si>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</si>
  <si>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</si>
  <si>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</si>
  <si>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</si>
  <si>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</si>
  <si>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</si>
  <si>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</si>
  <si>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</si>
  <si>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</si>
  <si>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</si>
  <si>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</si>
  <si>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</si>
  <si>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</si>
  <si>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</si>
  <si>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</si>
  <si>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</si>
  <si>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</si>
  <si>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</si>
  <si>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</si>
  <si>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</si>
  <si>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</si>
  <si>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</si>
  <si>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</si>
  <si>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</si>
  <si>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</si>
  <si>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</si>
  <si>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</si>
  <si>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</si>
  <si>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</si>
  <si>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</si>
  <si>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</si>
  <si>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</si>
  <si>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</si>
  <si>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</si>
  <si>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</si>
  <si>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</si>
  <si>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</si>
  <si>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</si>
  <si>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</si>
  <si>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</si>
  <si>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</si>
  <si>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</si>
  <si>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</si>
  <si>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</si>
  <si>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</si>
  <si>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</si>
  <si>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</si>
  <si>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</si>
  <si>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</si>
  <si>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</si>
  <si>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</si>
  <si>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</si>
  <si>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</si>
  <si>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</si>
  <si>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</si>
  <si>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</si>
  <si>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</si>
  <si>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</si>
  <si>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</si>
  <si>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</si>
  <si>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</si>
  <si>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</si>
  <si>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</si>
  <si>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</si>
  <si>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</si>
  <si>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</si>
  <si>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</si>
  <si>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</si>
  <si>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</si>
  <si>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</si>
  <si>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</si>
  <si>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</si>
  <si>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</si>
  <si>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</si>
  <si>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</si>
  <si>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</si>
  <si>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</si>
  <si>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</si>
  <si>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</si>
  <si>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</si>
  <si>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</si>
  <si>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</si>
  <si>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</si>
  <si>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</si>
  <si>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</si>
  <si>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</si>
  <si>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</si>
  <si>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</si>
  <si>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</si>
  <si>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</si>
  <si>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</si>
  <si>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</si>
  <si>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</si>
  <si>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</si>
  <si>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</si>
  <si>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</si>
  <si>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</si>
  <si>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</si>
  <si>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</si>
  <si>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</si>
  <si>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</si>
  <si>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</si>
  <si>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</si>
  <si>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</si>
  <si>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</si>
  <si>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</si>
  <si>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</si>
  <si>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</si>
  <si>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</si>
  <si>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</si>
  <si>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</si>
  <si>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</si>
  <si>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</si>
  <si>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</si>
  <si>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</si>
  <si>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</si>
  <si>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</si>
  <si>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</si>
  <si>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</si>
  <si>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</si>
  <si>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</si>
  <si>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</si>
  <si>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</si>
  <si>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</si>
  <si>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</si>
  <si>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</si>
  <si>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</si>
  <si>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</si>
  <si>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</si>
  <si>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</si>
  <si>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</si>
  <si>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</si>
  <si>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</si>
  <si>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</si>
  <si>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</si>
  <si>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</si>
  <si>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</si>
  <si>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</si>
  <si>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</si>
  <si>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</si>
  <si>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</si>
  <si>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</si>
  <si>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</si>
  <si>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</si>
  <si>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</si>
  <si>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</si>
  <si>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</si>
  <si>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</si>
  <si>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</si>
  <si>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</si>
  <si>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</si>
  <si>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</si>
  <si>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</si>
  <si>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</si>
  <si>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</si>
  <si>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</si>
  <si>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</si>
  <si>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</si>
  <si>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</si>
  <si>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</si>
  <si>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</si>
  <si>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</si>
  <si>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</si>
  <si>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</si>
  <si>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</si>
  <si>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</si>
  <si>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</si>
  <si>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</si>
  <si>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</si>
  <si>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</si>
  <si>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</si>
  <si>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</si>
  <si>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</si>
  <si>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</si>
  <si>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</si>
  <si>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</si>
  <si>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</si>
  <si>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</si>
  <si>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</si>
  <si>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</si>
  <si>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</si>
  <si>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</si>
  <si>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</si>
  <si>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</si>
  <si>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</si>
  <si>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</si>
  <si>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</si>
  <si>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</si>
  <si>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</si>
  <si>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</si>
  <si>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</si>
  <si>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</si>
  <si>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</si>
  <si>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</si>
  <si>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</si>
  <si>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</si>
  <si>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</si>
  <si>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</si>
  <si>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</si>
  <si>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</si>
  <si>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</si>
  <si>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</si>
  <si>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</si>
  <si>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</si>
  <si>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</si>
  <si>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</si>
  <si>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</si>
  <si>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</si>
  <si>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</si>
  <si>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</si>
  <si>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</si>
  <si>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</si>
  <si>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</si>
  <si>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</si>
  <si>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</si>
  <si>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</si>
  <si>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</si>
  <si>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</si>
  <si>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</si>
  <si>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</si>
  <si>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</si>
  <si>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</si>
  <si>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</si>
  <si>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</si>
  <si>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</si>
  <si>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</si>
  <si>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</si>
  <si>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</si>
  <si>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</si>
  <si>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</si>
  <si>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</si>
  <si>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</si>
  <si>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</si>
  <si>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</si>
  <si>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</si>
  <si>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</si>
  <si>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</si>
  <si>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</si>
  <si>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</si>
  <si>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</si>
  <si>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</si>
  <si>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</si>
  <si>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</si>
  <si>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</si>
  <si>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</si>
  <si>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</si>
  <si>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</si>
  <si>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</si>
  <si>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</si>
  <si>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</si>
  <si>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</si>
  <si>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</si>
  <si>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</si>
  <si>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</si>
  <si>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</si>
  <si>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</si>
  <si>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</si>
  <si>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</si>
  <si>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</si>
  <si>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</si>
  <si>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</si>
  <si>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</si>
  <si>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</si>
  <si>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</si>
  <si>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</si>
  <si>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</si>
  <si>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</si>
  <si>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</si>
  <si>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</si>
  <si>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</si>
  <si>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</si>
  <si>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</si>
  <si>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</si>
  <si>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</si>
  <si>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</si>
  <si>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</si>
  <si>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</si>
  <si>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</si>
  <si>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</si>
  <si>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</si>
  <si>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</si>
  <si>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</si>
  <si>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</si>
  <si>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</si>
  <si>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</si>
  <si>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</si>
  <si>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</si>
  <si>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</si>
  <si>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</si>
  <si>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</si>
  <si>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</si>
  <si>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</si>
  <si>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</si>
  <si>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</si>
  <si>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</si>
  <si>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</si>
  <si>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</si>
  <si>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</si>
  <si>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</si>
  <si>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</si>
  <si>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</si>
  <si>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</si>
  <si>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</si>
  <si>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</si>
  <si>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</si>
  <si>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</si>
  <si>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</si>
  <si>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</si>
  <si>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</si>
  <si>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</si>
  <si>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</si>
  <si>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</si>
  <si>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</si>
  <si>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</si>
  <si>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</si>
  <si>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</si>
  <si>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</si>
  <si>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</si>
  <si>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</si>
  <si>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</si>
  <si>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</si>
  <si>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</si>
  <si>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</si>
  <si>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</si>
  <si>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</si>
  <si>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</si>
  <si>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</si>
  <si>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</si>
  <si>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</si>
  <si>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</si>
  <si>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</si>
  <si>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</si>
  <si>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</si>
  <si>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</si>
  <si>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</si>
  <si>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</si>
  <si>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</si>
  <si>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</si>
  <si>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</si>
  <si>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</si>
  <si>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</si>
  <si>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</si>
  <si>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</si>
  <si>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</si>
  <si>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</si>
  <si>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</si>
  <si>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</si>
  <si>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</si>
  <si>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</si>
  <si>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</si>
  <si>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</si>
  <si>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</si>
  <si>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</si>
  <si>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</si>
  <si>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</si>
  <si>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</si>
  <si>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</si>
  <si>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</si>
  <si>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</si>
  <si>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</si>
  <si>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</si>
  <si>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</si>
  <si>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</si>
  <si>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</si>
  <si>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</si>
  <si>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</si>
  <si>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</si>
  <si>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</si>
  <si>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</si>
  <si>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</si>
  <si>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</si>
  <si>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</si>
  <si>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</si>
  <si>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</si>
  <si>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</si>
  <si>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</si>
  <si>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</si>
  <si>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</si>
  <si>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</si>
  <si>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</si>
  <si>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</si>
  <si>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</si>
  <si>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</si>
  <si>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</si>
  <si>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</si>
  <si>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</si>
  <si>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</si>
  <si>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</si>
  <si>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</si>
  <si>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</si>
  <si>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</si>
  <si>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</si>
  <si>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</si>
  <si>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</si>
  <si>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</si>
  <si>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</si>
  <si>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</si>
  <si>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</si>
  <si>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</si>
  <si>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</si>
  <si>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</si>
  <si>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</si>
  <si>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</si>
  <si>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</si>
  <si>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</si>
  <si>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</si>
  <si>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</si>
  <si>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</si>
  <si>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</si>
  <si>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</si>
  <si>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</si>
  <si>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</si>
  <si>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</si>
  <si>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</si>
  <si>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</si>
  <si>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</si>
  <si>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</si>
  <si>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</si>
  <si>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</si>
  <si>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</si>
  <si>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</si>
  <si>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</si>
  <si>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</si>
  <si>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</si>
  <si>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</si>
  <si>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</si>
  <si>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</si>
  <si>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</si>
  <si>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</si>
  <si>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</si>
  <si>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</si>
  <si>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</si>
  <si>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</si>
  <si>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</si>
  <si>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</si>
  <si>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</si>
  <si>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</si>
  <si>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</si>
  <si>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</si>
  <si>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</si>
  <si>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</si>
  <si>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</si>
  <si>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</si>
  <si>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</si>
  <si>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</si>
  <si>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</si>
  <si>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</si>
  <si>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</si>
  <si>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</si>
  <si>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</si>
  <si>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</si>
  <si>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</si>
  <si>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</si>
  <si>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</si>
  <si>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</si>
  <si>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</si>
  <si>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</si>
  <si>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</si>
  <si>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</si>
  <si>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</si>
  <si>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</si>
  <si>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</si>
  <si>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</si>
  <si>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</si>
  <si>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</si>
  <si>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</si>
  <si>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</si>
  <si>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</si>
  <si>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</si>
  <si>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</si>
  <si>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</si>
  <si>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</si>
  <si>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</si>
  <si>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</si>
  <si>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</si>
  <si>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</si>
  <si>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</si>
  <si>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</si>
  <si>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</si>
  <si>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</si>
  <si>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</si>
  <si>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</si>
  <si>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</si>
  <si>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</si>
  <si>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</si>
  <si>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</si>
  <si>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</si>
  <si>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</si>
  <si>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</si>
  <si>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</si>
  <si>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</si>
  <si>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</si>
  <si>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</si>
  <si>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</si>
  <si>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</si>
  <si>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</si>
  <si>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</si>
  <si>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</si>
  <si>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</si>
  <si>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</si>
  <si>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</si>
  <si>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</si>
  <si>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</si>
  <si>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</si>
  <si>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</si>
  <si>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</si>
  <si>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</si>
  <si>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</si>
  <si>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</si>
  <si>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</si>
  <si>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</si>
  <si>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</si>
  <si>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</si>
  <si>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</si>
  <si>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</si>
  <si>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</si>
  <si>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</si>
  <si>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</si>
  <si>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</si>
  <si>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</si>
  <si>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</si>
  <si>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</si>
  <si>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</si>
  <si>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</si>
  <si>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</si>
  <si>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</si>
  <si>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</si>
  <si>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</si>
  <si>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</si>
  <si>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</si>
  <si>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</si>
  <si>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</si>
  <si>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</si>
  <si>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</si>
  <si>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</si>
  <si>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</si>
  <si>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</si>
  <si>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</si>
  <si>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</si>
  <si>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</si>
  <si>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</si>
  <si>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</si>
  <si>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</si>
  <si>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</si>
  <si>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</si>
  <si>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</si>
  <si>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</si>
  <si>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</si>
  <si>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</si>
  <si>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</si>
  <si>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</si>
  <si>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</si>
  <si>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</si>
  <si>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</si>
  <si>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</si>
  <si>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</si>
  <si>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</si>
  <si>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</si>
  <si>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</si>
  <si>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</si>
  <si>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</si>
  <si>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</si>
  <si>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</si>
  <si>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</si>
  <si>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</si>
  <si>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</si>
  <si>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</si>
  <si>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</si>
  <si>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</si>
  <si>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</si>
  <si>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</si>
  <si>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</si>
  <si>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</si>
  <si>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</si>
  <si>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</si>
  <si>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</si>
  <si>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</si>
  <si>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</si>
  <si>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</si>
  <si>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</si>
  <si>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</si>
  <si>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</si>
  <si>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</si>
  <si>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</si>
  <si>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</si>
  <si>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</si>
  <si>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</si>
  <si>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</si>
  <si>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</si>
  <si>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</si>
  <si>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</si>
  <si>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</si>
  <si>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</si>
  <si>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</si>
  <si>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</si>
  <si>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</si>
  <si>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</si>
  <si>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</si>
  <si>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</si>
  <si>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</si>
  <si>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</si>
  <si>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</si>
  <si>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</si>
  <si>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</si>
  <si>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</si>
  <si>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</si>
  <si>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</si>
  <si>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</si>
  <si>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</si>
  <si>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</si>
  <si>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</si>
  <si>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</si>
  <si>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</si>
  <si>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</si>
  <si>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</si>
  <si>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</si>
  <si>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</si>
  <si>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</si>
  <si>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</si>
  <si>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</si>
  <si>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</si>
  <si>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</si>
  <si>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</si>
  <si>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</si>
  <si>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</si>
  <si>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</si>
  <si>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</si>
  <si>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</si>
  <si>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</si>
  <si>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</si>
  <si>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</si>
  <si>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</si>
  <si>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</si>
  <si>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</si>
  <si>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</si>
  <si>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</si>
  <si>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</si>
  <si>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</si>
  <si>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</si>
  <si>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</si>
  <si>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</si>
  <si>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</si>
  <si>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</si>
  <si>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</si>
  <si>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</si>
  <si>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</si>
  <si>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</si>
  <si>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</si>
  <si>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</si>
  <si>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</si>
  <si>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</si>
  <si>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</si>
  <si>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</si>
  <si>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</si>
  <si>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</si>
  <si>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</si>
  <si>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</si>
  <si>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</si>
  <si>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</si>
  <si>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</si>
  <si>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</si>
  <si>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</si>
  <si>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</si>
  <si>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</si>
  <si>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</si>
  <si>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</si>
  <si>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</si>
  <si>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</si>
  <si>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</si>
  <si>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</si>
  <si>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</si>
  <si>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</si>
  <si>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</si>
  <si>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</si>
  <si>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</si>
  <si>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</si>
  <si>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</si>
  <si>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</si>
  <si>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</si>
  <si>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</si>
  <si>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</si>
  <si>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</si>
  <si>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</si>
  <si>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</si>
  <si>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</si>
  <si>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</si>
  <si>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</si>
  <si>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</si>
  <si>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</si>
  <si>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</si>
  <si>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</si>
  <si>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</si>
  <si>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</si>
  <si>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</si>
  <si>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</si>
  <si>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</si>
  <si>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</si>
  <si>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</si>
  <si>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</si>
  <si>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</si>
  <si>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</si>
  <si>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</si>
  <si>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</si>
  <si>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</si>
  <si>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</si>
  <si>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</si>
  <si>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</si>
  <si>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</si>
  <si>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</si>
  <si>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</si>
  <si>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</si>
  <si>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</si>
  <si>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</si>
  <si>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</si>
  <si>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</si>
  <si>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</si>
  <si>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</si>
  <si>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</si>
  <si>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</si>
  <si>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</si>
  <si>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</si>
  <si>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</si>
  <si>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</si>
  <si>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</si>
  <si>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</si>
  <si>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</si>
  <si>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</si>
  <si>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</si>
  <si>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</si>
  <si>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</si>
  <si>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</si>
  <si>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</si>
  <si>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</si>
  <si>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</si>
  <si>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</si>
  <si>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</si>
  <si>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</si>
  <si>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</si>
  <si>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</si>
  <si>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</si>
  <si>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</si>
  <si>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</si>
  <si>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</si>
  <si>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</si>
  <si>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</si>
  <si>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</si>
  <si>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</si>
  <si>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</si>
  <si>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</si>
  <si>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</si>
  <si>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</si>
  <si>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</si>
  <si>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</si>
  <si>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</si>
  <si>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</si>
  <si>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</si>
  <si>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</si>
  <si>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</si>
  <si>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</si>
  <si>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</si>
  <si>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</si>
  <si>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</si>
  <si>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</si>
  <si>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</si>
  <si>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</si>
  <si>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</si>
  <si>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</si>
  <si>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</si>
  <si>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</si>
  <si>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</si>
  <si>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</si>
  <si>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</si>
  <si>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</si>
  <si>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</si>
  <si>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</si>
  <si>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</si>
  <si>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</si>
  <si>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</si>
  <si>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</si>
  <si>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</si>
  <si>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</si>
  <si>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</si>
  <si>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</si>
  <si>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</si>
  <si>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</si>
  <si>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</si>
  <si>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</si>
  <si>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</si>
  <si>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</si>
  <si>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</si>
  <si>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</si>
  <si>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</si>
  <si>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</si>
  <si>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</si>
  <si>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</si>
  <si>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</si>
  <si>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</si>
  <si>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</si>
  <si>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</si>
  <si>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</si>
  <si>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</si>
  <si>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</si>
  <si>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</si>
  <si>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</si>
  <si>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</si>
  <si>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</si>
  <si>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</si>
  <si>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</si>
  <si>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</si>
  <si>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</si>
  <si>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</si>
  <si>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</si>
  <si>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</si>
  <si>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</si>
  <si>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</si>
  <si>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</si>
  <si>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</si>
  <si>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</si>
  <si>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</si>
  <si>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</si>
  <si>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</si>
  <si>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</si>
  <si>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</si>
  <si>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</si>
  <si>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</si>
  <si>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</si>
  <si>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</si>
  <si>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</si>
  <si>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</si>
  <si>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</si>
  <si>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</si>
  <si>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</si>
  <si>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</si>
  <si>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</si>
  <si>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</si>
  <si>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</si>
  <si>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</si>
  <si>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</si>
  <si>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</si>
  <si>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</si>
  <si>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</si>
  <si>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</si>
  <si>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</si>
  <si>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</si>
  <si>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</si>
  <si>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</si>
  <si>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</si>
  <si>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</si>
  <si>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</si>
  <si>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</si>
  <si>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</si>
  <si>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</si>
  <si>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</si>
  <si>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</si>
  <si>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</si>
  <si>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</si>
  <si>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</si>
  <si>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</si>
  <si>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</si>
  <si>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</si>
  <si>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</si>
  <si>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</si>
  <si>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</si>
  <si>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</si>
  <si>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</si>
  <si>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</si>
  <si>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</si>
  <si>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</si>
  <si>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</si>
  <si>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</si>
  <si>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</si>
  <si>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</si>
  <si>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</si>
  <si>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</si>
  <si>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</si>
  <si>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</si>
  <si>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</si>
  <si>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</si>
  <si>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</si>
  <si>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</si>
  <si>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</si>
  <si>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</si>
  <si>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</si>
  <si>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</si>
  <si>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</si>
  <si>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</si>
  <si>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</si>
  <si>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</si>
  <si>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</si>
  <si>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</si>
  <si>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</si>
  <si>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</si>
  <si>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</si>
  <si>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</si>
  <si>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</si>
  <si>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</si>
  <si>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</si>
  <si>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</si>
  <si>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</si>
  <si>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</si>
  <si>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</si>
  <si>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</si>
  <si>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</si>
  <si>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</si>
  <si>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</si>
  <si>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</si>
  <si>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</si>
  <si>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</si>
  <si>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</si>
  <si>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</si>
  <si>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</si>
  <si>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</si>
  <si>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</si>
  <si>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</si>
  <si>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</si>
  <si>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</si>
  <si>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</si>
  <si>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</si>
  <si>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</si>
  <si>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</si>
  <si>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</si>
  <si>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</si>
  <si>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</si>
  <si>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</si>
  <si>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</si>
  <si>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</si>
  <si>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</si>
  <si>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</si>
  <si>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</si>
  <si>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</si>
  <si>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</si>
  <si>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</si>
  <si>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</si>
  <si>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</si>
  <si>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</si>
  <si>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</si>
  <si>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</si>
  <si>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</si>
  <si>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</si>
  <si>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</si>
  <si>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</si>
  <si>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</si>
  <si>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</si>
  <si>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</si>
  <si>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</si>
  <si>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</si>
  <si>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</si>
  <si>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</si>
  <si>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</si>
  <si>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</si>
  <si>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</si>
  <si>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</si>
  <si>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</si>
  <si>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</si>
  <si>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</si>
  <si>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</si>
  <si>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</si>
  <si>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</si>
  <si>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</si>
  <si>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</si>
  <si>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</si>
  <si>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</si>
  <si>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</si>
  <si>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</si>
  <si>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</si>
  <si>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</si>
  <si>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</si>
  <si>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</si>
  <si>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</si>
  <si>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</si>
  <si>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</si>
  <si>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</si>
  <si>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</si>
  <si>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</si>
  <si>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</si>
  <si>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</si>
  <si>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</si>
  <si>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</si>
  <si>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</si>
  <si>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</si>
  <si>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</si>
  <si>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</si>
  <si>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</si>
  <si>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</si>
  <si>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</si>
  <si>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</si>
  <si>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</si>
  <si>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</si>
  <si>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</si>
  <si>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</si>
  <si>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</si>
  <si>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</si>
  <si>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</si>
  <si>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</si>
  <si>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</si>
  <si>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</si>
  <si>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</si>
  <si>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</si>
  <si>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</si>
  <si>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</si>
  <si>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</si>
  <si>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</si>
  <si>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</si>
  <si>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</si>
  <si>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</si>
  <si>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</si>
  <si>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</si>
  <si>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</si>
  <si>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</si>
  <si>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</si>
  <si>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</si>
  <si>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</si>
  <si>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</si>
  <si>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</si>
  <si>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</si>
  <si>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</si>
  <si>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</si>
  <si>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</si>
  <si>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</si>
  <si>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</si>
  <si>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</si>
  <si>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</si>
  <si>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</si>
  <si>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</si>
  <si>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</si>
  <si>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</si>
  <si>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</si>
  <si>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</si>
  <si>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</si>
  <si>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</si>
  <si>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</si>
  <si>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</si>
  <si>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</si>
  <si>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</si>
  <si>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</si>
  <si>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</si>
  <si>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</si>
  <si>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</si>
  <si>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</si>
  <si>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</si>
  <si>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</si>
  <si>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</si>
  <si>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</si>
  <si>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</si>
  <si>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</si>
  <si>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</si>
  <si>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</si>
  <si>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</si>
  <si>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</si>
  <si>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</si>
  <si>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</si>
  <si>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</si>
  <si>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</si>
  <si>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</si>
  <si>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</si>
  <si>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</si>
  <si>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</si>
  <si>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</si>
  <si>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</si>
  <si>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</si>
  <si>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</si>
  <si>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</si>
  <si>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</si>
  <si>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</si>
  <si>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</si>
  <si>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</si>
  <si>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</si>
  <si>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</si>
  <si>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</si>
  <si>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</si>
  <si>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</si>
  <si>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</si>
  <si>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</si>
  <si>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</si>
  <si>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</si>
  <si>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</si>
  <si>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</si>
  <si>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</si>
  <si>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</si>
  <si>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</si>
  <si>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</si>
  <si>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</si>
  <si>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</si>
  <si>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</si>
  <si>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</si>
  <si>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</si>
  <si>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</si>
  <si>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</si>
  <si>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</si>
  <si>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</si>
  <si>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</si>
  <si>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</si>
  <si>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</si>
  <si>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</si>
  <si>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</si>
  <si>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</si>
  <si>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</si>
  <si>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</si>
  <si>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</si>
  <si>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</si>
  <si>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</si>
  <si>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</si>
  <si>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</si>
  <si>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</si>
  <si>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</si>
  <si>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</si>
  <si>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</si>
  <si>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</si>
  <si>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</si>
  <si>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</si>
  <si>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</si>
  <si>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</si>
  <si>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</si>
  <si>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</si>
  <si>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</si>
  <si>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</si>
  <si>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</si>
  <si>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</si>
  <si>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</si>
  <si>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</si>
  <si>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</si>
  <si>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</si>
  <si>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</si>
  <si>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</si>
  <si>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</si>
  <si>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</si>
  <si>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</si>
  <si>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</si>
  <si>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</si>
  <si>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</si>
  <si>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</si>
  <si>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</si>
  <si>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</si>
  <si>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</si>
  <si>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</si>
  <si>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</si>
  <si>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</si>
  <si>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</si>
  <si>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</si>
  <si>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</si>
  <si>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</si>
  <si>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</si>
  <si>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</si>
  <si>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</si>
  <si>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</si>
  <si>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</si>
  <si>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</si>
  <si>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</si>
  <si>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</si>
  <si>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</si>
  <si>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</si>
  <si>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</si>
  <si>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</si>
  <si>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</si>
  <si>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</si>
  <si>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</si>
  <si>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</si>
  <si>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</si>
  <si>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</si>
  <si>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</si>
  <si>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</si>
  <si>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</si>
  <si>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</si>
  <si>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</si>
  <si>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</si>
  <si>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</si>
  <si>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</si>
  <si>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</si>
  <si>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</si>
  <si>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</si>
  <si>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</si>
  <si>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</si>
  <si>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</si>
  <si>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</si>
  <si>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</si>
  <si>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</si>
  <si>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</si>
  <si>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</si>
  <si>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</si>
  <si>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</si>
  <si>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</si>
  <si>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</si>
  <si>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</si>
  <si>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</si>
  <si>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</si>
  <si>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</si>
  <si>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</si>
  <si>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</si>
  <si>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</si>
  <si>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</si>
  <si>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</si>
  <si>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</si>
  <si>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</si>
  <si>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</si>
  <si>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</si>
  <si>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</si>
  <si>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</si>
  <si>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</si>
  <si>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</si>
  <si>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</si>
  <si>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</si>
  <si>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</si>
  <si>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</si>
  <si>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</si>
  <si>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</si>
  <si>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</si>
  <si>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</si>
  <si>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</si>
  <si>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</si>
  <si>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</si>
  <si>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</si>
  <si>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</si>
  <si>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</si>
  <si>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</si>
  <si>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</si>
  <si>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</si>
  <si>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</si>
  <si>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</si>
  <si>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</si>
  <si>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</si>
  <si>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</si>
  <si>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</si>
  <si>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</si>
  <si>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</si>
  <si>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</si>
  <si>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</si>
  <si>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</si>
  <si>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</si>
  <si>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</si>
  <si>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</si>
  <si>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</si>
  <si>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</si>
  <si>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</si>
  <si>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</si>
  <si>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</si>
  <si>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</si>
  <si>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</si>
  <si>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</si>
  <si>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</si>
  <si>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</si>
  <si>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</si>
  <si>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</si>
  <si>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</si>
  <si>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</si>
  <si>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</si>
  <si>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</si>
  <si>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</si>
  <si>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</si>
  <si>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</si>
  <si>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</si>
  <si>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</si>
  <si>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</si>
  <si>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</si>
  <si>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</si>
  <si>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</si>
  <si>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</si>
  <si>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</si>
  <si>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</si>
  <si>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</si>
  <si>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</si>
  <si>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</si>
  <si>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</si>
  <si>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</si>
  <si>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</si>
  <si>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</si>
  <si>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</si>
  <si>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</si>
  <si>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</si>
  <si>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</si>
  <si>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</si>
  <si>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</si>
  <si>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</si>
  <si>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</si>
  <si>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</si>
  <si>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</si>
  <si>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</si>
  <si>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</si>
  <si>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</si>
  <si>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</si>
  <si>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</si>
  <si>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</si>
  <si>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</si>
  <si>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</si>
  <si>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</si>
  <si>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</si>
  <si>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</si>
  <si>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</si>
  <si>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</si>
  <si>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</si>
  <si>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</si>
  <si>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</si>
  <si>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</si>
  <si>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</si>
  <si>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</si>
  <si>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</si>
  <si>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</si>
  <si>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</si>
  <si>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</si>
  <si>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</si>
  <si>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</si>
  <si>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</si>
  <si>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</si>
  <si>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</si>
  <si>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</si>
  <si>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</si>
  <si>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</si>
  <si>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</si>
  <si>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</si>
  <si>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</si>
  <si>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</si>
  <si>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</si>
  <si>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</si>
  <si>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</si>
  <si>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</si>
  <si>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</si>
  <si>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</si>
  <si>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</si>
  <si>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</si>
  <si>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</si>
  <si>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</si>
  <si>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</si>
  <si>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</si>
  <si>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</si>
  <si>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</si>
  <si>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</si>
  <si>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</si>
  <si>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</si>
  <si>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</si>
  <si>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</si>
  <si>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</si>
  <si>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</si>
  <si>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</si>
  <si>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</si>
  <si>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</si>
  <si>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</si>
  <si>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</si>
  <si>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</si>
  <si>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</si>
  <si>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</si>
  <si>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</si>
  <si>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</si>
  <si>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</si>
  <si>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</si>
  <si>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</si>
  <si>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</si>
  <si>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</si>
  <si>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</si>
  <si>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</si>
  <si>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</si>
  <si>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</si>
  <si>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</si>
  <si>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</si>
  <si>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</si>
  <si>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</si>
  <si>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</si>
  <si>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</si>
  <si>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</si>
  <si>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</si>
  <si>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</si>
  <si>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</si>
  <si>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</si>
  <si>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</si>
  <si>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</si>
  <si>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</si>
  <si>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</si>
  <si>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</si>
  <si>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</si>
  <si>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</si>
  <si>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</si>
  <si>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</si>
  <si>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</si>
  <si>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</si>
  <si>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</si>
  <si>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</si>
  <si>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</si>
  <si>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</si>
  <si>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</si>
  <si>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</si>
  <si>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</si>
  <si>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</si>
  <si>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</si>
  <si>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</si>
  <si>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</si>
  <si>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</si>
  <si>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</si>
  <si>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</si>
  <si>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</si>
  <si>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</si>
  <si>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</si>
  <si>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</si>
  <si>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</si>
  <si>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</si>
  <si>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</si>
  <si>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</si>
  <si>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</si>
  <si>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</si>
  <si>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</si>
  <si>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</si>
  <si>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</si>
  <si>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</si>
  <si>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</si>
  <si>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</si>
  <si>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</si>
  <si>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</si>
  <si>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</si>
  <si>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</si>
  <si>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</si>
  <si>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</si>
  <si>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</si>
  <si>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</si>
  <si>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</si>
  <si>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</si>
  <si>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</si>
  <si>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</si>
  <si>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</si>
  <si>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</si>
  <si>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</si>
  <si>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</si>
  <si>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</si>
  <si>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</si>
  <si>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</si>
  <si>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</si>
  <si>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</si>
  <si>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</si>
  <si>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</si>
  <si>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</si>
  <si>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</si>
  <si>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</si>
  <si>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</si>
  <si>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</si>
  <si>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</si>
  <si>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</si>
  <si>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</si>
  <si>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</si>
  <si>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</si>
  <si>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</si>
  <si>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</si>
  <si>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</si>
  <si>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</si>
  <si>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</si>
  <si>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</si>
  <si>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</si>
  <si>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</si>
  <si>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</si>
  <si>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</si>
  <si>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</si>
  <si>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</si>
  <si>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</si>
  <si>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</si>
  <si>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</si>
  <si>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</si>
  <si>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</si>
  <si>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</si>
  <si>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</si>
  <si>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</si>
  <si>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</si>
  <si>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</si>
  <si>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</si>
  <si>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</si>
  <si>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</si>
  <si>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</si>
  <si>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</si>
  <si>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</si>
  <si>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</si>
  <si>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</si>
  <si>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</si>
  <si>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</si>
  <si>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</si>
  <si>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</si>
  <si>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</si>
  <si>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</si>
  <si>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</si>
  <si>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</si>
  <si>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</si>
  <si>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</si>
  <si>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</si>
  <si>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</si>
  <si>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</si>
  <si>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</si>
  <si>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</si>
  <si>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</si>
  <si>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</si>
  <si>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</si>
  <si>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</si>
  <si>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</si>
  <si>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</si>
  <si>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</si>
  <si>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</si>
  <si>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</si>
  <si>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</si>
  <si>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</si>
  <si>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</si>
  <si>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</si>
  <si>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</si>
  <si>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</si>
  <si>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</si>
  <si>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</si>
  <si>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</si>
  <si>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</si>
  <si>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</si>
  <si>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</si>
  <si>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</si>
  <si>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</si>
  <si>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</si>
  <si>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</si>
  <si>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</si>
  <si>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</si>
  <si>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</si>
  <si>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</si>
  <si>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</si>
  <si>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</si>
  <si>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</si>
  <si>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</si>
  <si>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</si>
  <si>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</si>
  <si>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</si>
  <si>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</si>
  <si>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</si>
  <si>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</si>
  <si>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</si>
  <si>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</si>
  <si>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</si>
  <si>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</si>
  <si>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</si>
  <si>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</si>
  <si>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</si>
  <si>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</si>
  <si>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</si>
  <si>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</si>
  <si>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</si>
  <si>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</si>
  <si>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</si>
  <si>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</si>
  <si>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</si>
  <si>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</si>
  <si>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</si>
  <si>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</si>
  <si>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</si>
  <si>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</si>
  <si>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</si>
  <si>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</si>
  <si>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</si>
  <si>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</si>
  <si>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</si>
  <si>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</si>
  <si>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</si>
  <si>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</si>
  <si>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</si>
  <si>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</si>
  <si>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</si>
  <si>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</si>
  <si>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</si>
  <si>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</si>
  <si>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</si>
  <si>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</si>
  <si>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</si>
  <si>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</si>
  <si>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</si>
  <si>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</si>
  <si>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</si>
  <si>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</si>
  <si>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</si>
  <si>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</si>
  <si>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</si>
  <si>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</si>
  <si>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</si>
  <si>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</si>
  <si>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</si>
  <si>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</si>
  <si>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</si>
  <si>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</si>
  <si>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</si>
  <si>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</si>
  <si>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</si>
  <si>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</si>
  <si>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</si>
  <si>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</si>
  <si>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</si>
  <si>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</si>
  <si>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</si>
  <si>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</si>
  <si>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</si>
  <si>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</si>
  <si>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</si>
  <si>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</si>
  <si>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</si>
  <si>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</si>
  <si>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</si>
  <si>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</si>
  <si>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</si>
  <si>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</si>
  <si>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</si>
  <si>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</si>
  <si>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</si>
  <si>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</si>
  <si>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</si>
  <si>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</si>
  <si>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</si>
  <si>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</si>
  <si>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</si>
  <si>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</si>
  <si>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</si>
  <si>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</si>
  <si>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</si>
  <si>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</si>
  <si>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</si>
  <si>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</si>
  <si>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</si>
  <si>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</si>
  <si>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</si>
  <si>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</si>
  <si>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</si>
  <si>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</si>
  <si>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</si>
  <si>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</si>
  <si>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</si>
  <si>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</si>
  <si>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</si>
  <si>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</si>
  <si>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</si>
  <si>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</si>
  <si>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</si>
  <si>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</si>
  <si>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</si>
  <si>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</si>
  <si>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</si>
  <si>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</si>
  <si>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</si>
  <si>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16.11.5012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</si>
  <si>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</si>
  <si>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</si>
  <si>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</si>
  <si>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</si>
  <si>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</si>
  <si>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</si>
  <si>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</si>
  <si>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</si>
  <si>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</si>
  <si>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</si>
  <si>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</si>
  <si>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</si>
  <si>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</si>
  <si>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</si>
  <si>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</si>
  <si>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</si>
  <si>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</si>
  <si>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</si>
  <si>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</si>
  <si>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</si>
  <si>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</si>
  <si>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</si>
  <si>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</si>
  <si>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</si>
  <si>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카드일부결제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</si>
  <si>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</si>
  <si>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</si>
  <si>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</si>
  <si>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</si>
  <si>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</si>
  <si>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</si>
  <si>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</si>
  <si>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</si>
  <si>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</si>
  <si>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</si>
  <si>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</si>
  <si>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</si>
  <si>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</si>
  <si>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0B5 클러치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</si>
  <si>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</si>
  <si>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</si>
  <si>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</si>
  <si>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</si>
  <si>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</si>
  <si>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</si>
  <si>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</si>
  <si>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</si>
  <si>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</si>
  <si>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</si>
  <si>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</si>
  <si>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</si>
  <si>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</si>
  <si>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</si>
  <si>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</si>
  <si>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</si>
  <si>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</si>
  <si>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</si>
  <si>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</si>
  <si>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</si>
  <si>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</si>
  <si>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농협 3520106511413</t>
    <phoneticPr fontId="2" type="noConversion"/>
  </si>
  <si>
    <t>2026-02-21</t>
  </si>
  <si>
    <t>한국오토(일산)_260221_120012.xlsx</t>
  </si>
  <si>
    <t>한국오토(일산)_260221_120012.xlsx</t>
    <phoneticPr fontId="2" type="noConversion"/>
  </si>
  <si>
    <t>o</t>
    <phoneticPr fontId="2" type="noConversion"/>
  </si>
  <si>
    <t>전주현대오토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</si>
</sst>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6080000</c:v>
                </c:pt>
                <c:pt idx="1">
                  <c:v>4400000</c:v>
                </c:pt>
                <c:pt idx="2">
                  <c:v>1870000</c:v>
                </c:pt>
                <c:pt idx="3">
                  <c:v>480000</c:v>
                </c:pt>
                <c:pt idx="4">
                  <c:v>2321000</c:v>
                </c:pt>
                <c:pt idx="5">
                  <c:v>450000</c:v>
                </c:pt>
                <c:pt idx="6">
                  <c:v>330000</c:v>
                </c:pt>
                <c:pt idx="7">
                  <c:v>2100000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13</c:v>
                      </c:pt>
                      <c:pt idx="3">
                        <c:v>37</c:v>
                      </c:pt>
                      <c:pt idx="4">
                        <c:v>7</c:v>
                      </c:pt>
                      <c:pt idx="5">
                        <c:v>38</c:v>
                      </c:pt>
                      <c:pt idx="6">
                        <c:v>40</c:v>
                      </c:pt>
                      <c:pt idx="7">
                        <c:v>11</c:v>
                      </c:pt>
                      <c:pt idx="8">
                        <c:v>47</c:v>
                      </c:pt>
                      <c:pt idx="9">
                        <c:v>47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5115</v>
      </c>
      <c r="D2" s="317"/>
      <c r="E2" s="317"/>
      <c r="F2" s="317"/>
      <c r="G2" s="318"/>
      <c r="H2" s="316" t="s">
        <v>77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46074</v>
      </c>
      <c r="U2" s="322"/>
    </row>
    <row r="3" spans="1:21" ht="24.95" customHeight="1" x14ac:dyDescent="0.3">
      <c r="A3" s="332" t="s">
        <v>1162</v>
      </c>
      <c r="B3" s="37" t="s">
        <v>59</v>
      </c>
      <c r="C3" s="335" t="s">
        <v>978</v>
      </c>
      <c r="D3" s="336"/>
      <c r="E3" s="336"/>
      <c r="F3" s="336"/>
      <c r="G3" s="336"/>
      <c r="H3" s="336"/>
      <c r="I3" s="336"/>
      <c r="J3" s="337"/>
      <c r="K3" s="338" t="s">
        <v>1163</v>
      </c>
      <c r="L3" s="37" t="s">
        <v>59</v>
      </c>
      <c r="M3" s="341" t="s">
        <v>964</v>
      </c>
      <c r="N3" s="342"/>
      <c r="O3" s="342"/>
      <c r="P3" s="342"/>
      <c r="Q3" s="342"/>
      <c r="R3" s="342"/>
      <c r="S3" s="342"/>
      <c r="T3" s="342"/>
      <c r="U3" s="343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323" t="s">
        <v>73</v>
      </c>
      <c r="U4" s="326"/>
    </row>
    <row r="5" spans="1:21" ht="24.95" customHeight="1" x14ac:dyDescent="0.3">
      <c r="A5" s="333"/>
      <c r="B5" s="38" t="s">
        <v>10</v>
      </c>
      <c r="C5" s="323" t="s">
        <v>980</v>
      </c>
      <c r="D5" s="324"/>
      <c r="E5" s="324"/>
      <c r="F5" s="324"/>
      <c r="G5" s="324"/>
      <c r="H5" s="324"/>
      <c r="I5" s="324"/>
      <c r="J5" s="325"/>
      <c r="K5" s="339"/>
      <c r="L5" s="38" t="s">
        <v>10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24.95" customHeight="1" x14ac:dyDescent="0.3">
      <c r="A6" s="334"/>
      <c r="B6" s="38" t="s">
        <v>75</v>
      </c>
      <c r="C6" s="323" t="s">
        <v>979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32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44</v>
      </c>
      <c r="G7" s="328"/>
      <c r="H7" s="328"/>
      <c r="I7" s="329"/>
      <c r="J7" s="330" t="s">
        <v>42</v>
      </c>
      <c r="K7" s="328"/>
      <c r="L7" s="328"/>
      <c r="M7" s="328"/>
      <c r="N7" s="329"/>
      <c r="O7" s="328" t="s">
        <v>50</v>
      </c>
      <c r="P7" s="329"/>
      <c r="Q7" s="330" t="s">
        <v>69</v>
      </c>
      <c r="R7" s="328"/>
      <c r="S7" s="329"/>
      <c r="T7" s="330" t="s">
        <v>68</v>
      </c>
      <c r="U7" s="331"/>
    </row>
    <row r="8" spans="1:21" ht="15.6" customHeight="1" x14ac:dyDescent="0.3">
      <c r="A8" s="356" t="s">
        <v>1942</v>
      </c>
      <c r="B8" s="357"/>
      <c r="C8" s="357"/>
      <c r="D8" s="357"/>
      <c r="E8" s="358"/>
      <c r="F8" s="359" t="s">
        <v>1943</v>
      </c>
      <c r="G8" s="360"/>
      <c r="H8" s="360"/>
      <c r="I8" s="361"/>
      <c r="J8" s="367">
        <v>1000000</v>
      </c>
      <c r="K8" s="367"/>
      <c r="L8" s="367"/>
      <c r="M8" s="367"/>
      <c r="N8" s="367"/>
      <c r="O8" s="368">
        <v>1</v>
      </c>
      <c r="P8" s="368"/>
      <c r="Q8" s="362">
        <v>100000</v>
      </c>
      <c r="R8" s="363"/>
      <c r="S8" s="364"/>
      <c r="T8" s="365">
        <v>1100000</v>
      </c>
      <c r="U8" s="366"/>
    </row>
    <row r="9" spans="1:21" ht="15.6" customHeight="1" x14ac:dyDescent="0.3">
      <c r="A9" s="347"/>
      <c r="B9" s="348"/>
      <c r="C9" s="348"/>
      <c r="D9" s="348"/>
      <c r="E9" s="349"/>
      <c r="F9" s="350"/>
      <c r="G9" s="348"/>
      <c r="H9" s="348"/>
      <c r="I9" s="349"/>
      <c r="J9" s="369"/>
      <c r="K9" s="369"/>
      <c r="L9" s="369"/>
      <c r="M9" s="369"/>
      <c r="N9" s="369"/>
      <c r="O9" s="370"/>
      <c r="P9" s="370"/>
      <c r="Q9" s="351"/>
      <c r="R9" s="352"/>
      <c r="S9" s="353"/>
      <c r="T9" s="354"/>
      <c r="U9" s="355"/>
    </row>
    <row r="10" spans="1:21" ht="15.6" customHeight="1" x14ac:dyDescent="0.3">
      <c r="A10" s="347"/>
      <c r="B10" s="348"/>
      <c r="C10" s="348"/>
      <c r="D10" s="348"/>
      <c r="E10" s="349"/>
      <c r="F10" s="350"/>
      <c r="G10" s="348"/>
      <c r="H10" s="348"/>
      <c r="I10" s="349"/>
      <c r="J10" s="369"/>
      <c r="K10" s="369"/>
      <c r="L10" s="369"/>
      <c r="M10" s="369"/>
      <c r="N10" s="369"/>
      <c r="O10" s="370"/>
      <c r="P10" s="370"/>
      <c r="Q10" s="351"/>
      <c r="R10" s="352"/>
      <c r="S10" s="353"/>
      <c r="T10" s="354"/>
      <c r="U10" s="355"/>
    </row>
    <row r="11" spans="1:21" ht="15.6" customHeight="1" x14ac:dyDescent="0.3">
      <c r="A11" s="347"/>
      <c r="B11" s="348"/>
      <c r="C11" s="348"/>
      <c r="D11" s="348"/>
      <c r="E11" s="349"/>
      <c r="F11" s="350"/>
      <c r="G11" s="348"/>
      <c r="H11" s="348"/>
      <c r="I11" s="349"/>
      <c r="J11" s="369"/>
      <c r="K11" s="369"/>
      <c r="L11" s="369"/>
      <c r="M11" s="369"/>
      <c r="N11" s="369"/>
      <c r="O11" s="370"/>
      <c r="P11" s="370"/>
      <c r="Q11" s="351"/>
      <c r="R11" s="352"/>
      <c r="S11" s="353"/>
      <c r="T11" s="354"/>
      <c r="U11" s="355"/>
    </row>
    <row r="12" spans="1:21" ht="15.6" customHeight="1" x14ac:dyDescent="0.3">
      <c r="A12" s="347"/>
      <c r="B12" s="348"/>
      <c r="C12" s="348"/>
      <c r="D12" s="348"/>
      <c r="E12" s="349"/>
      <c r="F12" s="350"/>
      <c r="G12" s="348"/>
      <c r="H12" s="348"/>
      <c r="I12" s="349"/>
      <c r="J12" s="369"/>
      <c r="K12" s="369"/>
      <c r="L12" s="369"/>
      <c r="M12" s="369"/>
      <c r="N12" s="369"/>
      <c r="O12" s="370"/>
      <c r="P12" s="370"/>
      <c r="Q12" s="351"/>
      <c r="R12" s="352"/>
      <c r="S12" s="353"/>
      <c r="T12" s="354"/>
      <c r="U12" s="355"/>
    </row>
    <row r="13" spans="1:21" ht="15.6" customHeight="1" x14ac:dyDescent="0.3">
      <c r="A13" s="347"/>
      <c r="B13" s="348"/>
      <c r="C13" s="348"/>
      <c r="D13" s="348"/>
      <c r="E13" s="349"/>
      <c r="F13" s="350"/>
      <c r="G13" s="348"/>
      <c r="H13" s="348"/>
      <c r="I13" s="349"/>
      <c r="J13" s="369"/>
      <c r="K13" s="369"/>
      <c r="L13" s="369"/>
      <c r="M13" s="369"/>
      <c r="N13" s="369"/>
      <c r="O13" s="370"/>
      <c r="P13" s="370"/>
      <c r="Q13" s="351"/>
      <c r="R13" s="352"/>
      <c r="S13" s="353"/>
      <c r="T13" s="354"/>
      <c r="U13" s="355"/>
    </row>
    <row r="14" spans="1:21" ht="15.6" customHeight="1" x14ac:dyDescent="0.3">
      <c r="A14" s="347"/>
      <c r="B14" s="348"/>
      <c r="C14" s="348"/>
      <c r="D14" s="348"/>
      <c r="E14" s="349"/>
      <c r="F14" s="350"/>
      <c r="G14" s="348"/>
      <c r="H14" s="348"/>
      <c r="I14" s="349"/>
      <c r="J14" s="369"/>
      <c r="K14" s="369"/>
      <c r="L14" s="369"/>
      <c r="M14" s="369"/>
      <c r="N14" s="369"/>
      <c r="O14" s="370"/>
      <c r="P14" s="370"/>
      <c r="Q14" s="351"/>
      <c r="R14" s="352"/>
      <c r="S14" s="353"/>
      <c r="T14" s="354"/>
      <c r="U14" s="355"/>
    </row>
    <row r="15" spans="1:21" ht="15.6" customHeight="1" thickBot="1" x14ac:dyDescent="0.35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 x14ac:dyDescent="0.3">
      <c r="A16" s="382" t="s">
        <v>2307</v>
      </c>
      <c r="B16" s="383"/>
      <c r="C16" s="383"/>
      <c r="D16" s="383"/>
      <c r="E16" s="384"/>
      <c r="F16" s="391"/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3"/>
    </row>
    <row r="17" spans="1:21" ht="15" customHeight="1" x14ac:dyDescent="0.3">
      <c r="A17" s="385"/>
      <c r="B17" s="386"/>
      <c r="C17" s="386"/>
      <c r="D17" s="386"/>
      <c r="E17" s="387"/>
      <c r="F17" s="394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5"/>
      <c r="R17" s="395"/>
      <c r="S17" s="395"/>
      <c r="T17" s="395"/>
      <c r="U17" s="396"/>
    </row>
    <row r="18" spans="1:21" ht="15" customHeight="1" x14ac:dyDescent="0.3">
      <c r="A18" s="385"/>
      <c r="B18" s="386"/>
      <c r="C18" s="386"/>
      <c r="D18" s="386"/>
      <c r="E18" s="387"/>
      <c r="F18" s="394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5"/>
      <c r="R18" s="395"/>
      <c r="S18" s="395"/>
      <c r="T18" s="395"/>
      <c r="U18" s="396"/>
    </row>
    <row r="19" spans="1:21" ht="15" customHeight="1" x14ac:dyDescent="0.3">
      <c r="A19" s="388"/>
      <c r="B19" s="389"/>
      <c r="C19" s="389"/>
      <c r="D19" s="389"/>
      <c r="E19" s="390"/>
      <c r="F19" s="397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T19" s="398"/>
      <c r="U19" s="399"/>
    </row>
    <row r="20" spans="1:21" ht="20.100000000000001" customHeight="1" x14ac:dyDescent="0.3">
      <c r="A20" s="327" t="s">
        <v>80</v>
      </c>
      <c r="B20" s="328"/>
      <c r="C20" s="328"/>
      <c r="D20" s="328"/>
      <c r="E20" s="328"/>
      <c r="F20" s="406">
        <v>-0.300000000745058</v>
      </c>
      <c r="G20" s="406"/>
      <c r="H20" s="406"/>
      <c r="I20" s="407"/>
      <c r="J20" s="402">
        <f>SUM(J8:N19)</f>
        <v>1000000</v>
      </c>
      <c r="K20" s="403"/>
      <c r="L20" s="403"/>
      <c r="M20" s="403"/>
      <c r="N20" s="404"/>
      <c r="O20" s="440">
        <f>SUM(O8:P19)</f>
        <v>1</v>
      </c>
      <c r="P20" s="440"/>
      <c r="Q20" s="405">
        <f>SUM(Q8:S19)</f>
        <v>100000</v>
      </c>
      <c r="R20" s="406"/>
      <c r="S20" s="407"/>
      <c r="T20" s="406">
        <f>SUM(T8:U15)</f>
        <v>1100000</v>
      </c>
      <c r="U20" s="408"/>
    </row>
    <row r="21" spans="1:21" ht="20.100000000000001" customHeight="1" thickBot="1" x14ac:dyDescent="0.35">
      <c r="A21" s="430" t="s">
        <v>90</v>
      </c>
      <c r="B21" s="431"/>
      <c r="C21" s="431"/>
      <c r="D21" s="431"/>
      <c r="E21" s="431"/>
      <c r="F21" s="432">
        <f>F20+T20</f>
        <v>1099999.6999999993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1"/>
      <c r="Q21" s="400" t="str">
        <f>C3</f>
        <v>한국오토(일산)</v>
      </c>
      <c r="R21" s="400"/>
      <c r="S21" s="400"/>
      <c r="T21" s="400"/>
      <c r="U21" s="401"/>
    </row>
    <row r="22" spans="1:21" ht="20.100000000000001" customHeight="1" x14ac:dyDescent="0.3">
      <c r="A22" s="441" t="s">
        <v>5118</v>
      </c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20.100000000000001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">
      <c r="A24" s="309"/>
      <c r="B24" s="310"/>
      <c r="C24" s="310"/>
      <c r="D24" s="310"/>
      <c r="E24" s="310"/>
      <c r="F24" s="310"/>
      <c r="G24" s="31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1" t="s">
        <v>1192</v>
      </c>
      <c r="R24" s="311"/>
      <c r="S24" s="443">
        <f>S1</f>
        <v>0</v>
      </c>
      <c r="T24" s="443"/>
      <c r="U24" s="444"/>
    </row>
    <row r="25" spans="1:21" x14ac:dyDescent="0.3">
      <c r="A25" s="314" t="s">
        <v>65</v>
      </c>
      <c r="B25" s="315"/>
      <c r="C25" s="316" t="str">
        <f>C2</f>
        <v>농협 3520106511413</v>
      </c>
      <c r="D25" s="317"/>
      <c r="E25" s="317"/>
      <c r="F25" s="317"/>
      <c r="G25" s="318"/>
      <c r="H25" s="316" t="s">
        <v>76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46074</v>
      </c>
      <c r="U25" s="322"/>
    </row>
    <row r="26" spans="1:21" ht="24.95" customHeight="1" x14ac:dyDescent="0.3">
      <c r="A26" s="332" t="s">
        <v>1162</v>
      </c>
      <c r="B26" s="37" t="s">
        <v>59</v>
      </c>
      <c r="C26" s="335" t="str">
        <f>C3</f>
        <v>한국오토(일산)</v>
      </c>
      <c r="D26" s="336"/>
      <c r="E26" s="336"/>
      <c r="F26" s="336"/>
      <c r="G26" s="336"/>
      <c r="H26" s="336"/>
      <c r="I26" s="336"/>
      <c r="J26" s="337"/>
      <c r="K26" s="338" t="s">
        <v>1163</v>
      </c>
      <c r="L26" s="37" t="s">
        <v>59</v>
      </c>
      <c r="M26" s="341" t="s">
        <v>964</v>
      </c>
      <c r="N26" s="342"/>
      <c r="O26" s="342"/>
      <c r="P26" s="342"/>
      <c r="Q26" s="342"/>
      <c r="R26" s="342"/>
      <c r="S26" s="342"/>
      <c r="T26" s="342"/>
      <c r="U26" s="343"/>
    </row>
    <row r="27" spans="1:21" ht="24.95" customHeight="1" x14ac:dyDescent="0.3">
      <c r="A27" s="333"/>
      <c r="B27" s="37" t="s">
        <v>61</v>
      </c>
      <c r="C27" s="409">
        <f>C4</f>
        <v>0</v>
      </c>
      <c r="D27" s="410"/>
      <c r="E27" s="410"/>
      <c r="F27" s="410"/>
      <c r="G27" s="410"/>
      <c r="H27" s="410"/>
      <c r="I27" s="410"/>
      <c r="J27" s="411"/>
      <c r="K27" s="339"/>
      <c r="L27" s="37" t="s">
        <v>61</v>
      </c>
      <c r="M27" s="323" t="s">
        <v>962</v>
      </c>
      <c r="N27" s="324"/>
      <c r="O27" s="324"/>
      <c r="P27" s="324"/>
      <c r="Q27" s="324"/>
      <c r="R27" s="325"/>
      <c r="S27" s="38" t="s">
        <v>62</v>
      </c>
      <c r="T27" s="323" t="s">
        <v>73</v>
      </c>
      <c r="U27" s="326"/>
    </row>
    <row r="28" spans="1:21" ht="24.95" customHeight="1" x14ac:dyDescent="0.3">
      <c r="A28" s="333"/>
      <c r="B28" s="38" t="s">
        <v>10</v>
      </c>
      <c r="C28" s="323" t="str">
        <f>C5</f>
        <v>경기도 고양시 일산서구 송포로 349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">
        <v>74</v>
      </c>
      <c r="N28" s="324"/>
      <c r="O28" s="324"/>
      <c r="P28" s="324"/>
      <c r="Q28" s="324"/>
      <c r="R28" s="324"/>
      <c r="S28" s="324"/>
      <c r="T28" s="324"/>
      <c r="U28" s="326"/>
    </row>
    <row r="29" spans="1:21" ht="24.95" customHeight="1" x14ac:dyDescent="0.3">
      <c r="A29" s="334"/>
      <c r="B29" s="38" t="s">
        <v>75</v>
      </c>
      <c r="C29" s="323" t="str">
        <f>C6</f>
        <v>010-6322-0551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">
        <v>66</v>
      </c>
      <c r="N29" s="324"/>
      <c r="O29" s="324"/>
      <c r="P29" s="324"/>
      <c r="Q29" s="324"/>
      <c r="R29" s="325"/>
      <c r="S29" s="38" t="s">
        <v>22</v>
      </c>
      <c r="T29" s="323" t="str">
        <f>T6</f>
        <v>경동(화물)</v>
      </c>
      <c r="U29" s="326"/>
    </row>
    <row r="30" spans="1:21" ht="15.6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42</v>
      </c>
      <c r="K30" s="328"/>
      <c r="L30" s="328"/>
      <c r="M30" s="328"/>
      <c r="N30" s="329"/>
      <c r="O30" s="328" t="s">
        <v>50</v>
      </c>
      <c r="P30" s="329"/>
      <c r="Q30" s="330" t="s">
        <v>69</v>
      </c>
      <c r="R30" s="328"/>
      <c r="S30" s="329"/>
      <c r="T30" s="330" t="s">
        <v>68</v>
      </c>
      <c r="U30" s="331"/>
    </row>
    <row r="31" spans="1:21" ht="15.6" customHeight="1" x14ac:dyDescent="0.3">
      <c r="A31" s="417" t="str">
        <f>A8</f>
        <v>6F35_Solenoid_Pack</v>
      </c>
      <c r="B31" s="418"/>
      <c r="C31" s="418"/>
      <c r="D31" s="418"/>
      <c r="E31" s="418"/>
      <c r="F31" s="418" t="str">
        <f>F8</f>
        <v>CV6Z-7G391-A</v>
      </c>
      <c r="G31" s="418"/>
      <c r="H31" s="418"/>
      <c r="I31" s="418"/>
      <c r="J31" s="422">
        <f>J8</f>
        <v>1000000</v>
      </c>
      <c r="K31" s="422"/>
      <c r="L31" s="422"/>
      <c r="M31" s="422"/>
      <c r="N31" s="422"/>
      <c r="O31" s="422">
        <f>O8</f>
        <v>1</v>
      </c>
      <c r="P31" s="422"/>
      <c r="Q31" s="419">
        <f>Q8</f>
        <v>100000</v>
      </c>
      <c r="R31" s="419"/>
      <c r="S31" s="419"/>
      <c r="T31" s="420">
        <f>T8</f>
        <v>1100000</v>
      </c>
      <c r="U31" s="421"/>
    </row>
    <row r="32" spans="1:21" ht="15.6" customHeight="1" x14ac:dyDescent="0.3">
      <c r="A32" s="412">
        <f t="shared" ref="A32:A38" si="0">A9</f>
        <v>0</v>
      </c>
      <c r="B32" s="413"/>
      <c r="C32" s="413"/>
      <c r="D32" s="413"/>
      <c r="E32" s="413"/>
      <c r="F32" s="413">
        <f t="shared" ref="F32:F38" si="1">F9</f>
        <v>0</v>
      </c>
      <c r="G32" s="413"/>
      <c r="H32" s="413"/>
      <c r="I32" s="413"/>
      <c r="J32" s="423">
        <f t="shared" ref="J32:J38" si="2">J9</f>
        <v>0</v>
      </c>
      <c r="K32" s="423"/>
      <c r="L32" s="423"/>
      <c r="M32" s="423"/>
      <c r="N32" s="423"/>
      <c r="O32" s="423">
        <f t="shared" ref="O32:O38" si="3">O9</f>
        <v>0</v>
      </c>
      <c r="P32" s="423"/>
      <c r="Q32" s="414">
        <f t="shared" ref="Q32:Q38" si="4">Q9</f>
        <v>0</v>
      </c>
      <c r="R32" s="414"/>
      <c r="S32" s="414"/>
      <c r="T32" s="415">
        <f t="shared" ref="T32:T38" si="5">T9</f>
        <v>0</v>
      </c>
      <c r="U32" s="416"/>
    </row>
    <row r="33" spans="1:21" ht="15.6" customHeight="1" x14ac:dyDescent="0.3">
      <c r="A33" s="412">
        <f t="shared" si="0"/>
        <v>0</v>
      </c>
      <c r="B33" s="413"/>
      <c r="C33" s="413"/>
      <c r="D33" s="413"/>
      <c r="E33" s="413"/>
      <c r="F33" s="413">
        <f t="shared" si="1"/>
        <v>0</v>
      </c>
      <c r="G33" s="413"/>
      <c r="H33" s="413"/>
      <c r="I33" s="413"/>
      <c r="J33" s="423">
        <f t="shared" si="2"/>
        <v>0</v>
      </c>
      <c r="K33" s="423"/>
      <c r="L33" s="423"/>
      <c r="M33" s="423"/>
      <c r="N33" s="423"/>
      <c r="O33" s="423">
        <f t="shared" si="3"/>
        <v>0</v>
      </c>
      <c r="P33" s="423"/>
      <c r="Q33" s="414">
        <f t="shared" si="4"/>
        <v>0</v>
      </c>
      <c r="R33" s="414"/>
      <c r="S33" s="414"/>
      <c r="T33" s="415">
        <f t="shared" si="5"/>
        <v>0</v>
      </c>
      <c r="U33" s="416"/>
    </row>
    <row r="34" spans="1:21" ht="15.6" customHeight="1" x14ac:dyDescent="0.3">
      <c r="A34" s="412">
        <f t="shared" si="0"/>
        <v>0</v>
      </c>
      <c r="B34" s="413"/>
      <c r="C34" s="413"/>
      <c r="D34" s="413"/>
      <c r="E34" s="413"/>
      <c r="F34" s="413">
        <f t="shared" si="1"/>
        <v>0</v>
      </c>
      <c r="G34" s="413"/>
      <c r="H34" s="413"/>
      <c r="I34" s="413"/>
      <c r="J34" s="423">
        <f t="shared" si="2"/>
        <v>0</v>
      </c>
      <c r="K34" s="423"/>
      <c r="L34" s="423"/>
      <c r="M34" s="423"/>
      <c r="N34" s="423"/>
      <c r="O34" s="423">
        <f t="shared" si="3"/>
        <v>0</v>
      </c>
      <c r="P34" s="423"/>
      <c r="Q34" s="414">
        <f t="shared" si="4"/>
        <v>0</v>
      </c>
      <c r="R34" s="414"/>
      <c r="S34" s="414"/>
      <c r="T34" s="415">
        <f t="shared" si="5"/>
        <v>0</v>
      </c>
      <c r="U34" s="416"/>
    </row>
    <row r="35" spans="1:21" ht="15.6" customHeight="1" x14ac:dyDescent="0.3">
      <c r="A35" s="412">
        <f t="shared" si="0"/>
        <v>0</v>
      </c>
      <c r="B35" s="413"/>
      <c r="C35" s="413"/>
      <c r="D35" s="413"/>
      <c r="E35" s="413"/>
      <c r="F35" s="413">
        <f t="shared" si="1"/>
        <v>0</v>
      </c>
      <c r="G35" s="413"/>
      <c r="H35" s="413"/>
      <c r="I35" s="413"/>
      <c r="J35" s="423">
        <f t="shared" si="2"/>
        <v>0</v>
      </c>
      <c r="K35" s="423"/>
      <c r="L35" s="423"/>
      <c r="M35" s="423"/>
      <c r="N35" s="423"/>
      <c r="O35" s="423">
        <f t="shared" si="3"/>
        <v>0</v>
      </c>
      <c r="P35" s="423"/>
      <c r="Q35" s="414">
        <f t="shared" si="4"/>
        <v>0</v>
      </c>
      <c r="R35" s="414"/>
      <c r="S35" s="414"/>
      <c r="T35" s="415">
        <f t="shared" si="5"/>
        <v>0</v>
      </c>
      <c r="U35" s="416"/>
    </row>
    <row r="36" spans="1:21" ht="15.6" customHeight="1" x14ac:dyDescent="0.3">
      <c r="A36" s="412">
        <f t="shared" si="0"/>
        <v>0</v>
      </c>
      <c r="B36" s="413"/>
      <c r="C36" s="413"/>
      <c r="D36" s="413"/>
      <c r="E36" s="413"/>
      <c r="F36" s="413">
        <f t="shared" si="1"/>
        <v>0</v>
      </c>
      <c r="G36" s="413"/>
      <c r="H36" s="413"/>
      <c r="I36" s="413"/>
      <c r="J36" s="423">
        <f t="shared" si="2"/>
        <v>0</v>
      </c>
      <c r="K36" s="423"/>
      <c r="L36" s="423"/>
      <c r="M36" s="423"/>
      <c r="N36" s="423"/>
      <c r="O36" s="423">
        <f t="shared" si="3"/>
        <v>0</v>
      </c>
      <c r="P36" s="423"/>
      <c r="Q36" s="414">
        <f t="shared" si="4"/>
        <v>0</v>
      </c>
      <c r="R36" s="414"/>
      <c r="S36" s="414"/>
      <c r="T36" s="415">
        <f t="shared" si="5"/>
        <v>0</v>
      </c>
      <c r="U36" s="416"/>
    </row>
    <row r="37" spans="1:21" ht="15.6" customHeight="1" x14ac:dyDescent="0.3">
      <c r="A37" s="412">
        <f t="shared" si="0"/>
        <v>0</v>
      </c>
      <c r="B37" s="413"/>
      <c r="C37" s="413"/>
      <c r="D37" s="413"/>
      <c r="E37" s="413"/>
      <c r="F37" s="413">
        <f t="shared" si="1"/>
        <v>0</v>
      </c>
      <c r="G37" s="413"/>
      <c r="H37" s="413"/>
      <c r="I37" s="413"/>
      <c r="J37" s="423">
        <f t="shared" si="2"/>
        <v>0</v>
      </c>
      <c r="K37" s="423"/>
      <c r="L37" s="423"/>
      <c r="M37" s="423"/>
      <c r="N37" s="423"/>
      <c r="O37" s="423">
        <f t="shared" si="3"/>
        <v>0</v>
      </c>
      <c r="P37" s="423"/>
      <c r="Q37" s="414">
        <f t="shared" si="4"/>
        <v>0</v>
      </c>
      <c r="R37" s="414"/>
      <c r="S37" s="414"/>
      <c r="T37" s="415">
        <f t="shared" si="5"/>
        <v>0</v>
      </c>
      <c r="U37" s="416"/>
    </row>
    <row r="38" spans="1:21" ht="15.6" customHeight="1" thickBot="1" x14ac:dyDescent="0.35">
      <c r="A38" s="424">
        <f t="shared" si="0"/>
        <v>0</v>
      </c>
      <c r="B38" s="425"/>
      <c r="C38" s="425"/>
      <c r="D38" s="425"/>
      <c r="E38" s="425"/>
      <c r="F38" s="425">
        <f t="shared" si="1"/>
        <v>0</v>
      </c>
      <c r="G38" s="425"/>
      <c r="H38" s="425"/>
      <c r="I38" s="425"/>
      <c r="J38" s="429">
        <f t="shared" si="2"/>
        <v>0</v>
      </c>
      <c r="K38" s="429"/>
      <c r="L38" s="429"/>
      <c r="M38" s="429"/>
      <c r="N38" s="429"/>
      <c r="O38" s="429">
        <f t="shared" si="3"/>
        <v>0</v>
      </c>
      <c r="P38" s="429"/>
      <c r="Q38" s="426">
        <f t="shared" si="4"/>
        <v>0</v>
      </c>
      <c r="R38" s="426"/>
      <c r="S38" s="426"/>
      <c r="T38" s="427">
        <f t="shared" si="5"/>
        <v>0</v>
      </c>
      <c r="U38" s="428"/>
    </row>
    <row r="39" spans="1:21" ht="15" customHeight="1" thickTop="1" x14ac:dyDescent="0.3">
      <c r="A39" s="382" t="s">
        <v>2307</v>
      </c>
      <c r="B39" s="383"/>
      <c r="C39" s="383"/>
      <c r="D39" s="383"/>
      <c r="E39" s="384"/>
      <c r="F39" s="391">
        <f>F16</f>
        <v>0</v>
      </c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3"/>
    </row>
    <row r="40" spans="1:21" ht="15" customHeight="1" x14ac:dyDescent="0.3">
      <c r="A40" s="385"/>
      <c r="B40" s="386"/>
      <c r="C40" s="386"/>
      <c r="D40" s="386"/>
      <c r="E40" s="387"/>
      <c r="F40" s="394"/>
      <c r="G40" s="395"/>
      <c r="H40" s="395"/>
      <c r="I40" s="395"/>
      <c r="J40" s="395"/>
      <c r="K40" s="395"/>
      <c r="L40" s="395"/>
      <c r="M40" s="395"/>
      <c r="N40" s="395"/>
      <c r="O40" s="395"/>
      <c r="P40" s="395"/>
      <c r="Q40" s="395"/>
      <c r="R40" s="395"/>
      <c r="S40" s="395"/>
      <c r="T40" s="395"/>
      <c r="U40" s="396"/>
    </row>
    <row r="41" spans="1:21" ht="15" customHeight="1" x14ac:dyDescent="0.3">
      <c r="A41" s="385"/>
      <c r="B41" s="386"/>
      <c r="C41" s="386"/>
      <c r="D41" s="386"/>
      <c r="E41" s="387"/>
      <c r="F41" s="394"/>
      <c r="G41" s="395"/>
      <c r="H41" s="395"/>
      <c r="I41" s="395"/>
      <c r="J41" s="395"/>
      <c r="K41" s="395"/>
      <c r="L41" s="395"/>
      <c r="M41" s="395"/>
      <c r="N41" s="395"/>
      <c r="O41" s="395"/>
      <c r="P41" s="395"/>
      <c r="Q41" s="395"/>
      <c r="R41" s="395"/>
      <c r="S41" s="395"/>
      <c r="T41" s="395"/>
      <c r="U41" s="396"/>
    </row>
    <row r="42" spans="1:21" ht="15" customHeight="1" x14ac:dyDescent="0.3">
      <c r="A42" s="388"/>
      <c r="B42" s="389"/>
      <c r="C42" s="389"/>
      <c r="D42" s="389"/>
      <c r="E42" s="390"/>
      <c r="F42" s="397"/>
      <c r="G42" s="398"/>
      <c r="H42" s="398"/>
      <c r="I42" s="398"/>
      <c r="J42" s="398"/>
      <c r="K42" s="398"/>
      <c r="L42" s="398"/>
      <c r="M42" s="398"/>
      <c r="N42" s="398"/>
      <c r="O42" s="398"/>
      <c r="P42" s="398"/>
      <c r="Q42" s="398"/>
      <c r="R42" s="398"/>
      <c r="S42" s="398"/>
      <c r="T42" s="398"/>
      <c r="U42" s="399"/>
    </row>
    <row r="43" spans="1:21" ht="20.100000000000001" customHeight="1" x14ac:dyDescent="0.3">
      <c r="A43" s="327" t="s">
        <v>80</v>
      </c>
      <c r="B43" s="328"/>
      <c r="C43" s="328"/>
      <c r="D43" s="328"/>
      <c r="E43" s="328"/>
      <c r="F43" s="406">
        <f>F20</f>
        <v>-0.300000000745058</v>
      </c>
      <c r="G43" s="406"/>
      <c r="H43" s="406"/>
      <c r="I43" s="407"/>
      <c r="J43" s="402">
        <f>J20</f>
        <v>1000000</v>
      </c>
      <c r="K43" s="403"/>
      <c r="L43" s="403"/>
      <c r="M43" s="403"/>
      <c r="N43" s="404"/>
      <c r="O43" s="440">
        <f>O20</f>
        <v>1</v>
      </c>
      <c r="P43" s="440"/>
      <c r="Q43" s="405">
        <f>Q20</f>
        <v>100000</v>
      </c>
      <c r="R43" s="406"/>
      <c r="S43" s="406"/>
      <c r="T43" s="406">
        <f>T20</f>
        <v>1100000</v>
      </c>
      <c r="U43" s="408"/>
    </row>
    <row r="44" spans="1:21" ht="20.100000000000001" customHeight="1" thickBot="1" x14ac:dyDescent="0.35">
      <c r="A44" s="430" t="s">
        <v>90</v>
      </c>
      <c r="B44" s="431"/>
      <c r="C44" s="431"/>
      <c r="D44" s="431"/>
      <c r="E44" s="431"/>
      <c r="F44" s="432">
        <f>F21</f>
        <v>1099999.6999999993</v>
      </c>
      <c r="G44" s="432"/>
      <c r="H44" s="432"/>
      <c r="I44" s="433"/>
      <c r="J44" s="434" t="s">
        <v>965</v>
      </c>
      <c r="K44" s="431"/>
      <c r="L44" s="435" t="str">
        <f>T27</f>
        <v>장효주</v>
      </c>
      <c r="M44" s="435"/>
      <c r="N44" s="435"/>
      <c r="O44" s="434" t="s">
        <v>64</v>
      </c>
      <c r="P44" s="436"/>
      <c r="Q44" s="437" t="str">
        <f>Q21</f>
        <v>한국오토(일산)</v>
      </c>
      <c r="R44" s="438"/>
      <c r="S44" s="438"/>
      <c r="T44" s="438"/>
      <c r="U44" s="43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5116</v>
      </c>
      <c r="C2" s="47" t="s">
        <v>1577</v>
      </c>
      <c r="D2" s="290" t="s">
        <v>1943</v>
      </c>
      <c r="E2" t="s">
        <v>3039</v>
      </c>
      <c r="F2" s="290" t="s">
        <v>1943</v>
      </c>
      <c r="G2">
        <v>1000000</v>
      </c>
      <c r="H2">
        <v>1</v>
      </c>
      <c r="I2" s="226">
        <v>100000</v>
      </c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077"/>
  <sheetViews>
    <sheetView workbookViewId="0">
      <pane xSplit="1" ySplit="1" topLeftCell="B3034" activePane="bottomRight" state="frozen"/>
      <selection activeCell="N26" sqref="N26"/>
      <selection pane="topRight" activeCell="N26" sqref="N26"/>
      <selection pane="bottomLeft" activeCell="N26" sqref="N26"/>
      <selection pane="bottomRight" activeCell="E3048" sqref="E304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3078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4717</v>
      </c>
      <c r="D2140" s="295" t="s">
        <v>4073</v>
      </c>
      <c r="E2140" s="292" t="s">
        <v>4720</v>
      </c>
      <c r="F2140" s="269" t="s">
        <v>4721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4738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4738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4738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4738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4738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4738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4738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4738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4738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4738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4738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4738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4738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4738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4738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4738</v>
      </c>
    </row>
    <row r="2438" spans="1:14" x14ac:dyDescent="0.3">
      <c r="A2438" s="58">
        <v>2438</v>
      </c>
      <c r="B2438" s="264">
        <v>45994</v>
      </c>
      <c r="C2438" s="292" t="s">
        <v>4717</v>
      </c>
      <c r="D2438" s="295" t="s">
        <v>4073</v>
      </c>
      <c r="E2438" s="292" t="s">
        <v>4718</v>
      </c>
      <c r="F2438" s="269" t="s">
        <v>4719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4738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4738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4738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4738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4738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4738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4738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4738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4738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4738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4738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4738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4738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4738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4738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4738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4738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4738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4738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4738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4738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4738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4738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4738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4738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4738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4738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4738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4738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4738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4738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4738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4738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4738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4738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4738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4738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4738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4738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4738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4738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4738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4738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4738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4738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4738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4738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4738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4577</v>
      </c>
      <c r="G2521" s="265">
        <v>850000</v>
      </c>
      <c r="H2521" s="269">
        <v>1</v>
      </c>
      <c r="K2521" s="265">
        <v>850000</v>
      </c>
      <c r="N2521" t="s">
        <v>4738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4584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4585</v>
      </c>
      <c r="G2524" s="265">
        <v>250000</v>
      </c>
      <c r="H2524" s="269">
        <v>1</v>
      </c>
      <c r="K2524" s="265">
        <v>250000</v>
      </c>
      <c r="N2524" t="s">
        <v>4738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4738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4738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4738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4738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4738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4738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4738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4738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4738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4738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4738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4738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4738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4738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4738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4738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4597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4738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4738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4738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4604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4738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4605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4738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4738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4738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4738</v>
      </c>
    </row>
    <row r="2553" spans="1:14" x14ac:dyDescent="0.3">
      <c r="A2553" s="58">
        <v>2553</v>
      </c>
      <c r="B2553" s="264">
        <v>46008</v>
      </c>
      <c r="C2553" s="292" t="s">
        <v>4626</v>
      </c>
      <c r="D2553" s="295" t="s">
        <v>4073</v>
      </c>
      <c r="E2553" s="292" t="s">
        <v>4627</v>
      </c>
      <c r="F2553" s="269" t="s">
        <v>4628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4738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4738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4738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4738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4738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4738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4613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4614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4615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4738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4738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4738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4738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4738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4738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4738</v>
      </c>
    </row>
    <row r="2569" spans="1:14" x14ac:dyDescent="0.3">
      <c r="A2569" s="58">
        <v>2569</v>
      </c>
      <c r="B2569" s="264">
        <v>46009</v>
      </c>
      <c r="C2569" s="292" t="s">
        <v>4615</v>
      </c>
      <c r="E2569" s="292" t="s">
        <v>4624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4631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4738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4738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4738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4738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4738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4641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4643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4738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4738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4738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4647</v>
      </c>
      <c r="F2588" s="269" t="s">
        <v>4646</v>
      </c>
      <c r="G2588" s="265">
        <v>22000</v>
      </c>
      <c r="H2588" s="269">
        <v>1</v>
      </c>
      <c r="K2588" s="265">
        <v>22000</v>
      </c>
      <c r="N2588" t="s">
        <v>4738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4964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4738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4738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4738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4649</v>
      </c>
      <c r="G2592" s="265">
        <v>10000</v>
      </c>
      <c r="H2592" s="269">
        <v>2</v>
      </c>
      <c r="K2592" s="265">
        <v>20000</v>
      </c>
      <c r="N2592" t="s">
        <v>4738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4738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4738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4738</v>
      </c>
    </row>
    <row r="2596" spans="1:14" x14ac:dyDescent="0.3">
      <c r="A2596" s="58">
        <v>2596</v>
      </c>
      <c r="B2596" s="264">
        <v>46013</v>
      </c>
      <c r="C2596" s="292" t="s">
        <v>4615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4738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4738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4655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4738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4738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4738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4738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4661</v>
      </c>
      <c r="F2607" s="269" t="s">
        <v>4660</v>
      </c>
      <c r="G2607" s="265">
        <v>600000</v>
      </c>
      <c r="H2607" s="269">
        <v>1</v>
      </c>
      <c r="K2607" s="265">
        <v>600000</v>
      </c>
      <c r="N2607" t="s">
        <v>4738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4738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4738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4738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4738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4670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4615</v>
      </c>
      <c r="E2613" s="292" t="s">
        <v>4671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4672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4673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4674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4738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4738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4738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4738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4679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4584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4680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4681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4738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4738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4738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4685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4738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4738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4688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4689</v>
      </c>
      <c r="N2634" t="s">
        <v>4738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4738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4691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4692</v>
      </c>
      <c r="N2636" t="s">
        <v>4738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4693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4738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4738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4738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4696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4697</v>
      </c>
      <c r="N2640" t="s">
        <v>4738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4699</v>
      </c>
      <c r="N2641" t="s">
        <v>4738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4738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4963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4738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4738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4738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4706</v>
      </c>
      <c r="N2650" t="s">
        <v>4738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4708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4709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4710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4711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4712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4713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4715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4716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4722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4993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4993</v>
      </c>
    </row>
    <row r="2670" spans="1:14" x14ac:dyDescent="0.3">
      <c r="A2670" s="58">
        <v>2670</v>
      </c>
      <c r="B2670" s="264">
        <v>46024</v>
      </c>
      <c r="C2670" s="292" t="s">
        <v>4725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4993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4993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4993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4993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4993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4993</v>
      </c>
    </row>
    <row r="2676" spans="1:14" x14ac:dyDescent="0.3">
      <c r="A2676" s="58">
        <v>2676</v>
      </c>
      <c r="B2676" s="264">
        <v>46024</v>
      </c>
      <c r="C2676" s="292" t="s">
        <v>4752</v>
      </c>
      <c r="E2676" s="292" t="s">
        <v>4753</v>
      </c>
      <c r="F2676" s="269" t="s">
        <v>4754</v>
      </c>
      <c r="G2676" s="265">
        <v>950000</v>
      </c>
      <c r="H2676" s="269">
        <v>1</v>
      </c>
      <c r="K2676" s="265">
        <v>950000</v>
      </c>
      <c r="N2676" t="s">
        <v>4993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4993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4993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4993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4993</v>
      </c>
    </row>
    <row r="2681" spans="1:14" x14ac:dyDescent="0.3">
      <c r="A2681" s="58">
        <v>2681</v>
      </c>
      <c r="B2681" s="264">
        <v>46024</v>
      </c>
      <c r="C2681" s="292" t="s">
        <v>4722</v>
      </c>
      <c r="E2681" s="292" t="s">
        <v>4735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4725</v>
      </c>
      <c r="E2682" s="292" t="s">
        <v>4736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5085</v>
      </c>
      <c r="E2683" s="292" t="s">
        <v>5086</v>
      </c>
      <c r="G2683" s="265">
        <v>150000</v>
      </c>
      <c r="H2683" s="269">
        <v>1</v>
      </c>
      <c r="K2683" s="265">
        <v>150000</v>
      </c>
      <c r="N2683" t="s">
        <v>4993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4747</v>
      </c>
      <c r="E2685" s="292" t="s">
        <v>4748</v>
      </c>
      <c r="F2685" s="269" t="s">
        <v>4749</v>
      </c>
      <c r="G2685" s="265">
        <v>1200000</v>
      </c>
      <c r="H2685" s="269">
        <v>1</v>
      </c>
      <c r="K2685" s="265">
        <v>1200000</v>
      </c>
      <c r="N2685" t="s">
        <v>4993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4993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4993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4993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4743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4993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4993</v>
      </c>
    </row>
    <row r="2691" spans="1:14" x14ac:dyDescent="0.3">
      <c r="A2691" s="58">
        <v>2691</v>
      </c>
      <c r="B2691" s="264">
        <v>46027</v>
      </c>
      <c r="C2691" s="292" t="s">
        <v>4982</v>
      </c>
      <c r="E2691" s="292" t="s">
        <v>4983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4993</v>
      </c>
    </row>
    <row r="2692" spans="1:14" x14ac:dyDescent="0.3">
      <c r="A2692" s="58">
        <v>2692</v>
      </c>
      <c r="B2692" s="264">
        <v>46027</v>
      </c>
      <c r="C2692" s="292" t="s">
        <v>4982</v>
      </c>
      <c r="E2692" s="292" t="s">
        <v>4984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4993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4750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4751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4755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4993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4993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4993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4993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4993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4762</v>
      </c>
      <c r="F2704" s="269" t="s">
        <v>4761</v>
      </c>
      <c r="G2704" s="265">
        <v>1400000</v>
      </c>
      <c r="H2704" s="269">
        <v>1</v>
      </c>
      <c r="K2704" s="265">
        <v>1400000</v>
      </c>
      <c r="N2704" t="s">
        <v>4993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4993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4993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4765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4615</v>
      </c>
      <c r="E2710" s="292" t="s">
        <v>4160</v>
      </c>
      <c r="F2710" s="269" t="s">
        <v>4767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4993</v>
      </c>
    </row>
    <row r="2711" spans="1:14" x14ac:dyDescent="0.3">
      <c r="A2711" s="58">
        <v>2711</v>
      </c>
      <c r="B2711" s="264">
        <v>46029</v>
      </c>
      <c r="C2711" s="292" t="s">
        <v>4615</v>
      </c>
      <c r="E2711" s="292" t="s">
        <v>4768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4993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4993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4828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4772</v>
      </c>
      <c r="G2717" s="265">
        <v>1550000</v>
      </c>
      <c r="H2717" s="269">
        <v>1</v>
      </c>
      <c r="K2717" s="265">
        <v>1550000</v>
      </c>
      <c r="N2717" t="s">
        <v>4993</v>
      </c>
    </row>
    <row r="2718" spans="1:14" x14ac:dyDescent="0.3">
      <c r="A2718" s="58">
        <v>2718</v>
      </c>
      <c r="B2718" s="264">
        <v>46029</v>
      </c>
      <c r="C2718" s="292" t="s">
        <v>4615</v>
      </c>
      <c r="E2718" s="292" t="s">
        <v>4774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4779</v>
      </c>
      <c r="L2720" s="265">
        <v>-300000</v>
      </c>
      <c r="N2720" t="s">
        <v>4993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4993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4993</v>
      </c>
    </row>
    <row r="2723" spans="1:14" x14ac:dyDescent="0.3">
      <c r="A2723" s="58">
        <v>2723</v>
      </c>
      <c r="B2723" s="264">
        <v>46030</v>
      </c>
      <c r="C2723" s="292" t="s">
        <v>4791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4993</v>
      </c>
    </row>
    <row r="2724" spans="1:14" x14ac:dyDescent="0.3">
      <c r="A2724" s="58">
        <v>2724</v>
      </c>
      <c r="B2724" s="264">
        <v>46030</v>
      </c>
      <c r="C2724" s="292" t="s">
        <v>4791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4993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4993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4993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4993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4993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4993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4783</v>
      </c>
      <c r="G2730" s="265">
        <v>10000</v>
      </c>
      <c r="H2730" s="269">
        <v>3</v>
      </c>
      <c r="K2730" s="265">
        <v>30000</v>
      </c>
      <c r="N2730" t="s">
        <v>4993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4993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4786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4789</v>
      </c>
      <c r="E2735" s="292" t="s">
        <v>4792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4794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4993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4797</v>
      </c>
      <c r="F2738" s="269" t="s">
        <v>4796</v>
      </c>
      <c r="G2738" s="265">
        <v>1000000</v>
      </c>
      <c r="H2738" s="269">
        <v>1</v>
      </c>
      <c r="K2738" s="265">
        <v>1000000</v>
      </c>
      <c r="N2738" t="s">
        <v>4993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4828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4993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4993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4868</v>
      </c>
      <c r="D2742" s="295" t="s">
        <v>4073</v>
      </c>
      <c r="E2742" s="292" t="s">
        <v>4869</v>
      </c>
      <c r="F2742" s="269" t="s">
        <v>4870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4993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4993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4993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4993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4993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4765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4809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4993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4828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4993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4993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4604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4993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4605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4993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4993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4993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4993</v>
      </c>
    </row>
    <row r="2761" spans="1:14" x14ac:dyDescent="0.3">
      <c r="A2761" s="58">
        <v>2761</v>
      </c>
      <c r="B2761" s="264">
        <v>46034</v>
      </c>
      <c r="C2761" s="292" t="s">
        <v>4804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4993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4993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4993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4691</v>
      </c>
      <c r="G2766" s="265">
        <v>1000000</v>
      </c>
      <c r="H2766" s="269">
        <v>1</v>
      </c>
      <c r="K2766" s="265">
        <v>1000000</v>
      </c>
      <c r="N2766" t="s">
        <v>4993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4993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4993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4824</v>
      </c>
      <c r="L2769" s="265">
        <v>-500000</v>
      </c>
      <c r="N2769" t="s">
        <v>4993</v>
      </c>
    </row>
    <row r="2770" spans="1:14" x14ac:dyDescent="0.3">
      <c r="A2770" s="58">
        <v>2770</v>
      </c>
      <c r="B2770" s="264">
        <v>46035</v>
      </c>
      <c r="C2770" s="292" t="s">
        <v>4846</v>
      </c>
      <c r="E2770" s="292" t="s">
        <v>4847</v>
      </c>
      <c r="F2770" s="269" t="s">
        <v>4848</v>
      </c>
      <c r="G2770" s="265">
        <v>900000</v>
      </c>
      <c r="H2770" s="269">
        <v>1</v>
      </c>
      <c r="K2770" s="265">
        <v>900000</v>
      </c>
      <c r="N2770" t="s">
        <v>4993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4993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4826</v>
      </c>
      <c r="G2772" s="265">
        <v>220000</v>
      </c>
      <c r="H2772" s="269">
        <v>1</v>
      </c>
      <c r="K2772" s="265">
        <v>220000</v>
      </c>
      <c r="N2772" t="s">
        <v>4993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4993</v>
      </c>
    </row>
    <row r="2776" spans="1:14" x14ac:dyDescent="0.3">
      <c r="A2776" s="58">
        <v>2776</v>
      </c>
      <c r="B2776" s="264">
        <v>46036</v>
      </c>
      <c r="C2776" s="292" t="s">
        <v>4804</v>
      </c>
      <c r="E2776" s="292" t="s">
        <v>4830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4831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4993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4993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4835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4993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4837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4963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4851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4993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4993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4993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4993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4736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4993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4993</v>
      </c>
    </row>
    <row r="2797" spans="1:14" x14ac:dyDescent="0.3">
      <c r="A2797" s="58">
        <v>2797</v>
      </c>
      <c r="B2797" s="264">
        <v>46038</v>
      </c>
      <c r="C2797" s="292" t="s">
        <v>4871</v>
      </c>
      <c r="D2797" s="295" t="s">
        <v>4073</v>
      </c>
      <c r="E2797" s="292" t="s">
        <v>4872</v>
      </c>
      <c r="F2797" s="270">
        <v>1094302044</v>
      </c>
      <c r="H2797" s="269">
        <v>1</v>
      </c>
      <c r="N2797" t="s">
        <v>4993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4993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4993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4993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4993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4860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4862</v>
      </c>
      <c r="N2803" t="s">
        <v>4993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4670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4993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4993</v>
      </c>
    </row>
    <row r="2807" spans="1:14" x14ac:dyDescent="0.3">
      <c r="A2807" s="58">
        <v>2807</v>
      </c>
      <c r="B2807" s="264">
        <v>46041</v>
      </c>
      <c r="C2807" s="292" t="s">
        <v>4982</v>
      </c>
      <c r="E2807" s="292" t="s">
        <v>4985</v>
      </c>
      <c r="F2807" s="269" t="s">
        <v>4986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4993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4673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4993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4993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4993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4993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4993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4993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4993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4883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4884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4993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4886</v>
      </c>
      <c r="F2822" s="269" t="s">
        <v>4894</v>
      </c>
      <c r="G2822" s="265">
        <v>1200000</v>
      </c>
      <c r="H2822" s="269">
        <v>1</v>
      </c>
      <c r="K2822" s="265">
        <v>1200000</v>
      </c>
      <c r="M2822" s="292" t="s">
        <v>4887</v>
      </c>
      <c r="N2822" t="s">
        <v>4993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4890</v>
      </c>
      <c r="N2823" t="s">
        <v>4993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4993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4993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4993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4993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4993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4963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4993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4993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4993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4993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4993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4993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4993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4993</v>
      </c>
    </row>
    <row r="2837" spans="1:14" x14ac:dyDescent="0.3">
      <c r="A2837" s="58">
        <v>2837</v>
      </c>
      <c r="B2837" s="264">
        <v>46045</v>
      </c>
      <c r="C2837" s="292" t="s">
        <v>4898</v>
      </c>
      <c r="E2837" s="292" t="s">
        <v>4963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4993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4772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4905</v>
      </c>
      <c r="N2838" t="s">
        <v>4993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4907</v>
      </c>
      <c r="N2839" t="s">
        <v>4993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4993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4993</v>
      </c>
    </row>
    <row r="2842" spans="1:14" x14ac:dyDescent="0.3">
      <c r="A2842" s="58">
        <v>2842</v>
      </c>
      <c r="B2842" s="264">
        <v>46045</v>
      </c>
      <c r="C2842" s="292" t="s">
        <v>4909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4993</v>
      </c>
    </row>
    <row r="2843" spans="1:14" x14ac:dyDescent="0.3">
      <c r="A2843" s="58">
        <v>2843</v>
      </c>
      <c r="B2843" s="264">
        <v>46045</v>
      </c>
      <c r="C2843" s="292" t="s">
        <v>4909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4993</v>
      </c>
    </row>
    <row r="2844" spans="1:14" x14ac:dyDescent="0.3">
      <c r="A2844" s="58">
        <v>2844</v>
      </c>
      <c r="B2844" s="264">
        <v>46045</v>
      </c>
      <c r="C2844" s="292" t="s">
        <v>4898</v>
      </c>
      <c r="E2844" s="292" t="s">
        <v>4911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4786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4912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4913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4914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4915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4993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4993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4993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4993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4993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4993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4993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4993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4993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4993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4923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4993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4993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4927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4928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4929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4993</v>
      </c>
    </row>
    <row r="2874" spans="1:14" x14ac:dyDescent="0.3">
      <c r="A2874" s="58">
        <v>2874</v>
      </c>
      <c r="B2874" s="264">
        <v>46049</v>
      </c>
      <c r="C2874" s="292" t="s">
        <v>4929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4993</v>
      </c>
    </row>
    <row r="2875" spans="1:14" x14ac:dyDescent="0.3">
      <c r="A2875" s="58">
        <v>2875</v>
      </c>
      <c r="B2875" s="264">
        <v>46049</v>
      </c>
      <c r="C2875" s="292" t="s">
        <v>4929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4993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4762</v>
      </c>
      <c r="F2876" s="269" t="s">
        <v>4761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4993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4933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4993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4993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4993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4963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4993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4993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4993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4993</v>
      </c>
    </row>
    <row r="2884" spans="1:14" x14ac:dyDescent="0.3">
      <c r="A2884" s="58">
        <v>2884</v>
      </c>
      <c r="B2884" s="264">
        <v>46049</v>
      </c>
      <c r="C2884" s="292" t="s">
        <v>4929</v>
      </c>
      <c r="E2884" s="292" t="s">
        <v>4939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4940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4909</v>
      </c>
      <c r="E2886" s="292" t="s">
        <v>4942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4993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4993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4993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4993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4835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4993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4993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4765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4949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4951</v>
      </c>
      <c r="N2900" t="s">
        <v>4993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4965</v>
      </c>
      <c r="G2901" s="265">
        <v>1500000</v>
      </c>
      <c r="H2901" s="269">
        <v>1</v>
      </c>
      <c r="K2901" s="265">
        <v>1500000</v>
      </c>
      <c r="N2901" t="s">
        <v>4993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4762</v>
      </c>
      <c r="F2902" s="269" t="s">
        <v>4761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4993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4993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4993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4993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4993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4956</v>
      </c>
      <c r="G2907" s="265">
        <v>12000</v>
      </c>
      <c r="H2907" s="269">
        <v>1</v>
      </c>
      <c r="K2907" s="265">
        <v>12000</v>
      </c>
      <c r="N2907" t="s">
        <v>4993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4959</v>
      </c>
      <c r="F2908" s="269" t="s">
        <v>4958</v>
      </c>
      <c r="G2908" s="265">
        <v>400000</v>
      </c>
      <c r="H2908" s="269">
        <v>1</v>
      </c>
      <c r="K2908" s="265">
        <v>400000</v>
      </c>
      <c r="N2908" t="s">
        <v>4993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4961</v>
      </c>
      <c r="F2909" s="269" t="s">
        <v>4960</v>
      </c>
      <c r="G2909" s="265">
        <v>400000</v>
      </c>
      <c r="H2909" s="269">
        <v>1</v>
      </c>
      <c r="K2909" s="265">
        <v>400000</v>
      </c>
      <c r="N2909" t="s">
        <v>4993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4967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4969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4685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4970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4971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4987</v>
      </c>
      <c r="E2917" s="292" t="s">
        <v>4988</v>
      </c>
      <c r="F2917" s="269" t="s">
        <v>4989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4990</v>
      </c>
      <c r="N2917" t="s">
        <v>4993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4973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4845</v>
      </c>
      <c r="F2932" s="269" t="s">
        <v>4979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4991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4994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4995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5001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5002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5008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5010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5012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5015</v>
      </c>
      <c r="E2963" s="292" t="s">
        <v>5019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5015</v>
      </c>
      <c r="E2964" s="292" t="s">
        <v>5021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4845</v>
      </c>
      <c r="F2966" s="269" t="s">
        <v>4979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5024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5025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5027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5080</v>
      </c>
      <c r="E2983" s="292" t="s">
        <v>5083</v>
      </c>
      <c r="F2983" s="269" t="s">
        <v>5084</v>
      </c>
      <c r="G2983" s="265">
        <v>50000</v>
      </c>
      <c r="H2983" s="269">
        <v>1</v>
      </c>
      <c r="J2983" s="266">
        <v>5000</v>
      </c>
      <c r="K2983" s="265">
        <v>55000</v>
      </c>
    </row>
    <row r="2984" spans="1:11" x14ac:dyDescent="0.3">
      <c r="A2984" s="58">
        <v>2984</v>
      </c>
      <c r="B2984" s="264">
        <v>46062</v>
      </c>
      <c r="C2984" s="292" t="s">
        <v>5080</v>
      </c>
      <c r="E2984" s="292" t="s">
        <v>5081</v>
      </c>
      <c r="F2984" s="269" t="s">
        <v>5082</v>
      </c>
      <c r="G2984" s="265">
        <v>1950000</v>
      </c>
      <c r="H2984" s="269">
        <v>1</v>
      </c>
      <c r="J2984" s="266">
        <v>195000</v>
      </c>
      <c r="K2984" s="265">
        <v>2145000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4564</v>
      </c>
      <c r="F2985" s="269" t="s">
        <v>4563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4772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4691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5041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5045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5046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5047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5048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5049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1024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1024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1024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1024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1024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1738</v>
      </c>
      <c r="E3018" s="292" t="s">
        <v>2176</v>
      </c>
      <c r="F3018" s="269" t="s">
        <v>1195</v>
      </c>
      <c r="G3018" s="265">
        <v>1000000</v>
      </c>
      <c r="H3018" s="269">
        <v>1</v>
      </c>
      <c r="J3018" s="266">
        <v>100000</v>
      </c>
      <c r="K3018" s="265">
        <v>1100000</v>
      </c>
      <c r="M3018" s="292" t="s">
        <v>5054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5058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5063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5063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5068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5069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5069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5070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4912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3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3" x14ac:dyDescent="0.3">
      <c r="A3042" s="58">
        <v>3042</v>
      </c>
      <c r="B3042" s="264">
        <v>46066</v>
      </c>
      <c r="C3042" s="292" t="s">
        <v>5063</v>
      </c>
      <c r="E3042" s="292" t="s">
        <v>5078</v>
      </c>
      <c r="L3042" s="265">
        <v>-1250000</v>
      </c>
    </row>
    <row r="3043" spans="1:13" x14ac:dyDescent="0.3">
      <c r="A3043" s="58">
        <v>3043</v>
      </c>
      <c r="B3043" s="264">
        <v>46066</v>
      </c>
      <c r="C3043" s="292" t="s">
        <v>2546</v>
      </c>
      <c r="E3043" s="292" t="s">
        <v>4522</v>
      </c>
      <c r="L3043" s="265">
        <v>-1100000</v>
      </c>
    </row>
    <row r="3044" spans="1:13" x14ac:dyDescent="0.3">
      <c r="A3044" s="58">
        <v>3044</v>
      </c>
      <c r="B3044" s="264">
        <v>46066</v>
      </c>
      <c r="C3044" s="292" t="s">
        <v>1577</v>
      </c>
      <c r="E3044" s="292" t="s">
        <v>4441</v>
      </c>
      <c r="L3044" s="265">
        <v>-1705000</v>
      </c>
    </row>
    <row r="3045" spans="1:13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  <row r="3046" spans="1:13" x14ac:dyDescent="0.3">
      <c r="A3046" s="58">
        <v>3046</v>
      </c>
      <c r="B3046" s="264">
        <v>46067</v>
      </c>
      <c r="C3046" s="292" t="s">
        <v>1435</v>
      </c>
      <c r="E3046" s="292" t="s">
        <v>5079</v>
      </c>
      <c r="L3046" s="265">
        <v>-4000000</v>
      </c>
    </row>
    <row r="3047" spans="1:13" x14ac:dyDescent="0.3">
      <c r="A3047" s="58">
        <v>3047</v>
      </c>
      <c r="B3047" s="264">
        <v>46067</v>
      </c>
      <c r="C3047" s="292" t="s">
        <v>4011</v>
      </c>
      <c r="E3047" s="292" t="s">
        <v>1791</v>
      </c>
      <c r="L3047" s="265">
        <v>-2200000</v>
      </c>
    </row>
    <row r="3048" spans="1:13" x14ac:dyDescent="0.3">
      <c r="A3048" s="58">
        <v>3048</v>
      </c>
      <c r="B3048" s="264">
        <v>46067</v>
      </c>
      <c r="C3048" s="292" t="s">
        <v>1044</v>
      </c>
      <c r="E3048" s="292" t="s">
        <v>1791</v>
      </c>
      <c r="L3048" s="265">
        <v>-150000</v>
      </c>
    </row>
    <row r="3049" spans="1:13" x14ac:dyDescent="0.3">
      <c r="A3049" s="58">
        <v>3049</v>
      </c>
      <c r="B3049" s="264">
        <v>46067</v>
      </c>
      <c r="C3049" s="292" t="s">
        <v>5087</v>
      </c>
      <c r="E3049" s="292" t="s">
        <v>5088</v>
      </c>
      <c r="L3049" s="265">
        <v>-4000000</v>
      </c>
    </row>
    <row r="3050" spans="1:13" x14ac:dyDescent="0.3">
      <c r="A3050" s="58">
        <v>3050</v>
      </c>
      <c r="B3050" s="264">
        <v>46067</v>
      </c>
      <c r="C3050" s="292" t="s">
        <v>5087</v>
      </c>
      <c r="E3050" s="292" t="s">
        <v>5089</v>
      </c>
      <c r="L3050" s="265">
        <v>-600000</v>
      </c>
    </row>
    <row r="3051" spans="1:13" x14ac:dyDescent="0.3">
      <c r="A3051" s="58">
        <v>3051</v>
      </c>
      <c r="B3051" s="264">
        <v>46067</v>
      </c>
      <c r="C3051" s="292" t="s">
        <v>5087</v>
      </c>
      <c r="E3051" s="292" t="s">
        <v>5088</v>
      </c>
      <c r="L3051" s="265">
        <v>-8000000</v>
      </c>
    </row>
    <row r="3052" spans="1:13" x14ac:dyDescent="0.3">
      <c r="A3052" s="58">
        <v>3052</v>
      </c>
      <c r="B3052" s="264">
        <v>46067</v>
      </c>
      <c r="C3052" s="292" t="s">
        <v>5087</v>
      </c>
      <c r="E3052" s="292" t="s">
        <v>5090</v>
      </c>
      <c r="L3052" s="265">
        <v>-2183000</v>
      </c>
    </row>
    <row r="3053" spans="1:13" x14ac:dyDescent="0.3">
      <c r="A3053" s="58">
        <v>3053</v>
      </c>
      <c r="B3053" s="264">
        <v>46067</v>
      </c>
      <c r="C3053" s="292" t="s">
        <v>1390</v>
      </c>
      <c r="E3053" s="292" t="s">
        <v>1198</v>
      </c>
      <c r="F3053" s="269" t="s">
        <v>1743</v>
      </c>
      <c r="G3053" s="265">
        <v>1200000</v>
      </c>
      <c r="H3053" s="269">
        <v>1</v>
      </c>
      <c r="K3053" s="265">
        <v>1200000</v>
      </c>
      <c r="M3053" s="292" t="s">
        <v>5091</v>
      </c>
    </row>
    <row r="3054" spans="1:13" x14ac:dyDescent="0.3">
      <c r="A3054" s="58">
        <v>3054</v>
      </c>
      <c r="B3054" s="264">
        <v>46067</v>
      </c>
      <c r="C3054" s="292" t="s">
        <v>1390</v>
      </c>
      <c r="E3054" s="292" t="s">
        <v>2828</v>
      </c>
      <c r="F3054" s="269">
        <v>5961308248</v>
      </c>
      <c r="G3054" s="265">
        <v>130000</v>
      </c>
      <c r="H3054" s="269">
        <v>1</v>
      </c>
      <c r="K3054" s="265">
        <v>130000</v>
      </c>
    </row>
    <row r="3055" spans="1:13" x14ac:dyDescent="0.3">
      <c r="A3055" s="58">
        <v>3055</v>
      </c>
      <c r="B3055" s="264">
        <v>46072</v>
      </c>
      <c r="C3055" s="292" t="s">
        <v>5097</v>
      </c>
      <c r="E3055" s="292" t="s">
        <v>3875</v>
      </c>
      <c r="L3055" s="265">
        <v>-2170000</v>
      </c>
    </row>
    <row r="3056" spans="1:13" x14ac:dyDescent="0.3">
      <c r="A3056" s="58">
        <v>3056</v>
      </c>
      <c r="B3056" s="264">
        <v>46072</v>
      </c>
      <c r="C3056" s="292" t="s">
        <v>1460</v>
      </c>
      <c r="E3056" s="292" t="s">
        <v>2170</v>
      </c>
      <c r="F3056" s="269" t="s">
        <v>1196</v>
      </c>
      <c r="G3056" s="265">
        <v>1550000</v>
      </c>
      <c r="H3056" s="269">
        <v>1</v>
      </c>
      <c r="K3056" s="265">
        <v>1550000</v>
      </c>
    </row>
    <row r="3057" spans="1:13" x14ac:dyDescent="0.3">
      <c r="A3057" s="58">
        <v>3057</v>
      </c>
      <c r="B3057" s="264">
        <v>46072</v>
      </c>
      <c r="C3057" s="292" t="s">
        <v>1460</v>
      </c>
      <c r="E3057" s="292" t="s">
        <v>2171</v>
      </c>
      <c r="F3057" s="269" t="s">
        <v>1794</v>
      </c>
      <c r="G3057" s="265">
        <v>50000</v>
      </c>
      <c r="H3057" s="269">
        <v>1</v>
      </c>
      <c r="K3057" s="265">
        <v>50000</v>
      </c>
      <c r="M3057" s="292" t="s">
        <v>5099</v>
      </c>
    </row>
    <row r="3058" spans="1:13" x14ac:dyDescent="0.3">
      <c r="A3058" s="58">
        <v>3058</v>
      </c>
      <c r="B3058" s="264">
        <v>46072</v>
      </c>
      <c r="C3058" s="292" t="s">
        <v>1369</v>
      </c>
      <c r="E3058" s="292" t="s">
        <v>5100</v>
      </c>
      <c r="G3058" s="265">
        <v>350000</v>
      </c>
      <c r="H3058" s="269">
        <v>1</v>
      </c>
      <c r="K3058" s="265">
        <v>350000</v>
      </c>
    </row>
    <row r="3059" spans="1:13" x14ac:dyDescent="0.3">
      <c r="A3059" s="58">
        <v>3059</v>
      </c>
      <c r="B3059" s="264">
        <v>46072</v>
      </c>
      <c r="C3059" s="292" t="s">
        <v>1390</v>
      </c>
      <c r="E3059" s="292" t="s">
        <v>1735</v>
      </c>
      <c r="F3059" s="269">
        <v>2830501</v>
      </c>
      <c r="G3059" s="265">
        <v>1550000</v>
      </c>
      <c r="H3059" s="269">
        <v>1</v>
      </c>
      <c r="K3059" s="265">
        <v>1550000</v>
      </c>
    </row>
    <row r="3060" spans="1:13" x14ac:dyDescent="0.3">
      <c r="A3060" s="58">
        <v>3060</v>
      </c>
      <c r="B3060" s="264">
        <v>46072</v>
      </c>
      <c r="C3060" s="292" t="s">
        <v>4414</v>
      </c>
      <c r="E3060" s="292" t="s">
        <v>1708</v>
      </c>
      <c r="F3060" s="269">
        <v>27107593440</v>
      </c>
      <c r="G3060" s="265">
        <v>150000</v>
      </c>
      <c r="H3060" s="269">
        <v>1</v>
      </c>
      <c r="K3060" s="265">
        <v>150000</v>
      </c>
    </row>
    <row r="3061" spans="1:13" x14ac:dyDescent="0.3">
      <c r="A3061" s="58">
        <v>3061</v>
      </c>
      <c r="B3061" s="264">
        <v>46072</v>
      </c>
      <c r="C3061" s="292" t="s">
        <v>1800</v>
      </c>
      <c r="E3061" s="292" t="s">
        <v>2170</v>
      </c>
      <c r="F3061" s="269" t="s">
        <v>1196</v>
      </c>
      <c r="G3061" s="265">
        <v>1550000</v>
      </c>
      <c r="H3061" s="269">
        <v>1</v>
      </c>
      <c r="K3061" s="265">
        <v>1550000</v>
      </c>
      <c r="M3061" s="292" t="s">
        <v>5105</v>
      </c>
    </row>
    <row r="3062" spans="1:13" x14ac:dyDescent="0.3">
      <c r="A3062" s="58">
        <v>3062</v>
      </c>
      <c r="B3062" s="264">
        <v>46072</v>
      </c>
      <c r="C3062" s="292" t="s">
        <v>1800</v>
      </c>
      <c r="E3062" s="292" t="s">
        <v>2171</v>
      </c>
      <c r="F3062" s="269" t="s">
        <v>1794</v>
      </c>
      <c r="G3062" s="265">
        <v>50000</v>
      </c>
      <c r="H3062" s="269">
        <v>1</v>
      </c>
      <c r="K3062" s="265">
        <v>50000</v>
      </c>
    </row>
    <row r="3063" spans="1:13" x14ac:dyDescent="0.3">
      <c r="A3063" s="58">
        <v>3063</v>
      </c>
      <c r="B3063" s="264">
        <v>46072</v>
      </c>
      <c r="C3063" s="292" t="s">
        <v>1589</v>
      </c>
      <c r="E3063" s="292" t="s">
        <v>1198</v>
      </c>
      <c r="F3063" s="269" t="s">
        <v>1743</v>
      </c>
      <c r="G3063" s="265">
        <v>1000000</v>
      </c>
      <c r="H3063" s="269">
        <v>1</v>
      </c>
      <c r="J3063" s="266">
        <v>100000</v>
      </c>
      <c r="K3063" s="265">
        <v>1100000</v>
      </c>
    </row>
    <row r="3064" spans="1:13" x14ac:dyDescent="0.3">
      <c r="A3064" s="58">
        <v>3064</v>
      </c>
      <c r="B3064" s="264">
        <v>46072</v>
      </c>
      <c r="C3064" s="292" t="s">
        <v>1589</v>
      </c>
      <c r="E3064" s="292" t="s">
        <v>1791</v>
      </c>
      <c r="L3064" s="265">
        <v>-1100000</v>
      </c>
    </row>
    <row r="3065" spans="1:13" x14ac:dyDescent="0.3">
      <c r="A3065" s="58">
        <v>3065</v>
      </c>
      <c r="B3065" s="264">
        <v>46073</v>
      </c>
      <c r="C3065" s="292" t="s">
        <v>1464</v>
      </c>
      <c r="E3065" s="292" t="s">
        <v>2177</v>
      </c>
      <c r="F3065" s="269" t="s">
        <v>1202</v>
      </c>
      <c r="G3065" s="265">
        <v>620000</v>
      </c>
      <c r="H3065" s="269">
        <v>1</v>
      </c>
      <c r="K3065" s="265">
        <v>620000</v>
      </c>
    </row>
    <row r="3066" spans="1:13" x14ac:dyDescent="0.3">
      <c r="A3066" s="58">
        <v>3066</v>
      </c>
      <c r="B3066" s="264">
        <v>46073</v>
      </c>
      <c r="C3066" s="292" t="s">
        <v>1781</v>
      </c>
      <c r="E3066" s="292" t="s">
        <v>2289</v>
      </c>
      <c r="F3066" s="269" t="s">
        <v>1743</v>
      </c>
      <c r="G3066" s="265">
        <v>650000</v>
      </c>
      <c r="H3066" s="269">
        <v>1</v>
      </c>
      <c r="K3066" s="265">
        <v>650000</v>
      </c>
    </row>
    <row r="3067" spans="1:13" x14ac:dyDescent="0.3">
      <c r="A3067" s="58">
        <v>3067</v>
      </c>
      <c r="B3067" s="264">
        <v>46073</v>
      </c>
      <c r="C3067" s="292" t="s">
        <v>1781</v>
      </c>
      <c r="E3067" s="292" t="s">
        <v>1510</v>
      </c>
      <c r="G3067" s="265">
        <v>10000</v>
      </c>
      <c r="H3067" s="269">
        <v>1</v>
      </c>
      <c r="K3067" s="265">
        <v>10000</v>
      </c>
    </row>
    <row r="3068" spans="1:13" x14ac:dyDescent="0.3">
      <c r="A3068" s="58">
        <v>3068</v>
      </c>
      <c r="B3068" s="264">
        <v>46073</v>
      </c>
      <c r="C3068" s="292" t="s">
        <v>1369</v>
      </c>
      <c r="E3068" s="292" t="s">
        <v>1708</v>
      </c>
      <c r="F3068" s="269">
        <v>27107593440</v>
      </c>
      <c r="G3068" s="265">
        <v>170000</v>
      </c>
      <c r="H3068" s="269">
        <v>2</v>
      </c>
      <c r="K3068" s="265">
        <v>340000</v>
      </c>
    </row>
    <row r="3069" spans="1:13" x14ac:dyDescent="0.3">
      <c r="A3069" s="58">
        <v>3069</v>
      </c>
      <c r="B3069" s="264">
        <v>46073</v>
      </c>
      <c r="C3069" s="292" t="s">
        <v>2771</v>
      </c>
      <c r="E3069" s="292" t="s">
        <v>2177</v>
      </c>
      <c r="F3069" s="269" t="s">
        <v>1202</v>
      </c>
      <c r="G3069" s="265">
        <v>620000</v>
      </c>
      <c r="H3069" s="269">
        <v>1</v>
      </c>
      <c r="K3069" s="265">
        <v>620000</v>
      </c>
    </row>
    <row r="3070" spans="1:13" x14ac:dyDescent="0.3">
      <c r="A3070" s="58">
        <v>3070</v>
      </c>
      <c r="B3070" s="264">
        <v>46073</v>
      </c>
      <c r="C3070" s="292" t="s">
        <v>1390</v>
      </c>
      <c r="E3070" s="292" t="s">
        <v>2001</v>
      </c>
      <c r="G3070" s="265">
        <v>1850000</v>
      </c>
      <c r="H3070" s="269">
        <v>1</v>
      </c>
      <c r="K3070" s="265">
        <v>1850000</v>
      </c>
    </row>
    <row r="3071" spans="1:13" x14ac:dyDescent="0.3">
      <c r="A3071" s="58">
        <v>3071</v>
      </c>
      <c r="B3071" s="264">
        <v>46073</v>
      </c>
      <c r="C3071" s="292" t="s">
        <v>1435</v>
      </c>
      <c r="E3071" s="292" t="s">
        <v>1487</v>
      </c>
      <c r="F3071" s="269" t="s">
        <v>2667</v>
      </c>
      <c r="G3071" s="265">
        <v>350000</v>
      </c>
      <c r="H3071" s="269">
        <v>1</v>
      </c>
      <c r="K3071" s="265">
        <v>350000</v>
      </c>
    </row>
    <row r="3072" spans="1:13" x14ac:dyDescent="0.3">
      <c r="A3072" s="58">
        <v>3072</v>
      </c>
      <c r="B3072" s="264">
        <v>46073</v>
      </c>
      <c r="C3072" s="292" t="s">
        <v>1435</v>
      </c>
      <c r="E3072" s="292" t="s">
        <v>2828</v>
      </c>
      <c r="F3072" s="269">
        <v>5961308248</v>
      </c>
      <c r="G3072" s="265">
        <v>130000</v>
      </c>
      <c r="H3072" s="269">
        <v>1</v>
      </c>
      <c r="K3072" s="265">
        <v>130000</v>
      </c>
    </row>
    <row r="3073" spans="1:12" x14ac:dyDescent="0.3">
      <c r="A3073" s="58">
        <v>3073</v>
      </c>
      <c r="B3073" s="264">
        <v>46073</v>
      </c>
      <c r="C3073" s="292" t="s">
        <v>1144</v>
      </c>
      <c r="E3073" s="292" t="s">
        <v>1708</v>
      </c>
      <c r="F3073" s="269">
        <v>27107593440</v>
      </c>
      <c r="G3073" s="265">
        <v>150000</v>
      </c>
      <c r="H3073" s="269">
        <v>2</v>
      </c>
      <c r="K3073" s="265">
        <v>300000</v>
      </c>
    </row>
    <row r="3074" spans="1:12" x14ac:dyDescent="0.3">
      <c r="A3074" s="58">
        <v>3074</v>
      </c>
      <c r="B3074" s="264">
        <v>46073</v>
      </c>
      <c r="C3074" s="292" t="s">
        <v>3256</v>
      </c>
      <c r="E3074" s="292" t="s">
        <v>1734</v>
      </c>
      <c r="G3074" s="265">
        <v>1100000</v>
      </c>
      <c r="H3074" s="269">
        <v>1</v>
      </c>
      <c r="K3074" s="265">
        <v>1100000</v>
      </c>
    </row>
    <row r="3075" spans="1:12" x14ac:dyDescent="0.3">
      <c r="A3075" s="58">
        <v>3075</v>
      </c>
      <c r="B3075" s="264">
        <v>46073</v>
      </c>
      <c r="C3075" s="292" t="s">
        <v>3256</v>
      </c>
      <c r="E3075" s="292" t="s">
        <v>1510</v>
      </c>
      <c r="G3075" s="265">
        <v>30000</v>
      </c>
      <c r="H3075" s="269">
        <v>1</v>
      </c>
      <c r="K3075" s="265">
        <v>30000</v>
      </c>
    </row>
    <row r="3076" spans="1:12" x14ac:dyDescent="0.3">
      <c r="A3076" s="58">
        <v>3076</v>
      </c>
      <c r="B3076" s="264">
        <v>46074</v>
      </c>
      <c r="C3076" s="292" t="s">
        <v>1577</v>
      </c>
      <c r="E3076" s="292" t="s">
        <v>3039</v>
      </c>
      <c r="F3076" s="269" t="s">
        <v>1943</v>
      </c>
      <c r="G3076" s="265">
        <v>1000000</v>
      </c>
      <c r="H3076" s="269">
        <v>1</v>
      </c>
      <c r="J3076" s="266">
        <v>100000</v>
      </c>
      <c r="K3076" s="265">
        <v>1100000</v>
      </c>
    </row>
    <row r="3077" spans="1:12" x14ac:dyDescent="0.3">
      <c r="A3077" s="58">
        <v>3077</v>
      </c>
      <c r="B3077" s="264">
        <v>46074</v>
      </c>
      <c r="C3077" s="292" t="s">
        <v>1369</v>
      </c>
      <c r="E3077" s="292" t="s">
        <v>4175</v>
      </c>
      <c r="L3077" s="265">
        <v>-690000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9" sqref="C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46073</v>
      </c>
      <c r="B3" s="235" t="s">
        <v>1123</v>
      </c>
      <c r="C3" s="286">
        <f>SUMIF($B:$B,A3,I:I)</f>
        <v>6000000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1144000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69550000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4973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4845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4991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4994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5001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5002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5012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5015</v>
      </c>
      <c r="D53" s="113" t="s">
        <v>5019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5015</v>
      </c>
      <c r="D54" s="113" t="s">
        <v>5021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4845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5024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5025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5027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H73" s="126">
        <v>5000</v>
      </c>
      <c r="I73" s="80">
        <v>55000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H74" s="126">
        <v>195000</v>
      </c>
      <c r="I74" s="80">
        <v>2145000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4564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5041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5045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5046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5047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5048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5049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1024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1024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1024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1024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1024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>
        <v>1000000</v>
      </c>
      <c r="G108" s="120">
        <v>1</v>
      </c>
      <c r="H108" s="126">
        <v>100000</v>
      </c>
      <c r="I108" s="80">
        <v>1100000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5058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5063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5063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5068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5069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5069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5070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4912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5063</v>
      </c>
      <c r="D132" s="113" t="s">
        <v>5078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4522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4441</v>
      </c>
      <c r="J134" s="80">
        <v>-1705000</v>
      </c>
    </row>
    <row r="135" spans="1:10" ht="18" customHeight="1" x14ac:dyDescent="0.3">
      <c r="A135" s="82">
        <v>3045</v>
      </c>
      <c r="B135" s="93">
        <v>46066</v>
      </c>
      <c r="C135" s="83" t="s">
        <v>1781</v>
      </c>
      <c r="D135" s="113" t="s">
        <v>4109</v>
      </c>
      <c r="J135" s="80">
        <v>-2110000</v>
      </c>
    </row>
    <row r="136" spans="1:10" ht="18" customHeight="1" x14ac:dyDescent="0.3">
      <c r="A136" s="82">
        <v>3046</v>
      </c>
      <c r="B136" s="93">
        <v>46067</v>
      </c>
      <c r="C136" s="83" t="s">
        <v>1435</v>
      </c>
      <c r="D136" s="113" t="s">
        <v>5079</v>
      </c>
      <c r="J136" s="80">
        <v>-4000000</v>
      </c>
    </row>
    <row r="137" spans="1:10" ht="18" customHeight="1" x14ac:dyDescent="0.3">
      <c r="A137" s="82">
        <v>3047</v>
      </c>
      <c r="B137" s="93">
        <v>46067</v>
      </c>
      <c r="C137" s="83" t="s">
        <v>4011</v>
      </c>
      <c r="D137" s="113" t="s">
        <v>1791</v>
      </c>
      <c r="J137" s="80">
        <v>-2200000</v>
      </c>
    </row>
    <row r="138" spans="1:10" ht="18" customHeight="1" x14ac:dyDescent="0.3">
      <c r="A138" s="82">
        <v>3048</v>
      </c>
      <c r="B138" s="93">
        <v>46067</v>
      </c>
      <c r="C138" s="83" t="s">
        <v>1044</v>
      </c>
      <c r="D138" s="113" t="s">
        <v>1791</v>
      </c>
      <c r="J138" s="80">
        <v>-150000</v>
      </c>
    </row>
    <row r="139" spans="1:10" ht="18" customHeight="1" x14ac:dyDescent="0.3">
      <c r="A139" s="82">
        <v>3049</v>
      </c>
      <c r="B139" s="93">
        <v>46067</v>
      </c>
      <c r="C139" s="83" t="s">
        <v>1435</v>
      </c>
      <c r="D139" s="113" t="s">
        <v>2047</v>
      </c>
      <c r="J139" s="80">
        <v>-4000000</v>
      </c>
    </row>
    <row r="140" spans="1:10" ht="18" customHeight="1" x14ac:dyDescent="0.3">
      <c r="A140" s="82">
        <v>3050</v>
      </c>
      <c r="B140" s="93">
        <v>46067</v>
      </c>
      <c r="C140" s="83" t="s">
        <v>1435</v>
      </c>
      <c r="D140" s="113" t="s">
        <v>5093</v>
      </c>
      <c r="J140" s="80">
        <v>-600000</v>
      </c>
    </row>
    <row r="141" spans="1:10" ht="18" customHeight="1" x14ac:dyDescent="0.3">
      <c r="A141" s="82">
        <v>3051</v>
      </c>
      <c r="B141" s="93">
        <v>46067</v>
      </c>
      <c r="C141" s="83" t="s">
        <v>1435</v>
      </c>
      <c r="D141" s="113" t="s">
        <v>2047</v>
      </c>
      <c r="J141" s="80">
        <v>-8000000</v>
      </c>
    </row>
    <row r="142" spans="1:10" ht="18" customHeight="1" x14ac:dyDescent="0.3">
      <c r="A142" s="82">
        <v>3052</v>
      </c>
      <c r="B142" s="93">
        <v>46067</v>
      </c>
      <c r="C142" s="83" t="s">
        <v>1435</v>
      </c>
      <c r="D142" s="113" t="s">
        <v>4794</v>
      </c>
      <c r="J142" s="80">
        <v>-2183000</v>
      </c>
    </row>
    <row r="143" spans="1:10" ht="18" customHeight="1" x14ac:dyDescent="0.3">
      <c r="A143" s="82">
        <v>3053</v>
      </c>
      <c r="B143" s="93">
        <v>46067</v>
      </c>
      <c r="C143" s="83" t="s">
        <v>1390</v>
      </c>
      <c r="D143" s="113" t="s">
        <v>1198</v>
      </c>
      <c r="F143" s="120">
        <v>1200000</v>
      </c>
      <c r="G143" s="85">
        <v>1</v>
      </c>
      <c r="I143" s="80">
        <v>1200000</v>
      </c>
    </row>
    <row r="144" spans="1:10" ht="18" customHeight="1" x14ac:dyDescent="0.3">
      <c r="A144" s="82">
        <v>3054</v>
      </c>
      <c r="B144" s="93">
        <v>46067</v>
      </c>
      <c r="C144" s="83" t="s">
        <v>1390</v>
      </c>
      <c r="D144" s="113" t="s">
        <v>2828</v>
      </c>
      <c r="F144" s="120">
        <v>130000</v>
      </c>
      <c r="G144" s="85">
        <v>1</v>
      </c>
      <c r="I144" s="80">
        <v>130000</v>
      </c>
    </row>
    <row r="145" spans="1:10" ht="18" customHeight="1" x14ac:dyDescent="0.3">
      <c r="A145" s="82">
        <v>3055</v>
      </c>
      <c r="B145" s="93">
        <v>46072</v>
      </c>
      <c r="C145" s="83" t="s">
        <v>1016</v>
      </c>
      <c r="D145" s="113" t="s">
        <v>3875</v>
      </c>
      <c r="J145" s="80">
        <v>-2170000</v>
      </c>
    </row>
    <row r="146" spans="1:10" ht="18" customHeight="1" x14ac:dyDescent="0.3">
      <c r="A146" s="82">
        <v>3056</v>
      </c>
      <c r="B146" s="93">
        <v>46072</v>
      </c>
      <c r="C146" s="83" t="s">
        <v>1460</v>
      </c>
      <c r="D146" s="113" t="s">
        <v>2170</v>
      </c>
      <c r="F146" s="120">
        <v>1550000</v>
      </c>
      <c r="G146" s="85">
        <v>1</v>
      </c>
      <c r="I146" s="80">
        <v>1550000</v>
      </c>
    </row>
    <row r="147" spans="1:10" ht="18" customHeight="1" x14ac:dyDescent="0.3">
      <c r="A147" s="82">
        <v>3057</v>
      </c>
      <c r="B147" s="93">
        <v>46072</v>
      </c>
      <c r="C147" s="83" t="s">
        <v>1460</v>
      </c>
      <c r="D147" s="113" t="s">
        <v>2171</v>
      </c>
      <c r="F147" s="120">
        <v>50000</v>
      </c>
      <c r="G147" s="85">
        <v>1</v>
      </c>
      <c r="I147" s="80">
        <v>50000</v>
      </c>
    </row>
    <row r="148" spans="1:10" ht="18" customHeight="1" x14ac:dyDescent="0.3">
      <c r="A148" s="82">
        <v>3058</v>
      </c>
      <c r="B148" s="93">
        <v>46072</v>
      </c>
      <c r="C148" s="83" t="s">
        <v>1369</v>
      </c>
      <c r="D148" s="113" t="s">
        <v>5100</v>
      </c>
      <c r="F148" s="120">
        <v>350000</v>
      </c>
      <c r="G148" s="85">
        <v>1</v>
      </c>
      <c r="I148" s="80">
        <v>350000</v>
      </c>
    </row>
    <row r="149" spans="1:10" ht="18" customHeight="1" x14ac:dyDescent="0.3">
      <c r="A149" s="82">
        <v>3059</v>
      </c>
      <c r="B149" s="93">
        <v>46072</v>
      </c>
      <c r="C149" s="83" t="s">
        <v>1390</v>
      </c>
      <c r="D149" s="113" t="s">
        <v>1735</v>
      </c>
      <c r="F149" s="120">
        <v>1550000</v>
      </c>
      <c r="G149" s="85">
        <v>1</v>
      </c>
      <c r="I149" s="80">
        <v>1550000</v>
      </c>
    </row>
    <row r="150" spans="1:10" ht="18" customHeight="1" x14ac:dyDescent="0.3">
      <c r="A150" s="82">
        <v>3060</v>
      </c>
      <c r="B150" s="93">
        <v>46072</v>
      </c>
      <c r="C150" s="83" t="s">
        <v>4414</v>
      </c>
      <c r="D150" s="113" t="s">
        <v>1708</v>
      </c>
      <c r="F150" s="120">
        <v>150000</v>
      </c>
      <c r="G150" s="85">
        <v>1</v>
      </c>
      <c r="I150" s="80">
        <v>150000</v>
      </c>
    </row>
    <row r="151" spans="1:10" ht="18" customHeight="1" x14ac:dyDescent="0.3">
      <c r="A151" s="82">
        <v>3061</v>
      </c>
      <c r="B151" s="93">
        <v>46072</v>
      </c>
      <c r="C151" s="83" t="s">
        <v>1800</v>
      </c>
      <c r="D151" s="113" t="s">
        <v>2170</v>
      </c>
      <c r="F151" s="120">
        <v>1550000</v>
      </c>
      <c r="G151" s="85">
        <v>1</v>
      </c>
      <c r="I151" s="80">
        <v>1550000</v>
      </c>
    </row>
    <row r="152" spans="1:10" ht="18" customHeight="1" x14ac:dyDescent="0.3">
      <c r="A152" s="82">
        <v>3062</v>
      </c>
      <c r="B152" s="93">
        <v>46072</v>
      </c>
      <c r="C152" s="83" t="s">
        <v>1800</v>
      </c>
      <c r="D152" s="113" t="s">
        <v>2171</v>
      </c>
      <c r="F152" s="120">
        <v>50000</v>
      </c>
      <c r="G152" s="85">
        <v>1</v>
      </c>
      <c r="I152" s="80">
        <v>50000</v>
      </c>
    </row>
    <row r="153" spans="1:10" ht="18" customHeight="1" x14ac:dyDescent="0.3">
      <c r="A153" s="82">
        <v>3063</v>
      </c>
      <c r="B153" s="93">
        <v>46072</v>
      </c>
      <c r="C153" s="83" t="s">
        <v>1589</v>
      </c>
      <c r="D153" s="113" t="s">
        <v>1198</v>
      </c>
      <c r="F153" s="120">
        <v>1000000</v>
      </c>
      <c r="G153" s="85">
        <v>1</v>
      </c>
      <c r="H153" s="126">
        <v>100000</v>
      </c>
      <c r="I153" s="80">
        <v>1100000</v>
      </c>
    </row>
    <row r="154" spans="1:10" ht="18" customHeight="1" x14ac:dyDescent="0.3">
      <c r="A154" s="82">
        <v>3064</v>
      </c>
      <c r="B154" s="93">
        <v>46072</v>
      </c>
      <c r="C154" s="83" t="s">
        <v>1589</v>
      </c>
      <c r="D154" s="113" t="s">
        <v>1791</v>
      </c>
      <c r="J154" s="80">
        <v>-1100000</v>
      </c>
    </row>
    <row r="155" spans="1:10" ht="18" customHeight="1" x14ac:dyDescent="0.3">
      <c r="A155" s="82">
        <v>3065</v>
      </c>
      <c r="B155" s="93">
        <v>46073</v>
      </c>
      <c r="C155" s="83" t="s">
        <v>1464</v>
      </c>
      <c r="D155" s="113" t="s">
        <v>2177</v>
      </c>
      <c r="F155" s="120">
        <v>620000</v>
      </c>
      <c r="G155" s="85">
        <v>1</v>
      </c>
      <c r="I155" s="80">
        <v>620000</v>
      </c>
    </row>
    <row r="156" spans="1:10" ht="18" customHeight="1" x14ac:dyDescent="0.3">
      <c r="A156" s="82">
        <v>3066</v>
      </c>
      <c r="B156" s="93">
        <v>46073</v>
      </c>
      <c r="C156" s="83" t="s">
        <v>1781</v>
      </c>
      <c r="D156" s="113" t="s">
        <v>2289</v>
      </c>
      <c r="F156" s="120">
        <v>650000</v>
      </c>
      <c r="G156" s="85">
        <v>1</v>
      </c>
      <c r="I156" s="80">
        <v>650000</v>
      </c>
    </row>
    <row r="157" spans="1:10" ht="18" customHeight="1" x14ac:dyDescent="0.3">
      <c r="A157" s="82">
        <v>3067</v>
      </c>
      <c r="B157" s="93">
        <v>46073</v>
      </c>
      <c r="C157" s="83" t="s">
        <v>1781</v>
      </c>
      <c r="D157" s="113" t="s">
        <v>1510</v>
      </c>
      <c r="F157" s="120">
        <v>10000</v>
      </c>
      <c r="G157" s="85">
        <v>1</v>
      </c>
      <c r="I157" s="80">
        <v>10000</v>
      </c>
    </row>
    <row r="158" spans="1:10" ht="18" customHeight="1" x14ac:dyDescent="0.3">
      <c r="A158" s="82">
        <v>3068</v>
      </c>
      <c r="B158" s="93">
        <v>46073</v>
      </c>
      <c r="C158" s="83" t="s">
        <v>1369</v>
      </c>
      <c r="D158" s="113" t="s">
        <v>1708</v>
      </c>
      <c r="F158" s="120">
        <v>170000</v>
      </c>
      <c r="G158" s="85">
        <v>2</v>
      </c>
      <c r="I158" s="80">
        <v>340000</v>
      </c>
    </row>
    <row r="159" spans="1:10" ht="18" customHeight="1" x14ac:dyDescent="0.3">
      <c r="A159" s="82">
        <v>3069</v>
      </c>
      <c r="B159" s="93">
        <v>46073</v>
      </c>
      <c r="C159" s="83" t="s">
        <v>2771</v>
      </c>
      <c r="D159" s="113" t="s">
        <v>2177</v>
      </c>
      <c r="F159" s="120">
        <v>620000</v>
      </c>
      <c r="G159" s="85">
        <v>1</v>
      </c>
      <c r="I159" s="80">
        <v>620000</v>
      </c>
    </row>
    <row r="160" spans="1:10" ht="18" customHeight="1" x14ac:dyDescent="0.3">
      <c r="A160" s="82">
        <v>3070</v>
      </c>
      <c r="B160" s="93">
        <v>46073</v>
      </c>
      <c r="C160" s="83" t="s">
        <v>1390</v>
      </c>
      <c r="D160" s="113" t="s">
        <v>2001</v>
      </c>
      <c r="F160" s="120">
        <v>1850000</v>
      </c>
      <c r="G160" s="85">
        <v>1</v>
      </c>
      <c r="I160" s="80">
        <v>1850000</v>
      </c>
    </row>
    <row r="161" spans="1:9" ht="18" customHeight="1" x14ac:dyDescent="0.3">
      <c r="A161" s="82">
        <v>3071</v>
      </c>
      <c r="B161" s="93">
        <v>46073</v>
      </c>
      <c r="C161" s="83" t="s">
        <v>1435</v>
      </c>
      <c r="D161" s="113" t="s">
        <v>1487</v>
      </c>
      <c r="F161" s="120">
        <v>350000</v>
      </c>
      <c r="G161" s="85">
        <v>1</v>
      </c>
      <c r="I161" s="80">
        <v>350000</v>
      </c>
    </row>
    <row r="162" spans="1:9" ht="18" customHeight="1" x14ac:dyDescent="0.3">
      <c r="A162" s="82">
        <v>3072</v>
      </c>
      <c r="B162" s="93">
        <v>46073</v>
      </c>
      <c r="C162" s="83" t="s">
        <v>1435</v>
      </c>
      <c r="D162" s="113" t="s">
        <v>2828</v>
      </c>
      <c r="F162" s="120">
        <v>130000</v>
      </c>
      <c r="G162" s="85">
        <v>1</v>
      </c>
      <c r="I162" s="80">
        <v>130000</v>
      </c>
    </row>
    <row r="163" spans="1:9" ht="18" customHeight="1" x14ac:dyDescent="0.3">
      <c r="A163" s="82">
        <v>3073</v>
      </c>
      <c r="B163" s="93">
        <v>46073</v>
      </c>
      <c r="C163" s="83" t="s">
        <v>1144</v>
      </c>
      <c r="D163" s="113" t="s">
        <v>1708</v>
      </c>
      <c r="F163" s="120">
        <v>150000</v>
      </c>
      <c r="G163" s="85">
        <v>2</v>
      </c>
      <c r="I163" s="80">
        <v>300000</v>
      </c>
    </row>
    <row r="164" spans="1:9" ht="18" customHeight="1" x14ac:dyDescent="0.3">
      <c r="A164" s="82">
        <v>3074</v>
      </c>
      <c r="B164" s="93">
        <v>46073</v>
      </c>
      <c r="C164" s="83" t="s">
        <v>3256</v>
      </c>
      <c r="D164" s="113" t="s">
        <v>1734</v>
      </c>
      <c r="F164" s="120">
        <v>1100000</v>
      </c>
      <c r="G164" s="85">
        <v>1</v>
      </c>
      <c r="I164" s="80">
        <v>1100000</v>
      </c>
    </row>
    <row r="165" spans="1:9" ht="18" customHeight="1" x14ac:dyDescent="0.3">
      <c r="A165" s="82">
        <v>3075</v>
      </c>
      <c r="B165" s="93">
        <v>46073</v>
      </c>
      <c r="C165" s="83" t="s">
        <v>3256</v>
      </c>
      <c r="D165" s="113" t="s">
        <v>1510</v>
      </c>
      <c r="F165" s="120">
        <v>30000</v>
      </c>
      <c r="G165" s="85">
        <v>1</v>
      </c>
      <c r="I165" s="80">
        <v>30000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6080000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2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13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480000</v>
      </c>
      <c r="D5" s="58">
        <f t="shared" si="0"/>
        <v>37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2321000</v>
      </c>
      <c r="D6" s="58">
        <f t="shared" si="0"/>
        <v>7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38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40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2100000</v>
      </c>
      <c r="D9" s="58">
        <f t="shared" si="0"/>
        <v>11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47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 t="shared" si="0"/>
        <v>47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1120000</v>
      </c>
      <c r="D12" s="58">
        <f t="shared" si="0"/>
        <v>27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47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47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28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220000</v>
      </c>
      <c r="D16" s="58">
        <f t="shared" si="0"/>
        <v>42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80000</v>
      </c>
      <c r="D17" s="58">
        <f t="shared" si="0"/>
        <v>45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47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620000</v>
      </c>
      <c r="D19" s="58">
        <f t="shared" si="0"/>
        <v>36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4070000</v>
      </c>
      <c r="D20" s="58">
        <f t="shared" si="0"/>
        <v>3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710000</v>
      </c>
      <c r="D21" s="58">
        <f t="shared" si="0"/>
        <v>34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2700000</v>
      </c>
      <c r="D22" s="58">
        <f t="shared" si="0"/>
        <v>4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22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47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800000</v>
      </c>
      <c r="D25" s="58">
        <f t="shared" si="0"/>
        <v>33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47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870000</v>
      </c>
      <c r="D27" s="58">
        <f t="shared" si="0"/>
        <v>32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47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47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2680000</v>
      </c>
      <c r="D30" s="58">
        <f t="shared" si="0"/>
        <v>5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1705000</v>
      </c>
      <c r="D31" s="58">
        <f t="shared" si="0"/>
        <v>14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1100000</v>
      </c>
      <c r="D32" s="58">
        <f t="shared" si="0"/>
        <v>28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8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47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1200000</v>
      </c>
      <c r="D35" s="58">
        <f t="shared" si="0"/>
        <v>25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47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47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47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47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47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 t="shared" si="0"/>
        <v>47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47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0</v>
      </c>
      <c r="D43" s="58">
        <f t="shared" si="0"/>
        <v>47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47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47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47</v>
      </c>
      <c r="F46" t="s">
        <v>3783</v>
      </c>
      <c r="G46" t="s">
        <v>3781</v>
      </c>
    </row>
    <row r="47" spans="1:17" x14ac:dyDescent="0.3">
      <c r="A47" s="269"/>
      <c r="B47" s="269" t="s">
        <v>4469</v>
      </c>
      <c r="C47" s="268">
        <f>SUMIF(BTS_매출관리!C:C,B47,BTS_매출관리!I:I)</f>
        <v>0</v>
      </c>
      <c r="D47" s="58">
        <f t="shared" si="0"/>
        <v>47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4579</v>
      </c>
      <c r="C48" s="268">
        <f>SUMIF(BTS_매출관리!C:C,B48,BTS_매출관리!I:I)</f>
        <v>0</v>
      </c>
      <c r="D48" s="58">
        <f t="shared" si="0"/>
        <v>47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46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47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1630000</v>
      </c>
      <c r="D51" s="58">
        <f t="shared" si="0"/>
        <v>17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47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47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18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11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47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47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47</v>
      </c>
    </row>
    <row r="59" spans="1:7" x14ac:dyDescent="0.3">
      <c r="A59" s="269"/>
      <c r="B59" s="269" t="s">
        <v>4790</v>
      </c>
      <c r="C59" s="268">
        <f>SUMIF(BTS_매출관리!C:C,B59,BTS_매출관리!I:I)</f>
        <v>0</v>
      </c>
      <c r="D59" s="58">
        <f t="shared" si="0"/>
        <v>47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41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23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2160000</v>
      </c>
      <c r="D62" s="58">
        <f t="shared" si="0"/>
        <v>10</v>
      </c>
    </row>
    <row r="63" spans="1:7" x14ac:dyDescent="0.3">
      <c r="A63" s="269"/>
      <c r="B63" s="269" t="s">
        <v>3719</v>
      </c>
      <c r="C63" s="268">
        <f>SUMIF(BTS_매출관리!C:C,B63,BTS_매출관리!I:I)</f>
        <v>2430000</v>
      </c>
      <c r="D63" s="58">
        <f t="shared" si="0"/>
        <v>6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47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47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47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47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21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47</v>
      </c>
    </row>
    <row r="70" spans="1:4" x14ac:dyDescent="0.3">
      <c r="A70" s="269"/>
      <c r="B70" s="269" t="s">
        <v>4615</v>
      </c>
      <c r="C70" s="268">
        <f>SUMIF(BTS_매출관리!C:C,B70,BTS_매출관리!I:I)</f>
        <v>0</v>
      </c>
      <c r="D70" s="58">
        <f t="shared" si="1"/>
        <v>47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47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43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26</v>
      </c>
    </row>
    <row r="74" spans="1:4" x14ac:dyDescent="0.3">
      <c r="A74" s="269"/>
      <c r="B74" s="269" t="s">
        <v>4012</v>
      </c>
      <c r="C74" s="268">
        <f>SUMIF(BTS_매출관리!C:C,B74,BTS_매출관리!I:I)</f>
        <v>2200000</v>
      </c>
      <c r="D74" s="58">
        <f t="shared" si="1"/>
        <v>8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47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47</v>
      </c>
    </row>
    <row r="77" spans="1:4" x14ac:dyDescent="0.3">
      <c r="A77" s="269"/>
      <c r="B77" s="269" t="s">
        <v>4929</v>
      </c>
      <c r="C77" s="268">
        <f>SUMIF(BTS_매출관리!C:C,B77,BTS_매출관리!I:I)</f>
        <v>0</v>
      </c>
      <c r="D77" s="58">
        <f t="shared" si="1"/>
        <v>47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47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47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47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47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47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47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47</v>
      </c>
    </row>
    <row r="85" spans="1:6" x14ac:dyDescent="0.3">
      <c r="A85" s="269"/>
      <c r="B85" s="269" t="s">
        <v>1321</v>
      </c>
      <c r="C85" s="268">
        <f>SUMIF(BTS_매출관리!C:C,B85,BTS_매출관리!I:I)</f>
        <v>1600000</v>
      </c>
      <c r="D85" s="58">
        <f t="shared" si="1"/>
        <v>18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24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47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14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47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47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16</v>
      </c>
      <c r="E91" s="47">
        <v>1</v>
      </c>
      <c r="F91" t="s">
        <v>5026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47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47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47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47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47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47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47</v>
      </c>
    </row>
    <row r="99" spans="1:4" x14ac:dyDescent="0.3">
      <c r="A99" s="269"/>
      <c r="B99" s="269" t="s">
        <v>4722</v>
      </c>
      <c r="C99" s="268">
        <f>SUMIF(BTS_매출관리!C:C,B99,BTS_매출관리!I:I)</f>
        <v>0</v>
      </c>
      <c r="D99" s="58">
        <f t="shared" si="1"/>
        <v>47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47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47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47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47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47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47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47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47</v>
      </c>
    </row>
    <row r="108" spans="1:4" x14ac:dyDescent="0.3">
      <c r="A108" s="269"/>
      <c r="B108" s="269" t="s">
        <v>4421</v>
      </c>
      <c r="C108" s="268">
        <f>SUMIF(BTS_매출관리!C:C,B108,BTS_매출관리!I:I)</f>
        <v>0</v>
      </c>
      <c r="D108" s="58">
        <f t="shared" si="1"/>
        <v>47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47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47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47</v>
      </c>
    </row>
    <row r="112" spans="1:4" x14ac:dyDescent="0.3">
      <c r="A112" s="269"/>
      <c r="B112" s="269" t="s">
        <v>4498</v>
      </c>
      <c r="C112" s="268">
        <f>SUMIF(BTS_매출관리!C:C,B112,BTS_매출관리!I:I)</f>
        <v>0</v>
      </c>
      <c r="D112" s="58">
        <f t="shared" si="1"/>
        <v>47</v>
      </c>
    </row>
    <row r="113" spans="1:4" x14ac:dyDescent="0.3">
      <c r="A113" s="269"/>
      <c r="B113" s="269" t="s">
        <v>5015</v>
      </c>
      <c r="C113" s="268">
        <f>SUMIF(BTS_매출관리!C:C,B113,BTS_매출관리!I:I)</f>
        <v>1100000</v>
      </c>
      <c r="D113" s="58">
        <f t="shared" si="1"/>
        <v>28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38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47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47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47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47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47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47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47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47</v>
      </c>
    </row>
    <row r="123" spans="1:4" x14ac:dyDescent="0.3">
      <c r="A123" s="269"/>
      <c r="B123" s="269" t="s">
        <v>4899</v>
      </c>
      <c r="C123" s="268">
        <f>SUMIF(BTS_매출관리!C:C,B123,BTS_매출관리!I:I)</f>
        <v>0</v>
      </c>
      <c r="D123" s="58">
        <f t="shared" si="1"/>
        <v>47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47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47</v>
      </c>
    </row>
    <row r="126" spans="1:4" x14ac:dyDescent="0.3">
      <c r="A126" s="269"/>
      <c r="B126" s="269" t="s">
        <v>4477</v>
      </c>
      <c r="C126" s="268">
        <f>SUMIF(BTS_매출관리!C:C,B126,BTS_매출관리!I:I)</f>
        <v>0</v>
      </c>
      <c r="D126" s="58">
        <f t="shared" si="1"/>
        <v>47</v>
      </c>
    </row>
    <row r="127" spans="1:4" x14ac:dyDescent="0.3">
      <c r="A127" s="269"/>
      <c r="B127" s="269" t="s">
        <v>1289</v>
      </c>
      <c r="C127" s="299">
        <f>SUMIF(BTS_매출관리!C:C,B127,BTS_매출관리!I:I)</f>
        <v>690000</v>
      </c>
      <c r="D127" s="58">
        <f t="shared" si="1"/>
        <v>35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31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47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47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47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47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47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47</v>
      </c>
    </row>
    <row r="135" spans="1:4" x14ac:dyDescent="0.3">
      <c r="A135" s="269"/>
      <c r="B135" s="269" t="s">
        <v>4446</v>
      </c>
      <c r="C135" s="268">
        <f>SUMIF(BTS_매출관리!C:C,B135,BTS_매출관리!I:I)</f>
        <v>0</v>
      </c>
      <c r="D135" s="58">
        <f t="shared" si="2"/>
        <v>47</v>
      </c>
    </row>
    <row r="136" spans="1:4" x14ac:dyDescent="0.3">
      <c r="A136" s="269"/>
      <c r="B136" s="269" t="s">
        <v>4725</v>
      </c>
      <c r="C136" s="268">
        <f>SUMIF(BTS_매출관리!C:C,B136,BTS_매출관리!I:I)</f>
        <v>0</v>
      </c>
      <c r="D136" s="58">
        <f t="shared" si="2"/>
        <v>47</v>
      </c>
    </row>
    <row r="137" spans="1:4" x14ac:dyDescent="0.3">
      <c r="A137" s="269"/>
      <c r="B137" s="269" t="s">
        <v>4805</v>
      </c>
      <c r="C137" s="268">
        <f>SUMIF(BTS_매출관리!C:C,B137,BTS_매출관리!I:I)</f>
        <v>0</v>
      </c>
      <c r="D137" s="58">
        <f t="shared" si="2"/>
        <v>47</v>
      </c>
    </row>
    <row r="138" spans="1:4" x14ac:dyDescent="0.3">
      <c r="A138" s="269"/>
      <c r="B138" s="269" t="s">
        <v>4414</v>
      </c>
      <c r="C138" s="268">
        <f>SUMIF(BTS_매출관리!C:C,B138,BTS_매출관리!I:I)</f>
        <v>150000</v>
      </c>
      <c r="D138" s="58">
        <f t="shared" si="2"/>
        <v>44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47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47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47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47</v>
      </c>
    </row>
    <row r="143" spans="1:4" x14ac:dyDescent="0.3">
      <c r="A143" s="269"/>
      <c r="B143" s="269" t="s">
        <v>1275</v>
      </c>
      <c r="C143" s="268">
        <f>SUMIF(BTS_매출관리!C:C,B143,BTS_매출관리!I:I)</f>
        <v>1600000</v>
      </c>
      <c r="D143" s="58">
        <f t="shared" si="2"/>
        <v>18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47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47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47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47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47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47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47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47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47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47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47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47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47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47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47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47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47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47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47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47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47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47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47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47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47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47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47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47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47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47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47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47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47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47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47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47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47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47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47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47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47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47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47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47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47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47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47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47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47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47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47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47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47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47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47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47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47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47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47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47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47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47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47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47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47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47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47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47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47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47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47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47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47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47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47</v>
      </c>
    </row>
    <row r="219" spans="1:4" x14ac:dyDescent="0.3">
      <c r="A219" s="269"/>
      <c r="B219" s="269" t="s">
        <v>4417</v>
      </c>
      <c r="C219" s="268">
        <f>SUMIF(BTS_매출관리!C:C,B219,BTS_매출관리!I:I)</f>
        <v>0</v>
      </c>
      <c r="D219" s="58">
        <f t="shared" si="3"/>
        <v>47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47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47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47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47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47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76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45804</v>
      </c>
      <c r="U2" s="322"/>
    </row>
    <row r="3" spans="1:21" ht="24" customHeight="1" x14ac:dyDescent="0.3">
      <c r="A3" s="332" t="s">
        <v>1162</v>
      </c>
      <c r="B3" s="37" t="s">
        <v>59</v>
      </c>
      <c r="C3" s="492" t="s">
        <v>1532</v>
      </c>
      <c r="D3" s="493"/>
      <c r="E3" s="493"/>
      <c r="F3" s="493"/>
      <c r="G3" s="493"/>
      <c r="H3" s="493"/>
      <c r="I3" s="493"/>
      <c r="J3" s="494"/>
      <c r="K3" s="338" t="s">
        <v>1163</v>
      </c>
      <c r="L3" s="37" t="s">
        <v>59</v>
      </c>
      <c r="M3" s="489" t="s">
        <v>964</v>
      </c>
      <c r="N3" s="490"/>
      <c r="O3" s="490"/>
      <c r="P3" s="490"/>
      <c r="Q3" s="490"/>
      <c r="R3" s="490"/>
      <c r="S3" s="490"/>
      <c r="T3" s="490"/>
      <c r="U3" s="491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495" t="s">
        <v>73</v>
      </c>
      <c r="U4" s="496"/>
    </row>
    <row r="5" spans="1:21" ht="15.75" customHeight="1" x14ac:dyDescent="0.3">
      <c r="A5" s="333"/>
      <c r="B5" s="38" t="s">
        <v>60</v>
      </c>
      <c r="C5" s="323" t="s">
        <v>1091</v>
      </c>
      <c r="D5" s="324"/>
      <c r="E5" s="324"/>
      <c r="F5" s="324"/>
      <c r="G5" s="324"/>
      <c r="H5" s="324"/>
      <c r="I5" s="324"/>
      <c r="J5" s="325"/>
      <c r="K5" s="339"/>
      <c r="L5" s="38" t="s">
        <v>60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15.75" customHeight="1" x14ac:dyDescent="0.3">
      <c r="A6" s="334"/>
      <c r="B6" s="38" t="s">
        <v>75</v>
      </c>
      <c r="C6" s="323" t="s">
        <v>1090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973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78</v>
      </c>
      <c r="G7" s="328"/>
      <c r="H7" s="328"/>
      <c r="I7" s="329"/>
      <c r="J7" s="330" t="s">
        <v>67</v>
      </c>
      <c r="K7" s="329"/>
      <c r="L7" s="330" t="s">
        <v>42</v>
      </c>
      <c r="M7" s="328"/>
      <c r="N7" s="328"/>
      <c r="O7" s="328"/>
      <c r="P7" s="329"/>
      <c r="Q7" s="330" t="s">
        <v>68</v>
      </c>
      <c r="R7" s="328"/>
      <c r="S7" s="329"/>
      <c r="T7" s="330" t="s">
        <v>69</v>
      </c>
      <c r="U7" s="331"/>
    </row>
    <row r="8" spans="1:21" ht="15" customHeight="1" x14ac:dyDescent="0.3">
      <c r="A8" s="497" t="s">
        <v>1128</v>
      </c>
      <c r="B8" s="498"/>
      <c r="C8" s="498"/>
      <c r="D8" s="498"/>
      <c r="E8" s="499"/>
      <c r="F8" s="500"/>
      <c r="G8" s="498"/>
      <c r="H8" s="498"/>
      <c r="I8" s="499"/>
      <c r="J8" s="501">
        <v>1</v>
      </c>
      <c r="K8" s="358"/>
      <c r="L8" s="479">
        <v>1000000</v>
      </c>
      <c r="M8" s="480"/>
      <c r="N8" s="480"/>
      <c r="O8" s="480"/>
      <c r="P8" s="481"/>
      <c r="Q8" s="479">
        <v>1000000</v>
      </c>
      <c r="R8" s="480"/>
      <c r="S8" s="481"/>
      <c r="T8" s="365"/>
      <c r="U8" s="366"/>
    </row>
    <row r="9" spans="1:21" ht="15" customHeight="1" x14ac:dyDescent="0.3">
      <c r="A9" s="482"/>
      <c r="B9" s="483"/>
      <c r="C9" s="483"/>
      <c r="D9" s="483"/>
      <c r="E9" s="484"/>
      <c r="F9" s="485"/>
      <c r="G9" s="483"/>
      <c r="H9" s="483"/>
      <c r="I9" s="484"/>
      <c r="J9" s="350"/>
      <c r="K9" s="349"/>
      <c r="L9" s="486"/>
      <c r="M9" s="487"/>
      <c r="N9" s="487"/>
      <c r="O9" s="487"/>
      <c r="P9" s="488"/>
      <c r="Q9" s="486"/>
      <c r="R9" s="487"/>
      <c r="S9" s="488"/>
      <c r="T9" s="354"/>
      <c r="U9" s="355"/>
    </row>
    <row r="10" spans="1:21" ht="15" customHeight="1" x14ac:dyDescent="0.3">
      <c r="A10" s="482"/>
      <c r="B10" s="483"/>
      <c r="C10" s="483"/>
      <c r="D10" s="483"/>
      <c r="E10" s="484"/>
      <c r="F10" s="485"/>
      <c r="G10" s="483"/>
      <c r="H10" s="483"/>
      <c r="I10" s="484"/>
      <c r="J10" s="350"/>
      <c r="K10" s="349"/>
      <c r="L10" s="486"/>
      <c r="M10" s="487"/>
      <c r="N10" s="487"/>
      <c r="O10" s="487"/>
      <c r="P10" s="488"/>
      <c r="Q10" s="486"/>
      <c r="R10" s="487"/>
      <c r="S10" s="488"/>
      <c r="T10" s="354"/>
      <c r="U10" s="355"/>
    </row>
    <row r="11" spans="1:21" ht="15" customHeight="1" x14ac:dyDescent="0.3">
      <c r="A11" s="482"/>
      <c r="B11" s="483"/>
      <c r="C11" s="483"/>
      <c r="D11" s="483"/>
      <c r="E11" s="484"/>
      <c r="F11" s="485"/>
      <c r="G11" s="483"/>
      <c r="H11" s="483"/>
      <c r="I11" s="484"/>
      <c r="J11" s="350"/>
      <c r="K11" s="349"/>
      <c r="L11" s="486"/>
      <c r="M11" s="487"/>
      <c r="N11" s="487"/>
      <c r="O11" s="487"/>
      <c r="P11" s="488"/>
      <c r="Q11" s="486"/>
      <c r="R11" s="487"/>
      <c r="S11" s="488"/>
      <c r="T11" s="354"/>
      <c r="U11" s="355"/>
    </row>
    <row r="12" spans="1:21" ht="15" customHeight="1" x14ac:dyDescent="0.3">
      <c r="A12" s="482"/>
      <c r="B12" s="483"/>
      <c r="C12" s="483"/>
      <c r="D12" s="483"/>
      <c r="E12" s="484"/>
      <c r="F12" s="485"/>
      <c r="G12" s="483"/>
      <c r="H12" s="483"/>
      <c r="I12" s="484"/>
      <c r="J12" s="350"/>
      <c r="K12" s="349"/>
      <c r="L12" s="486"/>
      <c r="M12" s="487"/>
      <c r="N12" s="487"/>
      <c r="O12" s="487"/>
      <c r="P12" s="488"/>
      <c r="Q12" s="486"/>
      <c r="R12" s="487"/>
      <c r="S12" s="488"/>
      <c r="T12" s="354"/>
      <c r="U12" s="355"/>
    </row>
    <row r="13" spans="1:21" ht="15" customHeight="1" x14ac:dyDescent="0.3">
      <c r="A13" s="482"/>
      <c r="B13" s="483"/>
      <c r="C13" s="483"/>
      <c r="D13" s="483"/>
      <c r="E13" s="484"/>
      <c r="F13" s="502"/>
      <c r="G13" s="503"/>
      <c r="H13" s="503"/>
      <c r="I13" s="504"/>
      <c r="J13" s="350"/>
      <c r="K13" s="349"/>
      <c r="L13" s="486"/>
      <c r="M13" s="487"/>
      <c r="N13" s="487"/>
      <c r="O13" s="487"/>
      <c r="P13" s="488"/>
      <c r="Q13" s="486"/>
      <c r="R13" s="487"/>
      <c r="S13" s="488"/>
      <c r="T13" s="354"/>
      <c r="U13" s="355"/>
    </row>
    <row r="14" spans="1:21" ht="15" customHeight="1" x14ac:dyDescent="0.3">
      <c r="A14" s="482"/>
      <c r="B14" s="483"/>
      <c r="C14" s="483"/>
      <c r="D14" s="483"/>
      <c r="E14" s="484"/>
      <c r="F14" s="485"/>
      <c r="G14" s="483"/>
      <c r="H14" s="483"/>
      <c r="I14" s="484"/>
      <c r="J14" s="350"/>
      <c r="K14" s="349"/>
      <c r="L14" s="486"/>
      <c r="M14" s="487"/>
      <c r="N14" s="487"/>
      <c r="O14" s="487"/>
      <c r="P14" s="488"/>
      <c r="Q14" s="486"/>
      <c r="R14" s="487"/>
      <c r="S14" s="488"/>
      <c r="T14" s="354"/>
      <c r="U14" s="355"/>
    </row>
    <row r="15" spans="1:21" ht="15" customHeight="1" x14ac:dyDescent="0.3">
      <c r="A15" s="347"/>
      <c r="B15" s="348"/>
      <c r="C15" s="348"/>
      <c r="D15" s="348"/>
      <c r="E15" s="349"/>
      <c r="F15" s="350"/>
      <c r="G15" s="348"/>
      <c r="H15" s="348"/>
      <c r="I15" s="349"/>
      <c r="J15" s="350"/>
      <c r="K15" s="349"/>
      <c r="L15" s="505"/>
      <c r="M15" s="506"/>
      <c r="N15" s="506"/>
      <c r="O15" s="506"/>
      <c r="P15" s="507"/>
      <c r="Q15" s="505"/>
      <c r="R15" s="506"/>
      <c r="S15" s="507"/>
      <c r="T15" s="354"/>
      <c r="U15" s="355"/>
    </row>
    <row r="16" spans="1:21" ht="15" customHeight="1" x14ac:dyDescent="0.3">
      <c r="A16" s="347"/>
      <c r="B16" s="348"/>
      <c r="C16" s="348"/>
      <c r="D16" s="348"/>
      <c r="E16" s="349"/>
      <c r="F16" s="350"/>
      <c r="G16" s="348"/>
      <c r="H16" s="348"/>
      <c r="I16" s="349"/>
      <c r="J16" s="350"/>
      <c r="K16" s="349"/>
      <c r="L16" s="505"/>
      <c r="M16" s="506"/>
      <c r="N16" s="506"/>
      <c r="O16" s="506"/>
      <c r="P16" s="507"/>
      <c r="Q16" s="505"/>
      <c r="R16" s="506"/>
      <c r="S16" s="507"/>
      <c r="T16" s="354"/>
      <c r="U16" s="355"/>
    </row>
    <row r="17" spans="1:21" ht="15" customHeight="1" x14ac:dyDescent="0.3">
      <c r="A17" s="347"/>
      <c r="B17" s="348"/>
      <c r="C17" s="348"/>
      <c r="D17" s="348"/>
      <c r="E17" s="349"/>
      <c r="F17" s="350"/>
      <c r="G17" s="348"/>
      <c r="H17" s="348"/>
      <c r="I17" s="349"/>
      <c r="J17" s="350"/>
      <c r="K17" s="349"/>
      <c r="L17" s="505"/>
      <c r="M17" s="506"/>
      <c r="N17" s="506"/>
      <c r="O17" s="506"/>
      <c r="P17" s="507"/>
      <c r="Q17" s="505"/>
      <c r="R17" s="506"/>
      <c r="S17" s="507"/>
      <c r="T17" s="354"/>
      <c r="U17" s="355"/>
    </row>
    <row r="18" spans="1:21" ht="15" customHeight="1" x14ac:dyDescent="0.3">
      <c r="A18" s="347"/>
      <c r="B18" s="348"/>
      <c r="C18" s="348"/>
      <c r="D18" s="348"/>
      <c r="E18" s="349"/>
      <c r="F18" s="350"/>
      <c r="G18" s="348"/>
      <c r="H18" s="348"/>
      <c r="I18" s="349"/>
      <c r="J18" s="350"/>
      <c r="K18" s="349"/>
      <c r="L18" s="505"/>
      <c r="M18" s="506"/>
      <c r="N18" s="506"/>
      <c r="O18" s="506"/>
      <c r="P18" s="507"/>
      <c r="Q18" s="505"/>
      <c r="R18" s="506"/>
      <c r="S18" s="507"/>
      <c r="T18" s="354"/>
      <c r="U18" s="355"/>
    </row>
    <row r="19" spans="1:21" ht="15" customHeight="1" x14ac:dyDescent="0.3">
      <c r="A19" s="528"/>
      <c r="B19" s="529"/>
      <c r="C19" s="529"/>
      <c r="D19" s="529"/>
      <c r="E19" s="525"/>
      <c r="F19" s="524"/>
      <c r="G19" s="529"/>
      <c r="H19" s="529"/>
      <c r="I19" s="525"/>
      <c r="J19" s="524"/>
      <c r="K19" s="525"/>
      <c r="L19" s="475"/>
      <c r="M19" s="476"/>
      <c r="N19" s="476"/>
      <c r="O19" s="476"/>
      <c r="P19" s="477"/>
      <c r="Q19" s="475"/>
      <c r="R19" s="476"/>
      <c r="S19" s="477"/>
      <c r="T19" s="526"/>
      <c r="U19" s="527"/>
    </row>
    <row r="20" spans="1:21" x14ac:dyDescent="0.3">
      <c r="A20" s="327" t="s">
        <v>80</v>
      </c>
      <c r="B20" s="328"/>
      <c r="C20" s="328"/>
      <c r="D20" s="328"/>
      <c r="E20" s="328"/>
      <c r="F20" s="406">
        <v>2450000</v>
      </c>
      <c r="G20" s="406"/>
      <c r="H20" s="406"/>
      <c r="I20" s="407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05">
        <f>SUM(Q8:S19)</f>
        <v>1000000</v>
      </c>
      <c r="R20" s="406"/>
      <c r="S20" s="406"/>
      <c r="T20" s="406"/>
      <c r="U20" s="408"/>
    </row>
    <row r="21" spans="1:21" ht="17.25" thickBot="1" x14ac:dyDescent="0.35">
      <c r="A21" s="430" t="s">
        <v>90</v>
      </c>
      <c r="B21" s="431"/>
      <c r="C21" s="431"/>
      <c r="D21" s="431"/>
      <c r="E21" s="431"/>
      <c r="F21" s="432">
        <f>F20+Q20</f>
        <v>3450000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6"/>
      <c r="Q21" s="467" t="str">
        <f>C3</f>
        <v>제이오토(대구)</v>
      </c>
      <c r="R21" s="468"/>
      <c r="S21" s="468"/>
      <c r="T21" s="468"/>
      <c r="U21" s="469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5">
      <c r="A24" s="521" t="s">
        <v>71</v>
      </c>
      <c r="B24" s="522"/>
      <c r="C24" s="522"/>
      <c r="D24" s="522"/>
      <c r="E24" s="522"/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22"/>
      <c r="S24" s="522"/>
      <c r="T24" s="522"/>
      <c r="U24" s="523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77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45804</v>
      </c>
      <c r="U25" s="322"/>
    </row>
    <row r="26" spans="1:21" ht="27" customHeight="1" x14ac:dyDescent="0.3">
      <c r="A26" s="332" t="s">
        <v>1162</v>
      </c>
      <c r="B26" s="37" t="s">
        <v>59</v>
      </c>
      <c r="C26" s="511" t="str">
        <f>C3</f>
        <v>제이오토(대구)</v>
      </c>
      <c r="D26" s="512"/>
      <c r="E26" s="512"/>
      <c r="F26" s="512"/>
      <c r="G26" s="512"/>
      <c r="H26" s="512"/>
      <c r="I26" s="512"/>
      <c r="J26" s="513"/>
      <c r="K26" s="338" t="s">
        <v>1163</v>
      </c>
      <c r="L26" s="37" t="s">
        <v>59</v>
      </c>
      <c r="M26" s="489" t="str">
        <f>M3</f>
        <v>BTS&amp;P</v>
      </c>
      <c r="N26" s="490"/>
      <c r="O26" s="490"/>
      <c r="P26" s="490"/>
      <c r="Q26" s="490"/>
      <c r="R26" s="490"/>
      <c r="S26" s="490"/>
      <c r="T26" s="490"/>
      <c r="U26" s="491"/>
    </row>
    <row r="27" spans="1:21" ht="24.95" customHeight="1" x14ac:dyDescent="0.3">
      <c r="A27" s="333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39"/>
      <c r="L27" s="37" t="s">
        <v>61</v>
      </c>
      <c r="M27" s="323" t="str">
        <f>M4</f>
        <v>259-12-01768</v>
      </c>
      <c r="N27" s="324"/>
      <c r="O27" s="324"/>
      <c r="P27" s="324"/>
      <c r="Q27" s="324"/>
      <c r="R27" s="325"/>
      <c r="S27" s="38" t="s">
        <v>62</v>
      </c>
      <c r="T27" s="495" t="str">
        <f>T4</f>
        <v>장효주</v>
      </c>
      <c r="U27" s="496"/>
    </row>
    <row r="28" spans="1:21" ht="15.75" customHeight="1" x14ac:dyDescent="0.3">
      <c r="A28" s="333"/>
      <c r="B28" s="38" t="s">
        <v>10</v>
      </c>
      <c r="C28" s="323" t="str">
        <f>C5</f>
        <v>대구광역시 서구 가르뱅이로 53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tr">
        <f>M5</f>
        <v>대구 달서구 용산로 28(본리동)</v>
      </c>
      <c r="N28" s="324"/>
      <c r="O28" s="324"/>
      <c r="P28" s="324"/>
      <c r="Q28" s="324"/>
      <c r="R28" s="324"/>
      <c r="S28" s="324"/>
      <c r="T28" s="324"/>
      <c r="U28" s="326"/>
    </row>
    <row r="29" spans="1:21" ht="15.75" customHeight="1" x14ac:dyDescent="0.3">
      <c r="A29" s="334"/>
      <c r="B29" s="38" t="s">
        <v>75</v>
      </c>
      <c r="C29" s="323" t="str">
        <f>C6</f>
        <v>010-5102-8176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tr">
        <f>M6</f>
        <v>010-5168-3542</v>
      </c>
      <c r="N29" s="324"/>
      <c r="O29" s="324"/>
      <c r="P29" s="324"/>
      <c r="Q29" s="324"/>
      <c r="R29" s="325"/>
      <c r="S29" s="38" t="s">
        <v>22</v>
      </c>
      <c r="T29" s="323"/>
      <c r="U29" s="326"/>
    </row>
    <row r="30" spans="1:21" ht="15.75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67</v>
      </c>
      <c r="K30" s="329"/>
      <c r="L30" s="330" t="s">
        <v>42</v>
      </c>
      <c r="M30" s="328"/>
      <c r="N30" s="328"/>
      <c r="O30" s="328"/>
      <c r="P30" s="329"/>
      <c r="Q30" s="330" t="s">
        <v>68</v>
      </c>
      <c r="R30" s="328"/>
      <c r="S30" s="329"/>
      <c r="T30" s="330" t="s">
        <v>69</v>
      </c>
      <c r="U30" s="331"/>
    </row>
    <row r="31" spans="1:21" ht="15" customHeight="1" x14ac:dyDescent="0.3">
      <c r="A31" s="516" t="str">
        <f>A8</f>
        <v>8HP70 VALBEBODY</v>
      </c>
      <c r="B31" s="514"/>
      <c r="C31" s="514"/>
      <c r="D31" s="514"/>
      <c r="E31" s="514"/>
      <c r="F31" s="514">
        <f>F8</f>
        <v>0</v>
      </c>
      <c r="G31" s="514"/>
      <c r="H31" s="514"/>
      <c r="I31" s="514"/>
      <c r="J31" s="514">
        <f>J8</f>
        <v>1</v>
      </c>
      <c r="K31" s="514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14">
        <f>T8</f>
        <v>0</v>
      </c>
      <c r="U31" s="515"/>
    </row>
    <row r="32" spans="1:21" ht="15" customHeight="1" x14ac:dyDescent="0.3">
      <c r="A32" s="510">
        <f t="shared" ref="A32:A42" si="0">A9</f>
        <v>0</v>
      </c>
      <c r="B32" s="508"/>
      <c r="C32" s="508"/>
      <c r="D32" s="508"/>
      <c r="E32" s="508"/>
      <c r="F32" s="508">
        <f t="shared" ref="F32:F42" si="1">F9</f>
        <v>0</v>
      </c>
      <c r="G32" s="508"/>
      <c r="H32" s="508"/>
      <c r="I32" s="508"/>
      <c r="J32" s="508">
        <f t="shared" ref="J32:J42" si="2">J9</f>
        <v>0</v>
      </c>
      <c r="K32" s="508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8">
        <f t="shared" ref="T32:T42" si="5">T9</f>
        <v>0</v>
      </c>
      <c r="U32" s="509"/>
    </row>
    <row r="33" spans="1:21" ht="15" customHeight="1" x14ac:dyDescent="0.3">
      <c r="A33" s="510">
        <f t="shared" si="0"/>
        <v>0</v>
      </c>
      <c r="B33" s="508"/>
      <c r="C33" s="508"/>
      <c r="D33" s="508"/>
      <c r="E33" s="508"/>
      <c r="F33" s="508">
        <f t="shared" si="1"/>
        <v>0</v>
      </c>
      <c r="G33" s="508"/>
      <c r="H33" s="508"/>
      <c r="I33" s="508"/>
      <c r="J33" s="508">
        <f t="shared" si="2"/>
        <v>0</v>
      </c>
      <c r="K33" s="508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8">
        <f t="shared" si="5"/>
        <v>0</v>
      </c>
      <c r="U33" s="509"/>
    </row>
    <row r="34" spans="1:21" ht="15" customHeight="1" x14ac:dyDescent="0.3">
      <c r="A34" s="510">
        <f t="shared" si="0"/>
        <v>0</v>
      </c>
      <c r="B34" s="508"/>
      <c r="C34" s="508"/>
      <c r="D34" s="508"/>
      <c r="E34" s="508"/>
      <c r="F34" s="508">
        <f t="shared" si="1"/>
        <v>0</v>
      </c>
      <c r="G34" s="508"/>
      <c r="H34" s="508"/>
      <c r="I34" s="508"/>
      <c r="J34" s="508">
        <v>1</v>
      </c>
      <c r="K34" s="508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8">
        <f t="shared" si="5"/>
        <v>0</v>
      </c>
      <c r="U34" s="509"/>
    </row>
    <row r="35" spans="1:21" ht="15" customHeight="1" x14ac:dyDescent="0.3">
      <c r="A35" s="510">
        <f t="shared" si="0"/>
        <v>0</v>
      </c>
      <c r="B35" s="508"/>
      <c r="C35" s="508"/>
      <c r="D35" s="508"/>
      <c r="E35" s="508"/>
      <c r="F35" s="508">
        <f t="shared" si="1"/>
        <v>0</v>
      </c>
      <c r="G35" s="508"/>
      <c r="H35" s="508"/>
      <c r="I35" s="508"/>
      <c r="J35" s="508">
        <f t="shared" si="2"/>
        <v>0</v>
      </c>
      <c r="K35" s="508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8">
        <f t="shared" si="5"/>
        <v>0</v>
      </c>
      <c r="U35" s="509"/>
    </row>
    <row r="36" spans="1:21" ht="15" customHeight="1" x14ac:dyDescent="0.3">
      <c r="A36" s="510">
        <f t="shared" si="0"/>
        <v>0</v>
      </c>
      <c r="B36" s="508"/>
      <c r="C36" s="508"/>
      <c r="D36" s="508"/>
      <c r="E36" s="508"/>
      <c r="F36" s="508">
        <f t="shared" si="1"/>
        <v>0</v>
      </c>
      <c r="G36" s="508"/>
      <c r="H36" s="508"/>
      <c r="I36" s="508"/>
      <c r="J36" s="508">
        <f t="shared" si="2"/>
        <v>0</v>
      </c>
      <c r="K36" s="508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8">
        <f t="shared" si="5"/>
        <v>0</v>
      </c>
      <c r="U36" s="509"/>
    </row>
    <row r="37" spans="1:21" ht="15" customHeight="1" x14ac:dyDescent="0.3">
      <c r="A37" s="510">
        <f t="shared" si="0"/>
        <v>0</v>
      </c>
      <c r="B37" s="508"/>
      <c r="C37" s="508"/>
      <c r="D37" s="508"/>
      <c r="E37" s="508"/>
      <c r="F37" s="508">
        <f t="shared" si="1"/>
        <v>0</v>
      </c>
      <c r="G37" s="508"/>
      <c r="H37" s="508"/>
      <c r="I37" s="508"/>
      <c r="J37" s="508">
        <f t="shared" si="2"/>
        <v>0</v>
      </c>
      <c r="K37" s="508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8">
        <f t="shared" si="5"/>
        <v>0</v>
      </c>
      <c r="U37" s="509"/>
    </row>
    <row r="38" spans="1:21" ht="15" customHeight="1" x14ac:dyDescent="0.3">
      <c r="A38" s="510">
        <f t="shared" si="0"/>
        <v>0</v>
      </c>
      <c r="B38" s="508"/>
      <c r="C38" s="508"/>
      <c r="D38" s="508"/>
      <c r="E38" s="508"/>
      <c r="F38" s="508">
        <f t="shared" si="1"/>
        <v>0</v>
      </c>
      <c r="G38" s="508"/>
      <c r="H38" s="508"/>
      <c r="I38" s="508"/>
      <c r="J38" s="508">
        <f t="shared" si="2"/>
        <v>0</v>
      </c>
      <c r="K38" s="508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8">
        <f t="shared" si="5"/>
        <v>0</v>
      </c>
      <c r="U38" s="509"/>
    </row>
    <row r="39" spans="1:21" ht="15" customHeight="1" x14ac:dyDescent="0.3">
      <c r="A39" s="510">
        <f t="shared" si="0"/>
        <v>0</v>
      </c>
      <c r="B39" s="508"/>
      <c r="C39" s="508"/>
      <c r="D39" s="508"/>
      <c r="E39" s="508"/>
      <c r="F39" s="508">
        <f t="shared" si="1"/>
        <v>0</v>
      </c>
      <c r="G39" s="508"/>
      <c r="H39" s="508"/>
      <c r="I39" s="508"/>
      <c r="J39" s="508">
        <f t="shared" si="2"/>
        <v>0</v>
      </c>
      <c r="K39" s="508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8">
        <f t="shared" si="5"/>
        <v>0</v>
      </c>
      <c r="U39" s="509"/>
    </row>
    <row r="40" spans="1:21" ht="15" customHeight="1" x14ac:dyDescent="0.3">
      <c r="A40" s="510">
        <f t="shared" si="0"/>
        <v>0</v>
      </c>
      <c r="B40" s="508"/>
      <c r="C40" s="508"/>
      <c r="D40" s="508"/>
      <c r="E40" s="508"/>
      <c r="F40" s="508">
        <f t="shared" si="1"/>
        <v>0</v>
      </c>
      <c r="G40" s="508"/>
      <c r="H40" s="508"/>
      <c r="I40" s="508"/>
      <c r="J40" s="508">
        <f t="shared" si="2"/>
        <v>0</v>
      </c>
      <c r="K40" s="508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8">
        <f t="shared" si="5"/>
        <v>0</v>
      </c>
      <c r="U40" s="509"/>
    </row>
    <row r="41" spans="1:21" ht="15" customHeight="1" x14ac:dyDescent="0.3">
      <c r="A41" s="510">
        <f t="shared" si="0"/>
        <v>0</v>
      </c>
      <c r="B41" s="508"/>
      <c r="C41" s="508"/>
      <c r="D41" s="508"/>
      <c r="E41" s="508"/>
      <c r="F41" s="508">
        <f t="shared" si="1"/>
        <v>0</v>
      </c>
      <c r="G41" s="508"/>
      <c r="H41" s="508"/>
      <c r="I41" s="508"/>
      <c r="J41" s="508">
        <f t="shared" si="2"/>
        <v>0</v>
      </c>
      <c r="K41" s="508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8">
        <f t="shared" si="5"/>
        <v>0</v>
      </c>
      <c r="U41" s="509"/>
    </row>
    <row r="42" spans="1:21" ht="15" customHeight="1" x14ac:dyDescent="0.3">
      <c r="A42" s="517">
        <f t="shared" si="0"/>
        <v>0</v>
      </c>
      <c r="B42" s="518"/>
      <c r="C42" s="518"/>
      <c r="D42" s="518"/>
      <c r="E42" s="518"/>
      <c r="F42" s="518">
        <f t="shared" si="1"/>
        <v>0</v>
      </c>
      <c r="G42" s="518"/>
      <c r="H42" s="518"/>
      <c r="I42" s="518"/>
      <c r="J42" s="518">
        <f t="shared" si="2"/>
        <v>0</v>
      </c>
      <c r="K42" s="518"/>
      <c r="L42" s="519">
        <f t="shared" si="3"/>
        <v>0</v>
      </c>
      <c r="M42" s="519"/>
      <c r="N42" s="519"/>
      <c r="O42" s="519"/>
      <c r="P42" s="519"/>
      <c r="Q42" s="519">
        <f t="shared" si="4"/>
        <v>0</v>
      </c>
      <c r="R42" s="519"/>
      <c r="S42" s="519"/>
      <c r="T42" s="518">
        <f t="shared" si="5"/>
        <v>0</v>
      </c>
      <c r="U42" s="520"/>
    </row>
    <row r="43" spans="1:21" x14ac:dyDescent="0.3">
      <c r="A43" s="327" t="s">
        <v>80</v>
      </c>
      <c r="B43" s="328"/>
      <c r="C43" s="328"/>
      <c r="D43" s="328"/>
      <c r="E43" s="328"/>
      <c r="F43" s="406">
        <f>F20</f>
        <v>2450000</v>
      </c>
      <c r="G43" s="406"/>
      <c r="H43" s="406"/>
      <c r="I43" s="407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7.25" thickBot="1" x14ac:dyDescent="0.35">
      <c r="A44" s="430" t="s">
        <v>90</v>
      </c>
      <c r="B44" s="431"/>
      <c r="C44" s="431"/>
      <c r="D44" s="431"/>
      <c r="E44" s="431"/>
      <c r="F44" s="432">
        <f>F21</f>
        <v>3450000</v>
      </c>
      <c r="G44" s="432"/>
      <c r="H44" s="432"/>
      <c r="I44" s="433"/>
      <c r="J44" s="434" t="s">
        <v>965</v>
      </c>
      <c r="K44" s="431"/>
      <c r="L44" s="400" t="str">
        <f>L21</f>
        <v>장효주</v>
      </c>
      <c r="M44" s="400"/>
      <c r="N44" s="400"/>
      <c r="O44" s="434" t="s">
        <v>64</v>
      </c>
      <c r="P44" s="436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62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1587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4574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4575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4576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4578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4586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4587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4588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4589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4590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4591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4592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4593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4594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4595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4596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4601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4602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4606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4607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4608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4609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4610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4611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4612</v>
      </c>
    </row>
    <row r="1321" spans="1:4" x14ac:dyDescent="0.3">
      <c r="A1321">
        <v>1345</v>
      </c>
      <c r="B1321" s="13">
        <v>46009</v>
      </c>
      <c r="C1321" t="s">
        <v>4615</v>
      </c>
      <c r="D1321" t="s">
        <v>4618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4619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4620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4621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4622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4623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4632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4633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4634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4635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4636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4637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4645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4648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4650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4651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4652</v>
      </c>
    </row>
    <row r="1338" spans="1:4" x14ac:dyDescent="0.3">
      <c r="A1338">
        <v>1362</v>
      </c>
      <c r="B1338" s="13">
        <v>46013</v>
      </c>
      <c r="C1338" t="s">
        <v>4615</v>
      </c>
      <c r="D1338" t="s">
        <v>4653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4654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4656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4662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4663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4665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4666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4667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4668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4669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4675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4676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4677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4678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4682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4683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4684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4686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4687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4690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4694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4695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4698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4700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4701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4703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4704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4705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4707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4714</v>
      </c>
    </row>
    <row r="1368" spans="1:4" x14ac:dyDescent="0.3">
      <c r="A1368">
        <v>1392</v>
      </c>
      <c r="B1368" s="13">
        <v>46024</v>
      </c>
      <c r="C1368" t="s">
        <v>4722</v>
      </c>
      <c r="D1368" t="s">
        <v>4728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4729</v>
      </c>
    </row>
    <row r="1370" spans="1:4" x14ac:dyDescent="0.3">
      <c r="A1370">
        <v>1394</v>
      </c>
      <c r="B1370" s="13">
        <v>46024</v>
      </c>
      <c r="C1370" t="s">
        <v>4725</v>
      </c>
      <c r="D1370" t="s">
        <v>4730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4731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4732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4733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4734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4737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4740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4741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4742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4744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4745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4746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4756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4757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4758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4759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4760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4763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4764</v>
      </c>
    </row>
    <row r="1389" spans="1:4" x14ac:dyDescent="0.3">
      <c r="A1389">
        <v>1413</v>
      </c>
      <c r="B1389" s="13">
        <v>46029</v>
      </c>
      <c r="C1389" t="s">
        <v>4615</v>
      </c>
      <c r="D1389" t="s">
        <v>4769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4770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4771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4773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4780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4781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4782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4784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4785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4793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4795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4798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4799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4800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4801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4802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4803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4810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4811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4812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4813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4814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4815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4816</v>
      </c>
    </row>
    <row r="1413" spans="1:4" x14ac:dyDescent="0.3">
      <c r="A1413">
        <v>1437</v>
      </c>
      <c r="B1413" s="13">
        <v>46034</v>
      </c>
      <c r="C1413" t="s">
        <v>4804</v>
      </c>
      <c r="D1413" t="s">
        <v>4817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4818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4819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4820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4821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4822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4823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4825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4827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4829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4832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4833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4836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4838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4852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4853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4854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4855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4856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4857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4858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4859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4861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4863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4864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4865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4876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4877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4878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4879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4880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4881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4882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4885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4888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4889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4891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4892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4893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4895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4896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4897</v>
      </c>
    </row>
    <row r="1455" spans="1:4" x14ac:dyDescent="0.3">
      <c r="A1455">
        <v>1479</v>
      </c>
      <c r="B1455" s="13">
        <v>46045</v>
      </c>
      <c r="C1455" t="s">
        <v>4898</v>
      </c>
      <c r="D1455" t="s">
        <v>4903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4904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4906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4908</v>
      </c>
    </row>
    <row r="1459" spans="1:4" x14ac:dyDescent="0.3">
      <c r="A1459">
        <v>1483</v>
      </c>
      <c r="B1459" s="13">
        <v>46045</v>
      </c>
      <c r="C1459" t="s">
        <v>4909</v>
      </c>
      <c r="D1459" t="s">
        <v>4910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4916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4917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4918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4919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4920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4921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4924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4925</v>
      </c>
    </row>
    <row r="1468" spans="1:4" x14ac:dyDescent="0.3">
      <c r="A1468">
        <v>1492</v>
      </c>
      <c r="B1468" s="13">
        <v>46049</v>
      </c>
      <c r="C1468" t="s">
        <v>4929</v>
      </c>
      <c r="D1468" t="s">
        <v>4932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4934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4935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4936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4937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4938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4943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4944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4945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4946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4947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4948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4950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4952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4953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4954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4955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4957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4962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4968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4972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4974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4975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4976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4977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4978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4980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4981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4996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4997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4998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4999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5000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5003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5005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5006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5007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5009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5011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5013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5014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5018</v>
      </c>
    </row>
    <row r="1510" spans="1:4" x14ac:dyDescent="0.3">
      <c r="A1510">
        <v>1534</v>
      </c>
      <c r="B1510" s="13">
        <v>46059</v>
      </c>
      <c r="C1510" t="s">
        <v>5015</v>
      </c>
      <c r="D1510" t="s">
        <v>5020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5022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5023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5028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5029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5030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5031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5032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5033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5034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5035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5036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5037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5038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5039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5040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5042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5043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5044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5050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5051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5052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5053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5055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5056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5057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5059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5060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5061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5062</v>
      </c>
    </row>
    <row r="1540" spans="1:4" x14ac:dyDescent="0.3">
      <c r="A1540">
        <v>1564</v>
      </c>
      <c r="B1540" s="13">
        <v>46065</v>
      </c>
      <c r="C1540" t="s">
        <v>5063</v>
      </c>
      <c r="D1540" t="s">
        <v>5066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5067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5071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5074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5075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5076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5077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5092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5098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5101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5102</v>
      </c>
    </row>
    <row r="1551" spans="1:4" x14ac:dyDescent="0.3">
      <c r="A1551">
        <v>1575</v>
      </c>
      <c r="B1551" s="13">
        <v>46072</v>
      </c>
      <c r="C1551" t="s">
        <v>4414</v>
      </c>
      <c r="D1551" t="s">
        <v>5103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5104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5106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5107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5108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5109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5110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5111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5112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5113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5114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5117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205" sqref="B205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4866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 t="s">
        <v>4966</v>
      </c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4992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660000</v>
      </c>
      <c r="I10" s="52" t="s">
        <v>5119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1649000</v>
      </c>
      <c r="I13" s="52" t="s">
        <v>5119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1600000</v>
      </c>
      <c r="I14" s="52" t="s">
        <v>5119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  <c r="I17" s="52" t="s">
        <v>5119</v>
      </c>
    </row>
    <row r="18" spans="1:13" hidden="1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4702</v>
      </c>
    </row>
    <row r="19" spans="1:13" hidden="1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-3520000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4843</v>
      </c>
      <c r="H20" s="194">
        <f>SUMIF(주문_리스트!C:C,거래처!B20,주문_리스트!K:K)+SUMIF(주문_리스트!C:C,거래처!B20,주문_리스트!L:L)-10000</f>
        <v>1099999.6999999993</v>
      </c>
      <c r="I20" s="52" t="s">
        <v>5119</v>
      </c>
    </row>
    <row r="21" spans="1:13" hidden="1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4867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4992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  <c r="I26" s="52" t="s">
        <v>5119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4642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4640</v>
      </c>
    </row>
    <row r="32" spans="1:13" hidden="1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4926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6080000</v>
      </c>
      <c r="I37" s="52" t="s">
        <v>5119</v>
      </c>
    </row>
    <row r="38" spans="1:9" hidden="1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4992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4644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4941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250000</v>
      </c>
      <c r="I51" s="52" t="s">
        <v>5119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  <c r="I54" s="52" t="s">
        <v>5119</v>
      </c>
    </row>
    <row r="55" spans="1:9" hidden="1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  <c r="I57" s="52" t="s">
        <v>5119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1600000</v>
      </c>
      <c r="I72" s="52" t="s">
        <v>5119</v>
      </c>
    </row>
    <row r="73" spans="1:9" hidden="1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5119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  <c r="I76" s="52" t="s">
        <v>5119</v>
      </c>
    </row>
    <row r="77" spans="1:9" hidden="1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4775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  <c r="I79" s="52" t="s">
        <v>5119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620000</v>
      </c>
      <c r="I84" s="52" t="s">
        <v>5119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1680000</v>
      </c>
      <c r="I85" s="52" t="s">
        <v>5119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4639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  <c r="I94" s="52" t="s">
        <v>5119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4625</v>
      </c>
    </row>
    <row r="97" spans="1:10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3241000</v>
      </c>
      <c r="I97" s="52" t="s">
        <v>5119</v>
      </c>
    </row>
    <row r="98" spans="1:10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10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4966</v>
      </c>
    </row>
    <row r="100" spans="1:10" hidden="1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10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1099999.6999999993</v>
      </c>
      <c r="I101" s="52" t="s">
        <v>5119</v>
      </c>
    </row>
    <row r="102" spans="1:10" hidden="1" x14ac:dyDescent="0.3">
      <c r="A102" s="47">
        <v>101</v>
      </c>
      <c r="B102" t="s">
        <v>1346</v>
      </c>
      <c r="C102" t="s">
        <v>4839</v>
      </c>
      <c r="E102" t="s">
        <v>4840</v>
      </c>
      <c r="F102" t="s">
        <v>4841</v>
      </c>
      <c r="G102" t="s">
        <v>4842</v>
      </c>
      <c r="H102" s="194">
        <f>SUMIF(주문_리스트!C:C,거래처!B102,주문_리스트!K:K)+SUMIF(주문_리스트!C:C,거래처!B102,주문_리스트!L:L)</f>
        <v>0</v>
      </c>
    </row>
    <row r="103" spans="1:10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0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0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10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10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2160000</v>
      </c>
      <c r="I107" s="52" t="s">
        <v>5119</v>
      </c>
      <c r="J107" t="s">
        <v>5120</v>
      </c>
    </row>
    <row r="108" spans="1:10" hidden="1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4598</v>
      </c>
    </row>
    <row r="109" spans="1:10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80000</v>
      </c>
      <c r="I109" s="52" t="s">
        <v>5119</v>
      </c>
    </row>
    <row r="110" spans="1:10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0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0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4992</v>
      </c>
    </row>
    <row r="114" spans="1:9" hidden="1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4992</v>
      </c>
    </row>
    <row r="115" spans="1:9" hidden="1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4644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hidden="1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4966</v>
      </c>
    </row>
    <row r="119" spans="1:9" hidden="1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4941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870000</v>
      </c>
      <c r="I132" s="52" t="s">
        <v>5119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4790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4579</v>
      </c>
      <c r="C140" t="s">
        <v>4580</v>
      </c>
      <c r="E140" t="s">
        <v>4581</v>
      </c>
      <c r="F140" t="s">
        <v>4582</v>
      </c>
      <c r="G140" t="s">
        <v>4583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4966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4966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4992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4638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4702</v>
      </c>
    </row>
    <row r="158" spans="1:10" hidden="1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4966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1130000</v>
      </c>
      <c r="I176" s="52" t="s">
        <v>5119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hidden="1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hidden="1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5119</v>
      </c>
    </row>
    <row r="191" spans="1:9" hidden="1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4992</v>
      </c>
    </row>
    <row r="192" spans="1:9" hidden="1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hidden="1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hidden="1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4664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150000</v>
      </c>
      <c r="I205" s="52" t="s">
        <v>5119</v>
      </c>
    </row>
    <row r="206" spans="1:9" hidden="1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4615</v>
      </c>
      <c r="C212" t="s">
        <v>4616</v>
      </c>
      <c r="E212" t="s">
        <v>4617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4722</v>
      </c>
      <c r="C213" t="s">
        <v>4723</v>
      </c>
      <c r="E213" t="s">
        <v>4724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4725</v>
      </c>
      <c r="C214" t="s">
        <v>4726</v>
      </c>
      <c r="E214" t="s">
        <v>4727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216</v>
      </c>
      <c r="B215" t="s">
        <v>4805</v>
      </c>
      <c r="C215" t="s">
        <v>4806</v>
      </c>
      <c r="E215" t="s">
        <v>4807</v>
      </c>
      <c r="F215" t="s">
        <v>4808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217</v>
      </c>
      <c r="B216" t="s">
        <v>2808</v>
      </c>
      <c r="C216" t="s">
        <v>4849</v>
      </c>
      <c r="E216" t="s">
        <v>4850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218</v>
      </c>
      <c r="B217" t="s">
        <v>4899</v>
      </c>
      <c r="C217" t="s">
        <v>4900</v>
      </c>
      <c r="E217" t="s">
        <v>4901</v>
      </c>
      <c r="F217" t="s">
        <v>4902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219</v>
      </c>
      <c r="B218" t="s">
        <v>4929</v>
      </c>
      <c r="C218" t="s">
        <v>4930</v>
      </c>
      <c r="E218" t="s">
        <v>4931</v>
      </c>
      <c r="H218" s="194">
        <f>SUMIF(주문_리스트!C:C,거래처!B218,주문_리스트!K:K)+SUMIF(주문_리스트!C:C,거래처!B218,주문_리스트!L:L)</f>
        <v>0</v>
      </c>
    </row>
    <row r="219" spans="1:8" hidden="1" x14ac:dyDescent="0.3">
      <c r="A219" s="47">
        <v>220</v>
      </c>
      <c r="B219" t="s">
        <v>5015</v>
      </c>
      <c r="C219" t="s">
        <v>5016</v>
      </c>
      <c r="E219" t="s">
        <v>5017</v>
      </c>
      <c r="F219" t="s">
        <v>1176</v>
      </c>
      <c r="G219" t="s">
        <v>5017</v>
      </c>
      <c r="H219" s="194">
        <f>SUMIF(주문_리스트!C:C,거래처!B219,주문_리스트!K:K)+SUMIF(주문_리스트!C:C,거래처!B219,주문_리스트!L:L)</f>
        <v>0</v>
      </c>
    </row>
    <row r="220" spans="1:8" hidden="1" x14ac:dyDescent="0.3">
      <c r="A220" s="47">
        <v>221</v>
      </c>
      <c r="B220" t="s">
        <v>5063</v>
      </c>
      <c r="C220" t="s">
        <v>5064</v>
      </c>
      <c r="E220" t="s">
        <v>5065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hidden="1" x14ac:dyDescent="0.3">
      <c r="H221" s="194">
        <f>SUMIF(주문_리스트!C:C,거래처!B221,주문_리스트!K:K)+SUMIF(주문_리스트!C:C,거래처!B221,주문_리스트!L:L)</f>
        <v>0</v>
      </c>
    </row>
    <row r="222" spans="1:8" hidden="1" x14ac:dyDescent="0.3">
      <c r="H222" s="194">
        <f>SUMIF(주문_리스트!C:C,거래처!B222,주문_리스트!K:K)+SUMIF(주문_리스트!C:C,거래처!B222,주문_리스트!L:L)</f>
        <v>0</v>
      </c>
    </row>
    <row r="223" spans="1:8" hidden="1" x14ac:dyDescent="0.3">
      <c r="H223" s="194">
        <f>SUMIF(주문_리스트!C:C,거래처!B223,주문_리스트!K:K)+SUMIF(주문_리스트!C:C,거래처!B223,주문_리스트!L:L)</f>
        <v>0</v>
      </c>
    </row>
    <row r="224" spans="1:8" hidden="1" x14ac:dyDescent="0.3">
      <c r="H224" s="194">
        <f>SUMIF(주문_리스트!C:C,거래처!B224,주문_리스트!K:K)+SUMIF(주문_리스트!C:C,거래처!B224,주문_리스트!L:L)</f>
        <v>0</v>
      </c>
    </row>
    <row r="225" spans="8:8" hidden="1" x14ac:dyDescent="0.3">
      <c r="H225" s="194">
        <f>SUMIF(주문_리스트!C:C,거래처!B225,주문_리스트!K:K)+SUMIF(주문_리스트!C:C,거래처!B225,주문_리스트!L:L)</f>
        <v>0</v>
      </c>
    </row>
    <row r="226" spans="8:8" hidden="1" x14ac:dyDescent="0.3">
      <c r="H226" s="194">
        <f>SUMIF(주문_리스트!C:C,거래처!B226,주문_리스트!K:K)+SUMIF(주문_리스트!C:C,거래처!B226,주문_리스트!L:L)</f>
        <v>0</v>
      </c>
    </row>
    <row r="227" spans="8:8" hidden="1" x14ac:dyDescent="0.3">
      <c r="H227" s="194">
        <f>SUMIF(주문_리스트!C:C,거래처!B227,주문_리스트!K:K)+SUMIF(주문_리스트!C:C,거래처!B227,주문_리스트!L:L)</f>
        <v>0</v>
      </c>
    </row>
    <row r="228" spans="8:8" hidden="1" x14ac:dyDescent="0.3">
      <c r="H228" s="194">
        <f>SUMIF(주문_리스트!C:C,거래처!B228,주문_리스트!K:K)+SUMIF(주문_리스트!C:C,거래처!B228,주문_리스트!L:L)</f>
        <v>0</v>
      </c>
    </row>
    <row r="229" spans="8:8" hidden="1" x14ac:dyDescent="0.3">
      <c r="H229" s="194">
        <f>SUMIF(주문_리스트!C:C,거래처!B229,주문_리스트!K:K)+SUMIF(주문_리스트!C:C,거래처!B229,주문_리스트!L:L)</f>
        <v>0</v>
      </c>
    </row>
    <row r="230" spans="8:8" hidden="1" x14ac:dyDescent="0.3">
      <c r="H230" s="194">
        <f>SUMIF(주문_리스트!C:C,거래처!B230,주문_리스트!K:K)+SUMIF(주문_리스트!C:C,거래처!B230,주문_리스트!L:L)</f>
        <v>0</v>
      </c>
    </row>
    <row r="231" spans="8:8" hidden="1" x14ac:dyDescent="0.3">
      <c r="H231" s="194">
        <f>SUMIF(주문_리스트!C:C,거래처!B231,주문_리스트!K:K)+SUMIF(주문_리스트!C:C,거래처!B231,주문_리스트!L:L)</f>
        <v>0</v>
      </c>
    </row>
    <row r="232" spans="8:8" hidden="1" x14ac:dyDescent="0.3">
      <c r="H232" s="194">
        <f>SUMIF(주문_리스트!C:C,거래처!B232,주문_리스트!K:K)+SUMIF(주문_리스트!C:C,거래처!B232,주문_리스트!L:L)</f>
        <v>0</v>
      </c>
    </row>
    <row r="233" spans="8:8" hidden="1" x14ac:dyDescent="0.3">
      <c r="H233" s="194">
        <f>SUMIF(주문_리스트!C:C,거래처!B233,주문_리스트!K:K)+SUMIF(주문_리스트!C:C,거래처!B233,주문_리스트!L:L)</f>
        <v>0</v>
      </c>
    </row>
    <row r="234" spans="8:8" hidden="1" x14ac:dyDescent="0.3">
      <c r="H234" s="194">
        <f>SUMIF(주문_리스트!C:C,거래처!B234,주문_리스트!K:K)+SUMIF(주문_리스트!C:C,거래처!B234,주문_리스트!L:L)</f>
        <v>0</v>
      </c>
    </row>
    <row r="235" spans="8:8" hidden="1" x14ac:dyDescent="0.3">
      <c r="H235" s="194">
        <f>SUMIF(주문_리스트!C:C,거래처!B235,주문_리스트!K:K)+SUMIF(주문_리스트!C:C,거래처!B235,주문_리스트!L:L)</f>
        <v>0</v>
      </c>
    </row>
    <row r="236" spans="8:8" hidden="1" x14ac:dyDescent="0.3">
      <c r="H236" s="194">
        <f>SUMIF(주문_리스트!C:C,거래처!B236,주문_리스트!K:K)+SUMIF(주문_리스트!C:C,거래처!B236,주문_리스트!L:L)</f>
        <v>0</v>
      </c>
    </row>
    <row r="237" spans="8:8" hidden="1" x14ac:dyDescent="0.3">
      <c r="H237" s="194">
        <f>SUMIF(주문_리스트!C:C,거래처!B237,주문_리스트!K:K)+SUMIF(주문_리스트!C:C,거래처!B237,주문_리스트!L:L)</f>
        <v>0</v>
      </c>
    </row>
    <row r="238" spans="8:8" hidden="1" x14ac:dyDescent="0.3">
      <c r="H238" s="194">
        <f>SUMIF(주문_리스트!C:C,거래처!B238,주문_리스트!K:K)+SUMIF(주문_리스트!C:C,거래처!B238,주문_리스트!L:L)</f>
        <v>0</v>
      </c>
    </row>
    <row r="239" spans="8:8" hidden="1" x14ac:dyDescent="0.3">
      <c r="H239" s="194">
        <f>SUMIF(주문_리스트!C:C,거래처!B239,주문_리스트!K:K)+SUMIF(주문_리스트!C:C,거래처!B239,주문_리스트!L:L)</f>
        <v>0</v>
      </c>
    </row>
    <row r="240" spans="8:8" hidden="1" x14ac:dyDescent="0.3">
      <c r="H240" s="194">
        <f>SUMIF(주문_리스트!C:C,거래처!B240,주문_리스트!K:K)+SUMIF(주문_리스트!C:C,거래처!B240,주문_리스트!L:L)</f>
        <v>0</v>
      </c>
    </row>
    <row r="241" spans="8:8" hidden="1" x14ac:dyDescent="0.3">
      <c r="H241" s="194">
        <f>SUMIF(주문_리스트!C:C,거래처!B241,주문_리스트!K:K)+SUMIF(주문_리스트!C:C,거래처!B241,주문_리스트!L:L)</f>
        <v>0</v>
      </c>
    </row>
    <row r="242" spans="8:8" hidden="1" x14ac:dyDescent="0.3">
      <c r="H242" s="194">
        <f>SUMIF(주문_리스트!C:C,거래처!B242,주문_리스트!K:K)+SUMIF(주문_리스트!C:C,거래처!B242,주문_리스트!L:L)</f>
        <v>0</v>
      </c>
    </row>
    <row r="243" spans="8:8" hidden="1" x14ac:dyDescent="0.3">
      <c r="H243" s="194">
        <f>SUMIF(주문_리스트!C:C,거래처!B243,주문_리스트!K:K)+SUMIF(주문_리스트!C:C,거래처!B243,주문_리스트!L:L)</f>
        <v>0</v>
      </c>
    </row>
    <row r="244" spans="8:8" hidden="1" x14ac:dyDescent="0.3">
      <c r="H244" s="194">
        <f>SUMIF(주문_리스트!C:C,거래처!B244,주문_리스트!K:K)+SUMIF(주문_리스트!C:C,거래처!B244,주문_리스트!L:L)</f>
        <v>0</v>
      </c>
    </row>
    <row r="245" spans="8:8" hidden="1" x14ac:dyDescent="0.3">
      <c r="H245" s="194">
        <f>SUMIF(주문_리스트!C:C,거래처!B245,주문_리스트!K:K)+SUMIF(주문_리스트!C:C,거래처!B245,주문_리스트!L:L)</f>
        <v>0</v>
      </c>
    </row>
    <row r="246" spans="8:8" hidden="1" x14ac:dyDescent="0.3">
      <c r="H246" s="194">
        <f>SUMIF(주문_리스트!C:C,거래처!B246,주문_리스트!K:K)+SUMIF(주문_리스트!C:C,거래처!B246,주문_리스트!L:L)</f>
        <v>0</v>
      </c>
    </row>
    <row r="247" spans="8:8" hidden="1" x14ac:dyDescent="0.3">
      <c r="H247" s="194">
        <f>SUMIF(주문_리스트!C:C,거래처!B247,주문_리스트!K:K)+SUMIF(주문_리스트!C:C,거래처!B247,주문_리스트!L:L)</f>
        <v>0</v>
      </c>
    </row>
    <row r="248" spans="8:8" hidden="1" x14ac:dyDescent="0.3">
      <c r="H248" s="194">
        <f>SUMIF(주문_리스트!C:C,거래처!B248,주문_리스트!K:K)+SUMIF(주문_리스트!C:C,거래처!B248,주문_리스트!L:L)</f>
        <v>0</v>
      </c>
    </row>
    <row r="249" spans="8:8" hidden="1" x14ac:dyDescent="0.3">
      <c r="H249" s="194">
        <f>SUMIF(주문_리스트!C:C,거래처!B249,주문_리스트!K:K)+SUMIF(주문_리스트!C:C,거래처!B249,주문_리스트!L:L)</f>
        <v>0</v>
      </c>
    </row>
    <row r="250" spans="8:8" hidden="1" x14ac:dyDescent="0.3">
      <c r="H250" s="194">
        <f>SUMIF(주문_리스트!C:C,거래처!B250,주문_리스트!K:K)+SUMIF(주문_리스트!C:C,거래처!B250,주문_리스트!L:L)</f>
        <v>0</v>
      </c>
    </row>
    <row r="251" spans="8:8" hidden="1" x14ac:dyDescent="0.3">
      <c r="H251" s="194">
        <f>SUMIF(주문_리스트!C:C,거래처!B251,주문_리스트!K:K)+SUMIF(주문_리스트!C:C,거래처!B251,주문_리스트!L:L)</f>
        <v>0</v>
      </c>
    </row>
    <row r="252" spans="8:8" hidden="1" x14ac:dyDescent="0.3">
      <c r="H252" s="194">
        <f>SUMIF(주문_리스트!C:C,거래처!B252,주문_리스트!K:K)+SUMIF(주문_리스트!C:C,거래처!B252,주문_리스트!L:L)</f>
        <v>0</v>
      </c>
    </row>
    <row r="253" spans="8:8" hidden="1" x14ac:dyDescent="0.3">
      <c r="H253" s="194">
        <f>SUMIF(주문_리스트!C:C,거래처!B253,주문_리스트!K:K)+SUMIF(주문_리스트!C:C,거래처!B253,주문_리스트!L:L)</f>
        <v>0</v>
      </c>
    </row>
    <row r="254" spans="8:8" hidden="1" x14ac:dyDescent="0.3">
      <c r="H254" s="194">
        <f>SUMIF(주문_리스트!C:C,거래처!B254,주문_리스트!K:K)+SUMIF(주문_리스트!C:C,거래처!B254,주문_리스트!L:L)</f>
        <v>0</v>
      </c>
    </row>
    <row r="255" spans="8:8" hidden="1" x14ac:dyDescent="0.3">
      <c r="H255" s="194">
        <f>SUMIF(주문_리스트!C:C,거래처!B255,주문_리스트!K:K)+SUMIF(주문_리스트!C:C,거래처!B255,주문_리스트!L:L)</f>
        <v>0</v>
      </c>
    </row>
    <row r="256" spans="8:8" hidden="1" x14ac:dyDescent="0.3">
      <c r="H256" s="194">
        <f>SUMIF(주문_리스트!C:C,거래처!B256,주문_리스트!K:K)+SUMIF(주문_리스트!C:C,거래처!B256,주문_리스트!L:L)</f>
        <v>0</v>
      </c>
    </row>
    <row r="257" spans="8:8" hidden="1" x14ac:dyDescent="0.3">
      <c r="H257" s="194">
        <f>SUMIF(주문_리스트!C:C,거래처!B257,주문_리스트!K:K)+SUMIF(주문_리스트!C:C,거래처!B257,주문_리스트!L:L)</f>
        <v>0</v>
      </c>
    </row>
    <row r="258" spans="8:8" hidden="1" x14ac:dyDescent="0.3">
      <c r="H258" s="194">
        <f>SUMIF(주문_리스트!C:C,거래처!B258,주문_리스트!K:K)+SUMIF(주문_리스트!C:C,거래처!B258,주문_리스트!L:L)</f>
        <v>0</v>
      </c>
    </row>
    <row r="259" spans="8:8" hidden="1" x14ac:dyDescent="0.3">
      <c r="H259" s="194">
        <f>SUMIF(주문_리스트!C:C,거래처!B259,주문_리스트!K:K)+SUMIF(주문_리스트!C:C,거래처!B259,주문_리스트!L:L)</f>
        <v>0</v>
      </c>
    </row>
    <row r="260" spans="8:8" hidden="1" x14ac:dyDescent="0.3">
      <c r="H260" s="194">
        <f>SUMIF(주문_리스트!C:C,거래처!B260,주문_리스트!K:K)+SUMIF(주문_리스트!C:C,거래처!B260,주문_리스트!L:L)</f>
        <v>0</v>
      </c>
    </row>
    <row r="261" spans="8:8" hidden="1" x14ac:dyDescent="0.3">
      <c r="H261" s="194">
        <f>SUMIF(주문_리스트!C:C,거래처!B261,주문_리스트!K:K)+SUMIF(주문_리스트!C:C,거래처!B261,주문_리스트!L:L)</f>
        <v>0</v>
      </c>
    </row>
    <row r="262" spans="8:8" hidden="1" x14ac:dyDescent="0.3">
      <c r="H262" s="194">
        <f>SUMIF(주문_리스트!C:C,거래처!B262,주문_리스트!K:K)+SUMIF(주문_리스트!C:C,거래처!B262,주문_리스트!L:L)</f>
        <v>0</v>
      </c>
    </row>
    <row r="263" spans="8:8" hidden="1" x14ac:dyDescent="0.3">
      <c r="H263" s="194">
        <f>SUMIF(주문_리스트!C:C,거래처!B263,주문_리스트!K:K)+SUMIF(주문_리스트!C:C,거래처!B263,주문_리스트!L:L)</f>
        <v>0</v>
      </c>
    </row>
    <row r="264" spans="8:8" hidden="1" x14ac:dyDescent="0.3">
      <c r="H264" s="194">
        <f>SUMIF(주문_리스트!C:C,거래처!B264,주문_리스트!K:K)+SUMIF(주문_리스트!C:C,거래처!B264,주문_리스트!L:L)</f>
        <v>0</v>
      </c>
    </row>
    <row r="265" spans="8:8" hidden="1" x14ac:dyDescent="0.3">
      <c r="H265" s="194">
        <f>SUMIF(주문_리스트!C:C,거래처!B265,주문_리스트!K:K)+SUMIF(주문_리스트!C:C,거래처!B265,주문_리스트!L:L)</f>
        <v>0</v>
      </c>
    </row>
    <row r="266" spans="8:8" hidden="1" x14ac:dyDescent="0.3">
      <c r="H266" s="194">
        <f>SUMIF(주문_리스트!C:C,거래처!B266,주문_리스트!K:K)+SUMIF(주문_리스트!C:C,거래처!B266,주문_리스트!L:L)</f>
        <v>0</v>
      </c>
    </row>
    <row r="267" spans="8:8" hidden="1" x14ac:dyDescent="0.3">
      <c r="H267" s="194">
        <f>SUMIF(주문_리스트!C:C,거래처!B267,주문_리스트!K:K)+SUMIF(주문_리스트!C:C,거래처!B267,주문_리스트!L:L)</f>
        <v>0</v>
      </c>
    </row>
    <row r="268" spans="8:8" hidden="1" x14ac:dyDescent="0.3">
      <c r="H268" s="194">
        <f>SUMIF(주문_리스트!C:C,거래처!B268,주문_리스트!K:K)+SUMIF(주문_리스트!C:C,거래처!B268,주문_리스트!L:L)</f>
        <v>0</v>
      </c>
    </row>
    <row r="269" spans="8:8" hidden="1" x14ac:dyDescent="0.3">
      <c r="H269" s="194">
        <f>SUMIF(주문_리스트!C:C,거래처!B269,주문_리스트!K:K)+SUMIF(주문_리스트!C:C,거래처!B269,주문_리스트!L:L)</f>
        <v>0</v>
      </c>
    </row>
    <row r="270" spans="8:8" hidden="1" x14ac:dyDescent="0.3">
      <c r="H270" s="194">
        <f>SUMIF(주문_리스트!C:C,거래처!B270,주문_리스트!K:K)+SUMIF(주문_리스트!C:C,거래처!B270,주문_리스트!L:L)</f>
        <v>0</v>
      </c>
    </row>
    <row r="271" spans="8:8" hidden="1" x14ac:dyDescent="0.3">
      <c r="H271" s="194">
        <f>SUMIF(주문_리스트!C:C,거래처!B271,주문_리스트!K:K)+SUMIF(주문_리스트!C:C,거래처!B271,주문_리스트!L:L)</f>
        <v>0</v>
      </c>
    </row>
    <row r="272" spans="8:8" hidden="1" x14ac:dyDescent="0.3">
      <c r="H272" s="194">
        <f>SUMIF(주문_리스트!C:C,거래처!B272,주문_리스트!K:K)+SUMIF(주문_리스트!C:C,거래처!B272,주문_리스트!L:L)</f>
        <v>0</v>
      </c>
    </row>
    <row r="273" spans="8:8" hidden="1" x14ac:dyDescent="0.3">
      <c r="H273" s="194">
        <f>SUMIF(주문_리스트!C:C,거래처!B273,주문_리스트!K:K)+SUMIF(주문_리스트!C:C,거래처!B273,주문_리스트!L:L)</f>
        <v>0</v>
      </c>
    </row>
    <row r="274" spans="8:8" hidden="1" x14ac:dyDescent="0.3">
      <c r="H274" s="194">
        <f>SUMIF(주문_리스트!C:C,거래처!B274,주문_리스트!K:K)+SUMIF(주문_리스트!C:C,거래처!B274,주문_리스트!L:L)</f>
        <v>0</v>
      </c>
    </row>
    <row r="275" spans="8:8" hidden="1" x14ac:dyDescent="0.3">
      <c r="H275" s="194">
        <f>SUMIF(주문_리스트!C:C,거래처!B275,주문_리스트!K:K)+SUMIF(주문_리스트!C:C,거래처!B275,주문_리스트!L:L)</f>
        <v>0</v>
      </c>
    </row>
    <row r="276" spans="8:8" hidden="1" x14ac:dyDescent="0.3">
      <c r="H276" s="194">
        <f>SUMIF(주문_리스트!C:C,거래처!B276,주문_리스트!K:K)+SUMIF(주문_리스트!C:C,거래처!B276,주문_리스트!L:L)</f>
        <v>0</v>
      </c>
    </row>
    <row r="277" spans="8:8" hidden="1" x14ac:dyDescent="0.3">
      <c r="H277" s="194">
        <f>SUMIF(주문_리스트!C:C,거래처!B277,주문_리스트!K:K)+SUMIF(주문_리스트!C:C,거래처!B277,주문_리스트!L:L)</f>
        <v>0</v>
      </c>
    </row>
    <row r="278" spans="8:8" hidden="1" x14ac:dyDescent="0.3">
      <c r="H278" s="194">
        <f>SUMIF(주문_리스트!C:C,거래처!B278,주문_리스트!K:K)+SUMIF(주문_리스트!C:C,거래처!B278,주문_리스트!L:L)</f>
        <v>0</v>
      </c>
    </row>
    <row r="279" spans="8:8" hidden="1" x14ac:dyDescent="0.3">
      <c r="H279" s="194">
        <f>SUMIF(주문_리스트!C:C,거래처!B279,주문_리스트!K:K)+SUMIF(주문_리스트!C:C,거래처!B279,주문_리스트!L:L)</f>
        <v>0</v>
      </c>
    </row>
    <row r="280" spans="8:8" hidden="1" x14ac:dyDescent="0.3">
      <c r="H280" s="194">
        <f>SUMIF(주문_리스트!C:C,거래처!B280,주문_리스트!K:K)+SUMIF(주문_리스트!C:C,거래처!B280,주문_리스트!L:L)</f>
        <v>0</v>
      </c>
    </row>
    <row r="281" spans="8:8" hidden="1" x14ac:dyDescent="0.3">
      <c r="H281" s="194">
        <f>SUMIF(주문_리스트!C:C,거래처!B281,주문_리스트!K:K)+SUMIF(주문_리스트!C:C,거래처!B281,주문_리스트!L:L)</f>
        <v>0</v>
      </c>
    </row>
    <row r="282" spans="8:8" hidden="1" x14ac:dyDescent="0.3">
      <c r="H282" s="194">
        <f>SUMIF(주문_리스트!C:C,거래처!B282,주문_리스트!K:K)+SUMIF(주문_리스트!C:C,거래처!B282,주문_리스트!L:L)</f>
        <v>0</v>
      </c>
    </row>
    <row r="283" spans="8:8" hidden="1" x14ac:dyDescent="0.3">
      <c r="H283" s="194">
        <f>SUMIF(주문_리스트!C:C,거래처!B283,주문_리스트!K:K)+SUMIF(주문_리스트!C:C,거래처!B283,주문_리스트!L:L)</f>
        <v>0</v>
      </c>
    </row>
    <row r="284" spans="8:8" hidden="1" x14ac:dyDescent="0.3">
      <c r="H284" s="194">
        <f>SUMIF(주문_리스트!C:C,거래처!B284,주문_리스트!K:K)+SUMIF(주문_리스트!C:C,거래처!B284,주문_리스트!L:L)</f>
        <v>0</v>
      </c>
    </row>
    <row r="285" spans="8:8" hidden="1" x14ac:dyDescent="0.3">
      <c r="H285" s="194">
        <f>SUMIF(주문_리스트!C:C,거래처!B285,주문_리스트!K:K)+SUMIF(주문_리스트!C:C,거래처!B285,주문_리스트!L:L)</f>
        <v>0</v>
      </c>
    </row>
    <row r="286" spans="8:8" hidden="1" x14ac:dyDescent="0.3">
      <c r="H286" s="194">
        <f>SUMIF(주문_리스트!C:C,거래처!B286,주문_리스트!K:K)+SUMIF(주문_리스트!C:C,거래처!B286,주문_리스트!L:L)</f>
        <v>0</v>
      </c>
    </row>
    <row r="287" spans="8:8" hidden="1" x14ac:dyDescent="0.3">
      <c r="H287" s="194">
        <f>SUMIF(주문_리스트!C:C,거래처!B287,주문_리스트!K:K)+SUMIF(주문_리스트!C:C,거래처!B287,주문_리스트!L:L)</f>
        <v>0</v>
      </c>
    </row>
    <row r="288" spans="8:8" hidden="1" x14ac:dyDescent="0.3">
      <c r="H288" s="194">
        <f>SUMIF(주문_리스트!C:C,거래처!B288,주문_리스트!K:K)+SUMIF(주문_리스트!C:C,거래처!B288,주문_리스트!L:L)</f>
        <v>0</v>
      </c>
    </row>
    <row r="289" spans="8:8" hidden="1" x14ac:dyDescent="0.3">
      <c r="H289" s="194">
        <f>SUMIF(주문_리스트!C:C,거래처!B289,주문_리스트!K:K)+SUMIF(주문_리스트!C:C,거래처!B289,주문_리스트!L:L)</f>
        <v>0</v>
      </c>
    </row>
    <row r="290" spans="8:8" hidden="1" x14ac:dyDescent="0.3">
      <c r="H290" s="194">
        <f>SUMIF(주문_리스트!C:C,거래처!B290,주문_리스트!K:K)+SUMIF(주문_리스트!C:C,거래처!B290,주문_리스트!L:L)</f>
        <v>0</v>
      </c>
    </row>
    <row r="291" spans="8:8" hidden="1" x14ac:dyDescent="0.3">
      <c r="H291" s="194">
        <f>SUMIF(주문_리스트!C:C,거래처!B291,주문_리스트!K:K)+SUMIF(주문_리스트!C:C,거래처!B291,주문_리스트!L:L)</f>
        <v>0</v>
      </c>
    </row>
    <row r="292" spans="8:8" hidden="1" x14ac:dyDescent="0.3">
      <c r="H292" s="194">
        <f>SUMIF(주문_리스트!C:C,거래처!B292,주문_리스트!K:K)+SUMIF(주문_리스트!C:C,거래처!B292,주문_리스트!L:L)</f>
        <v>0</v>
      </c>
    </row>
    <row r="293" spans="8:8" hidden="1" x14ac:dyDescent="0.3">
      <c r="H293" s="194">
        <f>SUMIF(주문_리스트!C:C,거래처!B293,주문_리스트!K:K)+SUMIF(주문_리스트!C:C,거래처!B293,주문_리스트!L:L)</f>
        <v>0</v>
      </c>
    </row>
    <row r="294" spans="8:8" hidden="1" x14ac:dyDescent="0.3">
      <c r="H294" s="194">
        <f>SUMIF(주문_리스트!C:C,거래처!B294,주문_리스트!K:K)+SUMIF(주문_리스트!C:C,거래처!B294,주문_리스트!L:L)</f>
        <v>0</v>
      </c>
    </row>
    <row r="295" spans="8:8" hidden="1" x14ac:dyDescent="0.3">
      <c r="H295" s="194">
        <f>SUMIF(주문_리스트!C:C,거래처!B295,주문_리스트!K:K)+SUMIF(주문_리스트!C:C,거래처!B295,주문_리스트!L:L)</f>
        <v>0</v>
      </c>
    </row>
    <row r="296" spans="8:8" hidden="1" x14ac:dyDescent="0.3">
      <c r="H296" s="194">
        <f>SUMIF(주문_리스트!C:C,거래처!B296,주문_리스트!K:K)+SUMIF(주문_리스트!C:C,거래처!B296,주문_리스트!L:L)</f>
        <v>0</v>
      </c>
    </row>
    <row r="297" spans="8:8" hidden="1" x14ac:dyDescent="0.3">
      <c r="H297" s="194">
        <f>SUMIF(주문_리스트!C:C,거래처!B297,주문_리스트!K:K)+SUMIF(주문_리스트!C:C,거래처!B297,주문_리스트!L:L)</f>
        <v>0</v>
      </c>
    </row>
    <row r="298" spans="8:8" hidden="1" x14ac:dyDescent="0.3">
      <c r="H298" s="194">
        <f>SUMIF(주문_리스트!C:C,거래처!B298,주문_리스트!K:K)+SUMIF(주문_리스트!C:C,거래처!B298,주문_리스트!L:L)</f>
        <v>0</v>
      </c>
    </row>
    <row r="299" spans="8:8" hidden="1" x14ac:dyDescent="0.3">
      <c r="H299" s="194">
        <f>SUMIF(주문_리스트!C:C,거래처!B299,주문_리스트!K:K)+SUMIF(주문_리스트!C:C,거래처!B299,주문_리스트!L:L)</f>
        <v>0</v>
      </c>
    </row>
    <row r="300" spans="8:8" hidden="1" x14ac:dyDescent="0.3">
      <c r="H300" s="194">
        <f>SUMIF(주문_리스트!C:C,거래처!B300,주문_리스트!K:K)+SUMIF(주문_리스트!C:C,거래처!B300,주문_리스트!L:L)</f>
        <v>0</v>
      </c>
    </row>
    <row r="301" spans="8:8" hidden="1" x14ac:dyDescent="0.3">
      <c r="H301" s="194">
        <f>SUMIF(주문_리스트!C:C,거래처!B301,주문_리스트!K:K)+SUMIF(주문_리스트!C:C,거래처!B301,주문_리스트!L:L)</f>
        <v>0</v>
      </c>
    </row>
    <row r="302" spans="8:8" hidden="1" x14ac:dyDescent="0.3">
      <c r="H302" s="194">
        <f>SUMIF(주문_리스트!C:C,거래처!B302,주문_리스트!K:K)+SUMIF(주문_리스트!C:C,거래처!B302,주문_리스트!L:L)</f>
        <v>0</v>
      </c>
    </row>
    <row r="303" spans="8:8" hidden="1" x14ac:dyDescent="0.3">
      <c r="H303" s="194">
        <f>SUMIF(주문_리스트!C:C,거래처!B303,주문_리스트!K:K)+SUMIF(주문_리스트!C:C,거래처!B303,주문_리스트!L:L)</f>
        <v>0</v>
      </c>
    </row>
    <row r="304" spans="8:8" hidden="1" x14ac:dyDescent="0.3">
      <c r="H304" s="194">
        <f>SUMIF(주문_리스트!C:C,거래처!B304,주문_리스트!K:K)+SUMIF(주문_리스트!C:C,거래처!B304,주문_리스트!L:L)</f>
        <v>0</v>
      </c>
    </row>
    <row r="305" spans="8:8" hidden="1" x14ac:dyDescent="0.3">
      <c r="H305" s="194">
        <f>SUMIF(주문_리스트!C:C,거래처!B305,주문_리스트!K:K)+SUMIF(주문_리스트!C:C,거래처!B305,주문_리스트!L:L)</f>
        <v>0</v>
      </c>
    </row>
    <row r="306" spans="8:8" hidden="1" x14ac:dyDescent="0.3">
      <c r="H306" s="194">
        <f>SUMIF(주문_리스트!C:C,거래처!B306,주문_리스트!K:K)+SUMIF(주문_리스트!C:C,거래처!B306,주문_리스트!L:L)</f>
        <v>0</v>
      </c>
    </row>
    <row r="307" spans="8:8" hidden="1" x14ac:dyDescent="0.3">
      <c r="H307" s="194">
        <f>SUMIF(주문_리스트!C:C,거래처!B307,주문_리스트!K:K)+SUMIF(주문_리스트!C:C,거래처!B307,주문_리스트!L:L)</f>
        <v>0</v>
      </c>
    </row>
    <row r="308" spans="8:8" hidden="1" x14ac:dyDescent="0.3">
      <c r="H308" s="194">
        <f>SUMIF(주문_리스트!C:C,거래처!B308,주문_리스트!K:K)+SUMIF(주문_리스트!C:C,거래처!B308,주문_리스트!L:L)</f>
        <v>0</v>
      </c>
    </row>
    <row r="309" spans="8:8" hidden="1" x14ac:dyDescent="0.3">
      <c r="H309" s="194">
        <f>SUMIF(주문_리스트!C:C,거래처!B309,주문_리스트!K:K)+SUMIF(주문_리스트!C:C,거래처!B309,주문_리스트!L:L)</f>
        <v>0</v>
      </c>
    </row>
    <row r="310" spans="8:8" hidden="1" x14ac:dyDescent="0.3">
      <c r="H310" s="194">
        <f>SUMIF(주문_리스트!C:C,거래처!B310,주문_리스트!K:K)+SUMIF(주문_리스트!C:C,거래처!B310,주문_리스트!L:L)</f>
        <v>0</v>
      </c>
    </row>
    <row r="311" spans="8:8" hidden="1" x14ac:dyDescent="0.3">
      <c r="H311" s="194">
        <f>SUMIF(주문_리스트!C:C,거래처!B311,주문_리스트!K:K)+SUMIF(주문_리스트!C:C,거래처!B311,주문_리스트!L:L)</f>
        <v>0</v>
      </c>
    </row>
    <row r="312" spans="8:8" hidden="1" x14ac:dyDescent="0.3">
      <c r="H312" s="194">
        <f>SUMIF(주문_리스트!C:C,거래처!B312,주문_리스트!K:K)+SUMIF(주문_리스트!C:C,거래처!B312,주문_리스트!L:L)</f>
        <v>0</v>
      </c>
    </row>
    <row r="313" spans="8:8" hidden="1" x14ac:dyDescent="0.3">
      <c r="H313" s="194">
        <f>SUMIF(주문_리스트!C:C,거래처!B313,주문_리스트!K:K)+SUMIF(주문_리스트!C:C,거래처!B313,주문_리스트!L:L)</f>
        <v>0</v>
      </c>
    </row>
    <row r="314" spans="8:8" hidden="1" x14ac:dyDescent="0.3">
      <c r="H314" s="194">
        <f>SUMIF(주문_리스트!C:C,거래처!B314,주문_리스트!K:K)+SUMIF(주문_리스트!C:C,거래처!B314,주문_리스트!L:L)</f>
        <v>0</v>
      </c>
    </row>
    <row r="315" spans="8:8" hidden="1" x14ac:dyDescent="0.3">
      <c r="H315" s="194">
        <f>SUMIF(주문_리스트!C:C,거래처!B315,주문_리스트!K:K)+SUMIF(주문_리스트!C:C,거래처!B315,주문_리스트!L:L)</f>
        <v>0</v>
      </c>
    </row>
    <row r="316" spans="8:8" hidden="1" x14ac:dyDescent="0.3">
      <c r="H316" s="194">
        <f>SUMIF(주문_리스트!C:C,거래처!B316,주문_리스트!K:K)+SUMIF(주문_리스트!C:C,거래처!B316,주문_리스트!L:L)</f>
        <v>0</v>
      </c>
    </row>
    <row r="317" spans="8:8" hidden="1" x14ac:dyDescent="0.3">
      <c r="H317" s="194">
        <f>SUMIF(주문_리스트!C:C,거래처!B317,주문_리스트!K:K)+SUMIF(주문_리스트!C:C,거래처!B317,주문_리스트!L:L)</f>
        <v>0</v>
      </c>
    </row>
    <row r="318" spans="8:8" hidden="1" x14ac:dyDescent="0.3">
      <c r="H318" s="194">
        <f>SUMIF(주문_리스트!C:C,거래처!B318,주문_리스트!K:K)+SUMIF(주문_리스트!C:C,거래처!B318,주문_리스트!L:L)</f>
        <v>0</v>
      </c>
    </row>
    <row r="319" spans="8:8" hidden="1" x14ac:dyDescent="0.3">
      <c r="H319" s="194">
        <f>SUMIF(주문_리스트!C:C,거래처!B319,주문_리스트!K:K)+SUMIF(주문_리스트!C:C,거래처!B319,주문_리스트!L:L)</f>
        <v>0</v>
      </c>
    </row>
    <row r="320" spans="8:8" hidden="1" x14ac:dyDescent="0.3">
      <c r="H320" s="194">
        <f>SUMIF(주문_리스트!C:C,거래처!B320,주문_리스트!K:K)+SUMIF(주문_리스트!C:C,거래처!B320,주문_리스트!L:L)</f>
        <v>0</v>
      </c>
    </row>
    <row r="321" spans="8:8" hidden="1" x14ac:dyDescent="0.3">
      <c r="H321" s="194">
        <f>SUMIF(주문_리스트!C:C,거래처!B321,주문_리스트!K:K)+SUMIF(주문_리스트!C:C,거래처!B321,주문_리스트!L:L)</f>
        <v>0</v>
      </c>
    </row>
    <row r="322" spans="8:8" hidden="1" x14ac:dyDescent="0.3">
      <c r="H322" s="194">
        <f>SUMIF(주문_리스트!C:C,거래처!B322,주문_리스트!K:K)+SUMIF(주문_리스트!C:C,거래처!B322,주문_리스트!L:L)</f>
        <v>0</v>
      </c>
    </row>
    <row r="323" spans="8:8" hidden="1" x14ac:dyDescent="0.3">
      <c r="H323" s="194">
        <f>SUMIF(주문_리스트!C:C,거래처!B323,주문_리스트!K:K)+SUMIF(주문_리스트!C:C,거래처!B323,주문_리스트!L:L)</f>
        <v>0</v>
      </c>
    </row>
    <row r="324" spans="8:8" hidden="1" x14ac:dyDescent="0.3">
      <c r="H324" s="194">
        <f>SUMIF(주문_리스트!C:C,거래처!B324,주문_리스트!K:K)+SUMIF(주문_리스트!C:C,거래처!B324,주문_리스트!L:L)</f>
        <v>0</v>
      </c>
    </row>
    <row r="325" spans="8:8" hidden="1" x14ac:dyDescent="0.3">
      <c r="H325" s="194">
        <f>SUMIF(주문_리스트!C:C,거래처!B325,주문_리스트!K:K)+SUMIF(주문_리스트!C:C,거래처!B325,주문_리스트!L:L)</f>
        <v>0</v>
      </c>
    </row>
    <row r="326" spans="8:8" hidden="1" x14ac:dyDescent="0.3">
      <c r="H326" s="194">
        <f>SUMIF(주문_리스트!C:C,거래처!B326,주문_리스트!K:K)+SUMIF(주문_리스트!C:C,거래처!B326,주문_리스트!L:L)</f>
        <v>0</v>
      </c>
    </row>
    <row r="327" spans="8:8" hidden="1" x14ac:dyDescent="0.3">
      <c r="H327" s="194">
        <f>SUMIF(주문_리스트!C:C,거래처!B327,주문_리스트!K:K)+SUMIF(주문_리스트!C:C,거래처!B327,주문_리스트!L:L)</f>
        <v>0</v>
      </c>
    </row>
    <row r="328" spans="8:8" hidden="1" x14ac:dyDescent="0.3">
      <c r="H328" s="194">
        <f>SUMIF(주문_리스트!C:C,거래처!B328,주문_리스트!K:K)+SUMIF(주문_리스트!C:C,거래처!B328,주문_리스트!L:L)</f>
        <v>0</v>
      </c>
    </row>
    <row r="329" spans="8:8" hidden="1" x14ac:dyDescent="0.3">
      <c r="H329" s="194">
        <f>SUMIF(주문_리스트!C:C,거래처!B329,주문_리스트!K:K)+SUMIF(주문_리스트!C:C,거래처!B329,주문_리스트!L:L)</f>
        <v>0</v>
      </c>
    </row>
    <row r="330" spans="8:8" hidden="1" x14ac:dyDescent="0.3">
      <c r="H330" s="194">
        <f>SUMIF(주문_리스트!C:C,거래처!B330,주문_리스트!K:K)+SUMIF(주문_리스트!C:C,거래처!B330,주문_리스트!L:L)</f>
        <v>0</v>
      </c>
    </row>
    <row r="331" spans="8:8" hidden="1" x14ac:dyDescent="0.3">
      <c r="H331" s="194">
        <f>SUMIF(주문_리스트!C:C,거래처!B331,주문_리스트!K:K)+SUMIF(주문_리스트!C:C,거래처!B331,주문_리스트!L:L)</f>
        <v>0</v>
      </c>
    </row>
    <row r="332" spans="8:8" hidden="1" x14ac:dyDescent="0.3">
      <c r="H332" s="194">
        <f>SUMIF(주문_리스트!C:C,거래처!B332,주문_리스트!K:K)+SUMIF(주문_리스트!C:C,거래처!B332,주문_리스트!L:L)</f>
        <v>0</v>
      </c>
    </row>
    <row r="333" spans="8:8" hidden="1" x14ac:dyDescent="0.3">
      <c r="H333" s="194">
        <f>SUMIF(주문_리스트!C:C,거래처!B333,주문_리스트!K:K)+SUMIF(주문_리스트!C:C,거래처!B333,주문_리스트!L:L)</f>
        <v>0</v>
      </c>
    </row>
    <row r="334" spans="8:8" hidden="1" x14ac:dyDescent="0.3">
      <c r="H334" s="194">
        <f>SUMIF(주문_리스트!C:C,거래처!B334,주문_리스트!K:K)+SUMIF(주문_리스트!C:C,거래처!B334,주문_리스트!L:L)</f>
        <v>0</v>
      </c>
    </row>
    <row r="335" spans="8:8" hidden="1" x14ac:dyDescent="0.3">
      <c r="H335" s="194">
        <f>SUMIF(주문_리스트!C:C,거래처!B335,주문_리스트!K:K)+SUMIF(주문_리스트!C:C,거래처!B335,주문_리스트!L:L)</f>
        <v>0</v>
      </c>
    </row>
    <row r="336" spans="8:8" hidden="1" x14ac:dyDescent="0.3">
      <c r="H336" s="194">
        <f>SUMIF(주문_리스트!C:C,거래처!B336,주문_리스트!K:K)+SUMIF(주문_리스트!C:C,거래처!B336,주문_리스트!L:L)</f>
        <v>0</v>
      </c>
    </row>
    <row r="337" spans="8:8" hidden="1" x14ac:dyDescent="0.3">
      <c r="H337" s="194">
        <f>SUMIF(주문_리스트!C:C,거래처!B337,주문_리스트!K:K)+SUMIF(주문_리스트!C:C,거래처!B337,주문_리스트!L:L)</f>
        <v>0</v>
      </c>
    </row>
    <row r="338" spans="8:8" hidden="1" x14ac:dyDescent="0.3">
      <c r="H338" s="194">
        <f>SUMIF(주문_리스트!C:C,거래처!B338,주문_리스트!K:K)+SUMIF(주문_리스트!C:C,거래처!B338,주문_리스트!L:L)</f>
        <v>0</v>
      </c>
    </row>
    <row r="339" spans="8:8" hidden="1" x14ac:dyDescent="0.3">
      <c r="H339" s="194">
        <f>SUMIF(주문_리스트!C:C,거래처!B339,주문_리스트!K:K)+SUMIF(주문_리스트!C:C,거래처!B339,주문_리스트!L:L)</f>
        <v>0</v>
      </c>
    </row>
    <row r="340" spans="8:8" hidden="1" x14ac:dyDescent="0.3">
      <c r="H340" s="194">
        <f>SUMIF(주문_리스트!C:C,거래처!B340,주문_리스트!K:K)+SUMIF(주문_리스트!C:C,거래처!B340,주문_리스트!L:L)</f>
        <v>0</v>
      </c>
    </row>
    <row r="341" spans="8:8" hidden="1" x14ac:dyDescent="0.3">
      <c r="H341" s="194">
        <f>SUMIF(주문_리스트!C:C,거래처!B341,주문_리스트!K:K)+SUMIF(주문_리스트!C:C,거래처!B341,주문_리스트!L:L)</f>
        <v>0</v>
      </c>
    </row>
    <row r="342" spans="8:8" hidden="1" x14ac:dyDescent="0.3">
      <c r="H342" s="194">
        <f>SUMIF(주문_리스트!C:C,거래처!B342,주문_리스트!K:K)+SUMIF(주문_리스트!C:C,거래처!B342,주문_리스트!L:L)</f>
        <v>0</v>
      </c>
    </row>
    <row r="343" spans="8:8" hidden="1" x14ac:dyDescent="0.3">
      <c r="H343" s="194">
        <f>SUMIF(주문_리스트!C:C,거래처!B343,주문_리스트!K:K)+SUMIF(주문_리스트!C:C,거래처!B343,주문_리스트!L:L)</f>
        <v>0</v>
      </c>
    </row>
    <row r="344" spans="8:8" hidden="1" x14ac:dyDescent="0.3">
      <c r="H344" s="194">
        <f>SUMIF(주문_리스트!C:C,거래처!B344,주문_리스트!K:K)+SUMIF(주문_리스트!C:C,거래처!B344,주문_리스트!L:L)</f>
        <v>0</v>
      </c>
    </row>
    <row r="345" spans="8:8" hidden="1" x14ac:dyDescent="0.3">
      <c r="H345" s="194">
        <f>SUMIF(주문_리스트!C:C,거래처!B345,주문_리스트!K:K)+SUMIF(주문_리스트!C:C,거래처!B345,주문_리스트!L:L)</f>
        <v>0</v>
      </c>
    </row>
    <row r="346" spans="8:8" hidden="1" x14ac:dyDescent="0.3">
      <c r="H346" s="194">
        <f>SUMIF(주문_리스트!C:C,거래처!B346,주문_리스트!K:K)+SUMIF(주문_리스트!C:C,거래처!B346,주문_리스트!L:L)</f>
        <v>0</v>
      </c>
    </row>
    <row r="347" spans="8:8" hidden="1" x14ac:dyDescent="0.3">
      <c r="H347" s="194">
        <f>SUMIF(주문_리스트!C:C,거래처!B347,주문_리스트!K:K)+SUMIF(주문_리스트!C:C,거래처!B347,주문_리스트!L:L)</f>
        <v>0</v>
      </c>
    </row>
    <row r="348" spans="8:8" hidden="1" x14ac:dyDescent="0.3">
      <c r="H348" s="194">
        <f>SUMIF(주문_리스트!C:C,거래처!B348,주문_리스트!K:K)+SUMIF(주문_리스트!C:C,거래처!B348,주문_리스트!L:L)</f>
        <v>0</v>
      </c>
    </row>
    <row r="349" spans="8:8" hidden="1" x14ac:dyDescent="0.3">
      <c r="H349" s="194">
        <f>SUMIF(주문_리스트!C:C,거래처!B349,주문_리스트!K:K)+SUMIF(주문_리스트!C:C,거래처!B349,주문_리스트!L:L)</f>
        <v>0</v>
      </c>
    </row>
    <row r="350" spans="8:8" hidden="1" x14ac:dyDescent="0.3">
      <c r="H350" s="194">
        <f>SUMIF(주문_리스트!C:C,거래처!B350,주문_리스트!K:K)+SUMIF(주문_리스트!C:C,거래처!B350,주문_리스트!L:L)</f>
        <v>0</v>
      </c>
    </row>
    <row r="351" spans="8:8" hidden="1" x14ac:dyDescent="0.3">
      <c r="H351" s="194">
        <f>SUMIF(주문_리스트!C:C,거래처!B351,주문_리스트!K:K)+SUMIF(주문_리스트!C:C,거래처!B351,주문_리스트!L:L)</f>
        <v>0</v>
      </c>
    </row>
    <row r="352" spans="8:8" hidden="1" x14ac:dyDescent="0.3">
      <c r="H352" s="194">
        <f>SUMIF(주문_리스트!C:C,거래처!B352,주문_리스트!K:K)+SUMIF(주문_리스트!C:C,거래처!B352,주문_리스트!L:L)</f>
        <v>0</v>
      </c>
    </row>
    <row r="353" spans="8:8" hidden="1" x14ac:dyDescent="0.3">
      <c r="H353" s="194">
        <f>SUMIF(주문_리스트!C:C,거래처!B353,주문_리스트!K:K)+SUMIF(주문_리스트!C:C,거래처!B353,주문_리스트!L:L)</f>
        <v>0</v>
      </c>
    </row>
    <row r="354" spans="8:8" hidden="1" x14ac:dyDescent="0.3">
      <c r="H354" s="194">
        <f>SUMIF(주문_리스트!C:C,거래처!B354,주문_리스트!K:K)+SUMIF(주문_리스트!C:C,거래처!B354,주문_리스트!L:L)</f>
        <v>0</v>
      </c>
    </row>
    <row r="355" spans="8:8" hidden="1" x14ac:dyDescent="0.3">
      <c r="H355" s="194">
        <f>SUMIF(주문_리스트!C:C,거래처!B355,주문_리스트!K:K)+SUMIF(주문_리스트!C:C,거래처!B355,주문_리스트!L:L)</f>
        <v>0</v>
      </c>
    </row>
    <row r="356" spans="8:8" hidden="1" x14ac:dyDescent="0.3">
      <c r="H356" s="194">
        <f>SUMIF(주문_리스트!C:C,거래처!B356,주문_리스트!K:K)+SUMIF(주문_리스트!C:C,거래처!B356,주문_리스트!L:L)</f>
        <v>0</v>
      </c>
    </row>
    <row r="357" spans="8:8" hidden="1" x14ac:dyDescent="0.3">
      <c r="H357" s="194">
        <f>SUMIF(주문_리스트!C:C,거래처!B357,주문_리스트!K:K)+SUMIF(주문_리스트!C:C,거래처!B357,주문_리스트!L:L)</f>
        <v>0</v>
      </c>
    </row>
    <row r="358" spans="8:8" hidden="1" x14ac:dyDescent="0.3">
      <c r="H358" s="194">
        <f>SUMIF(주문_리스트!C:C,거래처!B358,주문_리스트!K:K)+SUMIF(주문_리스트!C:C,거래처!B358,주문_리스트!L:L)</f>
        <v>0</v>
      </c>
    </row>
    <row r="359" spans="8:8" hidden="1" x14ac:dyDescent="0.3">
      <c r="H359" s="194">
        <f>SUMIF(주문_리스트!C:C,거래처!B359,주문_리스트!K:K)+SUMIF(주문_리스트!C:C,거래처!B359,주문_리스트!L:L)</f>
        <v>0</v>
      </c>
    </row>
    <row r="360" spans="8:8" hidden="1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0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294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-12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-82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-101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-167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-45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-45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-14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-76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-45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-45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-30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4766</v>
      </c>
      <c r="D88" s="288" t="s">
        <v>1714</v>
      </c>
      <c r="E88" s="288" t="s">
        <v>4766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4657</v>
      </c>
      <c r="D89" s="288" t="s">
        <v>1715</v>
      </c>
      <c r="E89" s="288" t="s">
        <v>4657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4776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5072</v>
      </c>
      <c r="D97" s="288" t="s">
        <v>5073</v>
      </c>
      <c r="E97" s="288" t="s">
        <v>5072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-85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-167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-30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-19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-45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4600</v>
      </c>
      <c r="D141" s="288" t="s">
        <v>4599</v>
      </c>
      <c r="E141" s="288" t="s">
        <v>4600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-30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-30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-30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-14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4874</v>
      </c>
      <c r="D205" s="288" t="s">
        <v>4873</v>
      </c>
      <c r="E205" s="288" t="s">
        <v>4874</v>
      </c>
      <c r="F205" s="52">
        <v>900000</v>
      </c>
      <c r="H205">
        <v>0</v>
      </c>
      <c r="I205" s="52" t="s">
        <v>4875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-14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4577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4603</v>
      </c>
      <c r="D267" s="288" t="s">
        <v>4604</v>
      </c>
      <c r="E267" s="288" t="s">
        <v>4603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4605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4629</v>
      </c>
      <c r="D270" s="288" t="s">
        <v>3882</v>
      </c>
      <c r="E270" s="288" t="s">
        <v>4629</v>
      </c>
      <c r="F270" s="52">
        <v>70000</v>
      </c>
      <c r="G270" s="52">
        <v>40000</v>
      </c>
      <c r="I270" s="52" t="s">
        <v>4630</v>
      </c>
    </row>
    <row r="271" spans="1:9" x14ac:dyDescent="0.3">
      <c r="A271">
        <v>274</v>
      </c>
      <c r="B271">
        <v>3</v>
      </c>
      <c r="C271" s="288" t="s">
        <v>4646</v>
      </c>
      <c r="D271" s="288" t="s">
        <v>4647</v>
      </c>
      <c r="E271" s="288" t="s">
        <v>4646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4658</v>
      </c>
      <c r="D272" s="288" t="s">
        <v>4659</v>
      </c>
      <c r="E272" s="288" t="s">
        <v>4658</v>
      </c>
    </row>
    <row r="273" spans="1:7" x14ac:dyDescent="0.3">
      <c r="A273">
        <v>276</v>
      </c>
      <c r="B273">
        <v>1</v>
      </c>
      <c r="C273" s="288" t="s">
        <v>4660</v>
      </c>
      <c r="D273" s="288" t="s">
        <v>4661</v>
      </c>
      <c r="E273" s="288" t="s">
        <v>4660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4739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4761</v>
      </c>
      <c r="D275" s="288" t="s">
        <v>4762</v>
      </c>
      <c r="E275" s="288" t="s">
        <v>4761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4767</v>
      </c>
      <c r="D276" s="288" t="s">
        <v>4160</v>
      </c>
      <c r="E276" s="288" t="s">
        <v>4767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4777</v>
      </c>
      <c r="D277" s="288" t="s">
        <v>4778</v>
      </c>
      <c r="E277" s="288" t="s">
        <v>4777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4783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4787</v>
      </c>
      <c r="D279" s="288" t="s">
        <v>4788</v>
      </c>
      <c r="E279" s="288" t="s">
        <v>4787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4796</v>
      </c>
      <c r="D280" s="288" t="s">
        <v>4797</v>
      </c>
      <c r="E280" s="288" t="s">
        <v>4796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4834</v>
      </c>
      <c r="D281" s="288" t="s">
        <v>4835</v>
      </c>
      <c r="E281" s="288" t="s">
        <v>4834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4844</v>
      </c>
      <c r="D282" s="288" t="s">
        <v>4845</v>
      </c>
      <c r="E282" s="288" t="s">
        <v>4844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4884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4886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4922</v>
      </c>
      <c r="D285" s="288" t="s">
        <v>4923</v>
      </c>
      <c r="E285" s="288" t="s">
        <v>4922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4958</v>
      </c>
      <c r="D286" s="288" t="s">
        <v>4959</v>
      </c>
      <c r="E286" s="288" t="s">
        <v>4958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4960</v>
      </c>
      <c r="D287" s="288" t="s">
        <v>4961</v>
      </c>
      <c r="E287" s="288" t="s">
        <v>4960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4979</v>
      </c>
      <c r="D288" s="288" t="s">
        <v>4845</v>
      </c>
      <c r="E288" s="288" t="s">
        <v>4979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5004</v>
      </c>
      <c r="D289" s="288" t="s">
        <v>1841</v>
      </c>
      <c r="E289" s="288" t="s">
        <v>5004</v>
      </c>
      <c r="F289" s="52">
        <v>210000</v>
      </c>
    </row>
    <row r="290" spans="1:6" x14ac:dyDescent="0.3">
      <c r="A290">
        <v>293</v>
      </c>
      <c r="D290" s="288" t="s">
        <v>5100</v>
      </c>
      <c r="F290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5094</v>
      </c>
      <c r="B1" t="s">
        <v>5095</v>
      </c>
      <c r="C1" t="s">
        <v>5096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2026-02-21T03:28:44Z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