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461F81D-A079-4044-B5EB-2661461FC979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<sst xmlns="http://schemas.openxmlformats.org/spreadsheetml/2006/main" count="16543" uniqueCount="5188">
  <si>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</si>
  <si>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</si>
  <si>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</si>
  <si>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</si>
  <si>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</si>
  <si>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</si>
  <si>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</si>
  <si>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</si>
  <si>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</si>
  <si>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</si>
  <si>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</si>
  <si>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</si>
  <si>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</si>
  <si>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</si>
  <si>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</si>
  <si>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</si>
  <si>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</si>
  <si>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</si>
  <si>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</si>
  <si>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</si>
  <si>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</si>
  <si>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</si>
  <si>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</si>
  <si>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</si>
  <si>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</si>
  <si>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</si>
  <si>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</si>
  <si>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</si>
  <si>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</si>
  <si>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</si>
  <si>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</si>
  <si>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</si>
  <si>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</si>
  <si>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</si>
  <si>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</si>
  <si>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</si>
  <si>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</si>
  <si>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</si>
  <si>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</si>
  <si>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</si>
  <si>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</si>
  <si>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</si>
  <si>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</si>
  <si>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</si>
  <si>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</si>
  <si>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</si>
  <si>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</si>
  <si>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</si>
  <si>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</si>
  <si>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</si>
  <si>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</si>
  <si>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</si>
  <si>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</si>
  <si>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</si>
  <si>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</si>
  <si>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</si>
  <si>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</si>
  <si>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</si>
  <si>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</si>
  <si>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</si>
  <si>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</si>
  <si>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</si>
  <si>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</si>
  <si>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</si>
  <si>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</si>
  <si>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</si>
  <si>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</si>
  <si>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</si>
  <si>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</si>
  <si>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</si>
  <si>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</si>
  <si>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</si>
  <si>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</si>
  <si>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</si>
  <si>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</si>
  <si>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</si>
  <si>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</si>
  <si>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</si>
  <si>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</si>
  <si>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</si>
  <si>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</si>
  <si>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</si>
  <si>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</si>
  <si>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</si>
  <si>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</si>
  <si>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</si>
  <si>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</si>
  <si>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</si>
  <si>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</si>
  <si>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</si>
  <si>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</si>
  <si>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</si>
  <si>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</si>
  <si>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</si>
  <si>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</si>
  <si>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</si>
  <si>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</si>
  <si>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</si>
  <si>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</si>
  <si>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</si>
  <si>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</si>
  <si>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</si>
  <si>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</si>
  <si>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</si>
  <si>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</si>
  <si>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</si>
  <si>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</si>
  <si>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</si>
  <si>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</si>
  <si>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</si>
  <si>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</si>
  <si>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</si>
  <si>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</si>
  <si>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</si>
  <si>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</si>
  <si>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</si>
  <si>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</si>
  <si>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</si>
  <si>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</si>
  <si>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</si>
  <si>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</si>
  <si>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</si>
  <si>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</si>
  <si>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</si>
  <si>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</si>
  <si>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</si>
  <si>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</si>
  <si>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</si>
  <si>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</si>
  <si>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</si>
  <si>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</si>
  <si>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</si>
  <si>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</si>
  <si>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</si>
  <si>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</si>
  <si>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</si>
  <si>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</si>
  <si>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</si>
  <si>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</si>
  <si>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</si>
  <si>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</si>
  <si>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</si>
  <si>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</si>
  <si>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</si>
  <si>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</si>
  <si>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</si>
  <si>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</si>
  <si>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</si>
  <si>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</si>
  <si>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</si>
  <si>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</si>
  <si>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</si>
  <si>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</si>
  <si>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</si>
  <si>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</si>
  <si>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</si>
  <si>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</si>
  <si>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</si>
  <si>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</si>
  <si>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</si>
  <si>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</si>
  <si>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</si>
  <si>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</si>
  <si>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</si>
  <si>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</si>
  <si>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</si>
  <si>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</si>
  <si>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</si>
  <si>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</si>
  <si>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</si>
  <si>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</si>
  <si>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</si>
  <si>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</si>
  <si>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</si>
  <si>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</si>
  <si>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</si>
  <si>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</si>
  <si>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</si>
  <si>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</si>
  <si>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</si>
  <si>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</si>
  <si>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</si>
  <si>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</si>
  <si>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</si>
  <si>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</si>
  <si>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</si>
  <si>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</si>
  <si>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</si>
  <si>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</si>
  <si>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</si>
  <si>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</si>
  <si>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</si>
  <si>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</si>
  <si>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</si>
  <si>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</si>
  <si>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</si>
  <si>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</si>
  <si>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</si>
  <si>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</si>
  <si>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</si>
  <si>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</si>
  <si>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</si>
  <si>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</si>
  <si>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</si>
  <si>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</si>
  <si>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</si>
  <si>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</si>
  <si>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</si>
  <si>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</si>
  <si>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</si>
  <si>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</si>
  <si>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</si>
  <si>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</si>
  <si>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</si>
  <si>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</si>
  <si>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</si>
  <si>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</si>
  <si>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</si>
  <si>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</si>
  <si>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</si>
  <si>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</si>
  <si>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</si>
  <si>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</si>
  <si>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</si>
  <si>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</si>
  <si>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</si>
  <si>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</si>
  <si>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</si>
  <si>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</si>
  <si>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</si>
  <si>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</si>
  <si>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</si>
  <si>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</si>
  <si>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</si>
  <si>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</si>
  <si>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</si>
  <si>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</si>
  <si>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</si>
  <si>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</si>
  <si>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</si>
  <si>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</si>
  <si>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</si>
  <si>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</si>
  <si>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</si>
  <si>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</si>
  <si>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</si>
  <si>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</si>
  <si>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</si>
  <si>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</si>
  <si>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</si>
  <si>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</si>
  <si>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</si>
  <si>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</si>
  <si>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</si>
  <si>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</si>
  <si>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</si>
  <si>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</si>
  <si>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</si>
  <si>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</si>
  <si>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</si>
  <si>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</si>
  <si>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</si>
  <si>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</si>
  <si>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</si>
  <si>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</si>
  <si>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</si>
  <si>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</si>
  <si>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</si>
  <si>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</si>
  <si>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</si>
  <si>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</si>
  <si>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</si>
  <si>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</si>
  <si>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</si>
  <si>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</si>
  <si>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</si>
  <si>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</si>
  <si>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</si>
  <si>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</si>
  <si>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</si>
  <si>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</si>
  <si>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</si>
  <si>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</si>
  <si>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</si>
  <si>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</si>
  <si>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</si>
  <si>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</si>
  <si>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</si>
  <si>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</si>
  <si>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</si>
  <si>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</si>
  <si>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</si>
  <si>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</si>
  <si>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</si>
  <si>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</si>
  <si>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</si>
  <si>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</si>
  <si>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</si>
  <si>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</si>
  <si>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</si>
  <si>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</si>
  <si>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</si>
  <si>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</si>
  <si>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</si>
  <si>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</si>
  <si>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</si>
  <si>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</si>
  <si>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</si>
  <si>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</si>
  <si>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</si>
  <si>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</si>
  <si>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</si>
  <si>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</si>
  <si>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</si>
  <si>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</si>
  <si>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</si>
  <si>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</si>
  <si>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</si>
  <si>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</si>
  <si>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</si>
  <si>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</si>
  <si>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</si>
  <si>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</si>
  <si>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</si>
  <si>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</si>
  <si>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</si>
  <si>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</si>
  <si>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</si>
  <si>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</si>
  <si>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</si>
  <si>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</si>
  <si>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</si>
  <si>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</si>
  <si>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</si>
  <si>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</si>
  <si>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</si>
  <si>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</si>
  <si>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</si>
  <si>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</si>
  <si>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</si>
  <si>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</si>
  <si>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</si>
  <si>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</si>
  <si>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</si>
  <si>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</si>
  <si>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</si>
  <si>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</si>
  <si>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</si>
  <si>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</si>
  <si>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</si>
  <si>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</si>
  <si>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</si>
  <si>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</si>
  <si>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</si>
  <si>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</si>
  <si>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</si>
  <si>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</si>
  <si>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</si>
  <si>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</si>
  <si>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</si>
  <si>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</si>
  <si>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</si>
  <si>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</si>
  <si>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</si>
  <si>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</si>
  <si>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</si>
  <si>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</si>
  <si>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</si>
  <si>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</si>
  <si>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</si>
  <si>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</si>
  <si>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</si>
  <si>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</si>
  <si>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</si>
  <si>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</si>
  <si>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</si>
  <si>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</si>
  <si>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</si>
  <si>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</si>
  <si>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</si>
  <si>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</si>
  <si>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</si>
  <si>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</si>
  <si>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</si>
  <si>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</si>
  <si>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</si>
  <si>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</si>
  <si>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</si>
  <si>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</si>
  <si>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</si>
  <si>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</si>
  <si>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</si>
  <si>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</si>
  <si>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</si>
  <si>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</si>
  <si>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</si>
  <si>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</si>
  <si>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</si>
  <si>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</si>
  <si>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</si>
  <si>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</si>
  <si>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</si>
  <si>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</si>
  <si>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</si>
  <si>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</si>
  <si>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</si>
  <si>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</si>
  <si>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</si>
  <si>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</si>
  <si>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</si>
  <si>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</si>
  <si>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</si>
  <si>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</si>
  <si>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</si>
  <si>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</si>
  <si>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</si>
  <si>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</si>
  <si>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</si>
  <si>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</si>
  <si>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</si>
  <si>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</si>
  <si>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</si>
  <si>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</si>
  <si>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</si>
  <si>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</si>
  <si>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</si>
  <si>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</si>
  <si>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</si>
  <si>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</si>
  <si>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</si>
  <si>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</si>
  <si>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</si>
  <si>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</si>
  <si>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</si>
  <si>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</si>
  <si>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</si>
  <si>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</si>
  <si>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</si>
  <si>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</si>
  <si>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</si>
  <si>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</si>
  <si>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</si>
  <si>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</si>
  <si>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</si>
  <si>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</si>
  <si>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</si>
  <si>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</si>
  <si>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</si>
  <si>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</si>
  <si>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</si>
  <si>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</si>
  <si>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</si>
  <si>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</si>
  <si>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</si>
  <si>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</si>
  <si>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</si>
  <si>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</si>
  <si>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</si>
  <si>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</si>
  <si>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</si>
  <si>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</si>
  <si>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</si>
  <si>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</si>
  <si>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</si>
  <si>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</si>
  <si>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</si>
  <si>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</si>
  <si>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</si>
  <si>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</si>
  <si>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</si>
  <si>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</si>
  <si>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</si>
  <si>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</si>
  <si>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</si>
  <si>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</si>
  <si>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</si>
  <si>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</si>
  <si>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</si>
  <si>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</si>
  <si>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</si>
  <si>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</si>
  <si>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</si>
  <si>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</si>
  <si>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</si>
  <si>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</si>
  <si>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</si>
  <si>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</si>
  <si>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</si>
  <si>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</si>
  <si>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</si>
  <si>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</si>
  <si>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</si>
  <si>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</si>
  <si>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</si>
  <si>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</si>
  <si>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</si>
  <si>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</si>
  <si>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</si>
  <si>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</si>
  <si>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</si>
  <si>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</si>
  <si>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</si>
  <si>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</si>
  <si>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</si>
  <si>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</si>
  <si>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</si>
  <si>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</si>
  <si>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</si>
  <si>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</si>
  <si>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</si>
  <si>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</si>
  <si>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</si>
  <si>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</si>
  <si>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</si>
  <si>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</si>
  <si>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</si>
  <si>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</si>
  <si>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</si>
  <si>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</si>
  <si>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</si>
  <si>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</si>
  <si>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</si>
  <si>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</si>
  <si>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</si>
  <si>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</si>
  <si>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</si>
  <si>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</si>
  <si>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</si>
  <si>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</si>
  <si>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</si>
  <si>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</si>
  <si>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</si>
  <si>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</si>
  <si>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</si>
  <si>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</si>
  <si>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</si>
  <si>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</si>
  <si>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</si>
  <si>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</si>
  <si>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</si>
  <si>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</si>
  <si>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</si>
  <si>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</si>
  <si>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</si>
  <si>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</si>
  <si>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</si>
  <si>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</si>
  <si>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</si>
  <si>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</si>
  <si>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</si>
  <si>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</si>
  <si>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</si>
  <si>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</si>
  <si>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</si>
  <si>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</si>
  <si>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</si>
  <si>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</si>
  <si>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</si>
  <si>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</si>
  <si>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</si>
  <si>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</si>
  <si>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</si>
  <si>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</si>
  <si>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</si>
  <si>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</si>
  <si>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</si>
  <si>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</si>
  <si>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</si>
  <si>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</si>
  <si>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</si>
  <si>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</si>
  <si>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</si>
  <si>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</si>
  <si>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</si>
  <si>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</si>
  <si>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</si>
  <si>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</si>
  <si>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</si>
  <si>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</si>
  <si>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</si>
  <si>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</si>
  <si>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</si>
  <si>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</si>
  <si>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</si>
  <si>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</si>
  <si>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</si>
  <si>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</si>
  <si>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</si>
  <si>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</si>
  <si>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</si>
  <si>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</si>
  <si>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</si>
  <si>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</si>
  <si>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</si>
  <si>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</si>
  <si>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</si>
  <si>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</si>
  <si>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</si>
  <si>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</si>
  <si>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</si>
  <si>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</si>
  <si>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</si>
  <si>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</si>
  <si>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</si>
  <si>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</si>
  <si>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</si>
  <si>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</si>
  <si>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</si>
  <si>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</si>
  <si>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</si>
  <si>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</si>
  <si>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</si>
  <si>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</si>
  <si>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</si>
  <si>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</si>
  <si>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</si>
  <si>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</si>
  <si>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</si>
  <si>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</si>
  <si>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</si>
  <si>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</si>
  <si>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</si>
  <si>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</si>
  <si>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</si>
  <si>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</si>
  <si>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</si>
  <si>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</si>
  <si>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</si>
  <si>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</si>
  <si>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</si>
  <si>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</si>
  <si>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</si>
  <si>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</si>
  <si>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</si>
  <si>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</si>
  <si>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</si>
  <si>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</si>
  <si>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</si>
  <si>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</si>
  <si>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</si>
  <si>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</si>
  <si>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</si>
  <si>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</si>
  <si>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</si>
  <si>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</si>
  <si>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</si>
  <si>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</si>
  <si>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</si>
  <si>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</si>
  <si>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</si>
  <si>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</si>
  <si>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</si>
  <si>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</si>
  <si>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</si>
  <si>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</si>
  <si>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</si>
  <si>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</si>
  <si>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</si>
  <si>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</si>
  <si>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</si>
  <si>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</si>
  <si>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</si>
  <si>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</si>
  <si>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</si>
  <si>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</si>
  <si>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</si>
  <si>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</si>
  <si>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</si>
  <si>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</si>
  <si>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</si>
  <si>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</si>
  <si>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</si>
  <si>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</si>
  <si>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</si>
  <si>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</si>
  <si>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</si>
  <si>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</si>
  <si>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</si>
  <si>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</si>
  <si>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</si>
  <si>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</si>
  <si>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</si>
  <si>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</si>
  <si>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</si>
  <si>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</si>
  <si>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</si>
  <si>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</si>
  <si>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</si>
  <si>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</si>
  <si>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</si>
  <si>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</si>
  <si>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</si>
  <si>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</si>
  <si>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</si>
  <si>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</si>
  <si>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</si>
  <si>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</si>
  <si>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</si>
  <si>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</si>
  <si>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</si>
  <si>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</si>
  <si>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</si>
  <si>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</si>
  <si>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</si>
  <si>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</si>
  <si>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</si>
  <si>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</si>
  <si>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</si>
  <si>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</si>
  <si>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</si>
  <si>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</si>
  <si>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</si>
  <si>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</si>
  <si>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</si>
  <si>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</si>
  <si>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</si>
  <si>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</si>
  <si>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</si>
  <si>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</si>
  <si>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</si>
  <si>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</si>
  <si>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</si>
  <si>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</si>
  <si>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</si>
  <si>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</si>
  <si>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</si>
  <si>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</si>
  <si>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</si>
  <si>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</si>
  <si>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</si>
  <si>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</si>
  <si>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</si>
  <si>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</si>
  <si>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</si>
  <si>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</si>
  <si>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</si>
  <si>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</si>
  <si>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</si>
  <si>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</si>
  <si>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</si>
  <si>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</si>
  <si>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</si>
  <si>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</si>
  <si>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</si>
  <si>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</si>
  <si>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</si>
  <si>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</si>
  <si>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</si>
  <si>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</si>
  <si>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</si>
  <si>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</si>
  <si>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</si>
  <si>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</si>
  <si>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</si>
  <si>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</si>
  <si>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</si>
  <si>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</si>
  <si>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</si>
  <si>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</si>
  <si>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</si>
  <si>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</si>
  <si>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</si>
  <si>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</si>
  <si>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</si>
  <si>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</si>
  <si>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</si>
  <si>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</si>
  <si>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</si>
  <si>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</si>
  <si>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</si>
  <si>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</si>
  <si>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</si>
  <si>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</si>
  <si>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</si>
  <si>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</si>
  <si>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</si>
  <si>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</si>
  <si>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</si>
  <si>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</si>
  <si>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</si>
  <si>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</si>
  <si>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</si>
  <si>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</si>
  <si>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</si>
  <si>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</si>
  <si>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</si>
  <si>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</si>
  <si>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</si>
  <si>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</si>
  <si>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</si>
  <si>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</si>
  <si>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</si>
  <si>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</si>
  <si>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</si>
  <si>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</si>
  <si>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</si>
  <si>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</si>
  <si>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</si>
  <si>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</si>
  <si>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</si>
  <si>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</si>
  <si>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</si>
  <si>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</si>
  <si>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</si>
  <si>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</si>
  <si>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</si>
  <si>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</si>
  <si>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</si>
  <si>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</si>
  <si>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</si>
  <si>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</si>
  <si>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</si>
  <si>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</si>
  <si>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</si>
  <si>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</si>
  <si>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</si>
  <si>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</si>
  <si>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</si>
  <si>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</si>
  <si>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</si>
  <si>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</si>
  <si>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</si>
  <si>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</si>
  <si>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</si>
  <si>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</si>
  <si>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</si>
  <si>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</si>
  <si>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</si>
  <si>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</si>
  <si>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</si>
  <si>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</si>
  <si>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</si>
  <si>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</si>
  <si>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</si>
  <si>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</si>
  <si>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</si>
  <si>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</si>
  <si>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</si>
  <si>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</si>
  <si>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</si>
  <si>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</si>
  <si>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</si>
  <si>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</si>
  <si>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</si>
  <si>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</si>
  <si>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</si>
  <si>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</si>
  <si>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</si>
  <si>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</si>
  <si>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</si>
  <si>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</si>
  <si>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</si>
  <si>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</si>
  <si>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</si>
  <si>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</si>
  <si>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</si>
  <si>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</si>
  <si>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</si>
  <si>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</si>
  <si>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</si>
  <si>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</si>
  <si>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</si>
  <si>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</si>
  <si>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</si>
  <si>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</si>
  <si>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</si>
  <si>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</si>
  <si>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</si>
  <si>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</si>
  <si>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</si>
  <si>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</si>
  <si>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</si>
  <si>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</si>
  <si>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</si>
  <si>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</si>
  <si>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</si>
  <si>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</si>
  <si>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</si>
  <si>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</si>
  <si>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</si>
  <si>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</si>
  <si>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</si>
  <si>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</si>
  <si>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</si>
  <si>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</si>
  <si>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</si>
  <si>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</si>
  <si>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</si>
  <si>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</si>
  <si>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</si>
  <si>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</si>
  <si>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</si>
  <si>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</si>
  <si>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</si>
  <si>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</si>
  <si>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</si>
  <si>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</si>
  <si>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</si>
  <si>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</si>
  <si>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</si>
  <si>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</si>
  <si>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</si>
  <si>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</si>
  <si>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</si>
  <si>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</si>
  <si>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</si>
  <si>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</si>
  <si>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</si>
  <si>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</si>
  <si>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</si>
  <si>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</si>
  <si>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</si>
  <si>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</si>
  <si>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</si>
  <si>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</si>
  <si>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</si>
  <si>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</si>
  <si>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</si>
  <si>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</si>
  <si>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</si>
  <si>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</si>
  <si>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</si>
  <si>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</si>
  <si>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</si>
  <si>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</si>
  <si>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</si>
  <si>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</si>
  <si>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</si>
  <si>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</si>
  <si>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</si>
  <si>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</si>
  <si>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</si>
  <si>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</si>
  <si>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</si>
  <si>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</si>
  <si>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</si>
  <si>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</si>
  <si>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</si>
  <si>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</si>
  <si>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</si>
  <si>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</si>
  <si>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</si>
  <si>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</si>
  <si>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</si>
  <si>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</si>
  <si>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</si>
  <si>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</si>
  <si>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</si>
  <si>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</si>
  <si>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</si>
  <si>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</si>
  <si>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</si>
  <si>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</si>
  <si>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</si>
  <si>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</si>
  <si>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</si>
  <si>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</si>
  <si>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</si>
  <si>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</si>
  <si>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</si>
  <si>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</si>
  <si>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</si>
  <si>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</si>
  <si>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</si>
  <si>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</si>
  <si>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</si>
  <si>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</si>
  <si>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</si>
  <si>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</si>
  <si>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</si>
  <si>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</si>
  <si>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</si>
  <si>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</si>
  <si>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</si>
  <si>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</si>
  <si>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</si>
  <si>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</si>
  <si>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</si>
  <si>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</si>
  <si>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</si>
  <si>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</si>
  <si>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</si>
  <si>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</si>
  <si>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</si>
  <si>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</si>
  <si>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</si>
  <si>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</si>
  <si>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</si>
  <si>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</si>
  <si>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</si>
  <si>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</si>
  <si>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</si>
  <si>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</si>
  <si>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</si>
  <si>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</si>
  <si>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</si>
  <si>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</si>
  <si>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</si>
  <si>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</si>
  <si>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</si>
  <si>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</si>
  <si>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</si>
  <si>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</si>
  <si>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</si>
  <si>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</si>
  <si>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</si>
  <si>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</si>
  <si>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</si>
  <si>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</si>
  <si>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</si>
  <si>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</si>
  <si>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</si>
  <si>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</si>
  <si>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</si>
  <si>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</si>
  <si>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</si>
  <si>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</si>
  <si>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</si>
  <si>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</si>
  <si>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</si>
  <si>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</si>
  <si>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</si>
  <si>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</si>
  <si>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</si>
  <si>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</si>
  <si>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</si>
  <si>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</si>
  <si>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</si>
  <si>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</si>
  <si>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</si>
  <si>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</si>
  <si>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</si>
  <si>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</si>
  <si>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</si>
  <si>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</si>
  <si>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</si>
  <si>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</si>
  <si>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</si>
  <si>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</si>
  <si>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</si>
  <si>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</si>
  <si>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</si>
  <si>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</si>
  <si>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</si>
  <si>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</si>
  <si>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</si>
  <si>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</si>
  <si>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</si>
  <si>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</si>
  <si>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</si>
  <si>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</si>
  <si>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</si>
  <si>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</si>
  <si>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</si>
  <si>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</si>
  <si>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</si>
  <si>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</si>
  <si>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</si>
  <si>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</si>
  <si>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</si>
  <si>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</si>
  <si>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</si>
  <si>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</si>
  <si>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</si>
  <si>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</si>
  <si>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</si>
  <si>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</si>
  <si>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</si>
  <si>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</si>
  <si>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</si>
  <si>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</si>
  <si>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</si>
  <si>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</si>
  <si>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</si>
  <si>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</si>
  <si>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</si>
  <si>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</si>
  <si>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</si>
  <si>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</si>
  <si>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</si>
  <si>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</si>
  <si>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</si>
  <si>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</si>
  <si>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</si>
  <si>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</si>
  <si>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</si>
  <si>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</si>
  <si>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</si>
  <si>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</si>
  <si>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</si>
  <si>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</si>
  <si>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</si>
  <si>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</si>
  <si>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</si>
  <si>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</si>
  <si>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</si>
  <si>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</si>
  <si>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</si>
  <si>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</si>
  <si>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</si>
  <si>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</si>
  <si>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</si>
  <si>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</si>
  <si>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</si>
  <si>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</si>
  <si>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</si>
  <si>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</si>
  <si>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</si>
  <si>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</si>
  <si>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</si>
  <si>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</si>
  <si>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</si>
  <si>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</si>
  <si>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</si>
  <si>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</si>
  <si>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</si>
  <si>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</si>
  <si>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</si>
  <si>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</si>
  <si>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</si>
  <si>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</si>
  <si>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</si>
  <si>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</si>
  <si>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</si>
  <si>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</si>
  <si>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</si>
  <si>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</si>
  <si>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</si>
  <si>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</si>
  <si>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</si>
  <si>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</si>
  <si>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</si>
  <si>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</si>
  <si>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</si>
  <si>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</si>
  <si>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</si>
  <si>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</si>
  <si>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</si>
  <si>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</si>
  <si>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</si>
  <si>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</si>
  <si>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</si>
  <si>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</si>
  <si>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</si>
  <si>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</si>
  <si>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</si>
  <si>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</si>
  <si>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</si>
  <si>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</si>
  <si>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</si>
  <si>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</si>
  <si>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</si>
  <si>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</si>
  <si>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</si>
  <si>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</si>
  <si>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</si>
  <si>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</si>
  <si>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</si>
  <si>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</si>
  <si>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</si>
  <si>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</si>
  <si>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</si>
  <si>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</si>
  <si>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</si>
  <si>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</si>
  <si>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</si>
  <si>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</si>
  <si>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</si>
  <si>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</si>
  <si>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</si>
  <si>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</si>
  <si>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</si>
  <si>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</si>
  <si>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</si>
  <si>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</si>
  <si>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</si>
  <si>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</si>
  <si>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</si>
  <si>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</si>
  <si>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</si>
  <si>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</si>
  <si>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</si>
  <si>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</si>
  <si>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</si>
  <si>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</si>
  <si>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</si>
  <si>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</si>
  <si>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</si>
  <si>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</si>
  <si>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</si>
  <si>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</si>
  <si>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</si>
  <si>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</si>
  <si>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</si>
  <si>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</si>
  <si>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</si>
  <si>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</si>
  <si>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</si>
  <si>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</si>
  <si>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</si>
  <si>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</si>
  <si>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</si>
  <si>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</si>
  <si>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</si>
  <si>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</si>
  <si>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</si>
  <si>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</si>
  <si>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</si>
  <si>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</si>
  <si>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</si>
  <si>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</si>
  <si>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</si>
  <si>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</si>
  <si>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</si>
  <si>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</si>
  <si>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</si>
  <si>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</si>
  <si>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</si>
  <si>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</si>
  <si>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</si>
  <si>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</si>
  <si>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</si>
  <si>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</si>
  <si>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</si>
  <si>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</si>
  <si>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</si>
  <si>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</si>
  <si>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</si>
  <si>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</si>
  <si>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</si>
  <si>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</si>
  <si>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</si>
  <si>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</si>
  <si>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</si>
  <si>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</si>
  <si>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</si>
  <si>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</si>
  <si>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</si>
  <si>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</si>
  <si>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</si>
  <si>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</si>
  <si>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</si>
  <si>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</si>
  <si>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</si>
  <si>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</si>
  <si>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</si>
  <si>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</si>
  <si>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</si>
  <si>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</si>
  <si>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</si>
  <si>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</si>
  <si>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</si>
  <si>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</si>
  <si>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</si>
  <si>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</si>
  <si>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</si>
  <si>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</si>
  <si>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</si>
  <si>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</si>
  <si>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</si>
  <si>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</si>
  <si>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</si>
  <si>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</si>
  <si>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</si>
  <si>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</si>
  <si>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</si>
  <si>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</si>
  <si>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</si>
  <si>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</si>
  <si>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</si>
  <si>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</si>
  <si>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</si>
  <si>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</si>
  <si>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</si>
  <si>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</si>
  <si>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</si>
  <si>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</si>
  <si>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</si>
  <si>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</si>
  <si>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</si>
  <si>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</si>
  <si>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</si>
  <si>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</si>
  <si>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</si>
  <si>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</si>
  <si>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</si>
  <si>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</si>
  <si>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</si>
  <si>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</si>
  <si>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</si>
  <si>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</si>
  <si>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</si>
  <si>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</si>
  <si>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</si>
  <si>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</si>
  <si>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</si>
  <si>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</si>
  <si>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</si>
  <si>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</si>
  <si>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</si>
  <si>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</si>
  <si>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</si>
  <si>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</si>
  <si>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</si>
  <si>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</si>
  <si>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</si>
  <si>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</si>
  <si>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</si>
  <si>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</si>
  <si>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</si>
  <si>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</si>
  <si>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</si>
  <si>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</si>
  <si>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</si>
  <si>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</si>
  <si>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</si>
  <si>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</si>
  <si>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</si>
  <si>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</si>
  <si>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</si>
  <si>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</si>
  <si>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</si>
  <si>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</si>
  <si>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</si>
  <si>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</si>
  <si>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</si>
  <si>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</si>
  <si>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</si>
  <si>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</si>
  <si>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</si>
  <si>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</si>
  <si>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</si>
  <si>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</si>
  <si>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</si>
  <si>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</si>
  <si>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</si>
  <si>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</si>
  <si>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</si>
  <si>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</si>
  <si>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</si>
  <si>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</si>
  <si>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</si>
  <si>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</si>
  <si>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</si>
  <si>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</si>
  <si>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</si>
  <si>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</si>
  <si>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</si>
  <si>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</si>
  <si>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</si>
  <si>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</si>
  <si>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</si>
  <si>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</si>
  <si>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</si>
  <si>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</si>
  <si>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</si>
  <si>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</si>
  <si>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</si>
  <si>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</si>
  <si>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</si>
  <si>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</si>
  <si>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</si>
  <si>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</si>
  <si>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</si>
  <si>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</si>
  <si>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</si>
  <si>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</si>
  <si>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</si>
  <si>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</si>
  <si>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</si>
  <si>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</si>
  <si>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</si>
  <si>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</si>
  <si>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</si>
  <si>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</si>
  <si>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</si>
  <si>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</si>
  <si>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</si>
  <si>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</si>
  <si>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</si>
  <si>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</si>
  <si>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</si>
  <si>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</si>
  <si>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</si>
  <si>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</si>
  <si>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</si>
  <si>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</si>
  <si>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</si>
  <si>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</si>
  <si>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</si>
  <si>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</si>
  <si>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</si>
  <si>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</si>
  <si>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</si>
  <si>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</si>
  <si>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</si>
  <si>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</si>
  <si>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</si>
  <si>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</si>
  <si>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</si>
  <si>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</si>
  <si>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</si>
  <si>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</si>
  <si>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</si>
  <si>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</si>
  <si>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</si>
  <si>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</si>
  <si>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</si>
  <si>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</si>
  <si>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</si>
  <si>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</si>
  <si>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</si>
  <si>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</si>
  <si>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</si>
  <si>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</si>
  <si>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</si>
  <si>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</si>
  <si>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</si>
  <si>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</si>
  <si>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</si>
  <si>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</si>
  <si>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</si>
  <si>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</si>
  <si>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</si>
  <si>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</si>
  <si>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</si>
  <si>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</si>
  <si>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</si>
  <si>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</si>
  <si>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</si>
  <si>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</si>
  <si>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</si>
  <si>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</si>
  <si>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</si>
  <si>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</si>
  <si>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</si>
  <si>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</si>
  <si>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</si>
  <si>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</si>
  <si>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</si>
  <si>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</si>
  <si>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</si>
  <si>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</si>
  <si>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</si>
  <si>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</si>
  <si>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</si>
  <si>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</si>
  <si>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</si>
  <si>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</si>
  <si>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</si>
  <si>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</si>
  <si>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</si>
  <si>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</si>
  <si>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</si>
  <si>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</si>
  <si>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</si>
  <si>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</si>
  <si>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</si>
  <si>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</si>
  <si>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</si>
  <si>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</si>
  <si>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</si>
  <si>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</si>
  <si>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</si>
  <si>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</si>
  <si>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</si>
  <si>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</si>
  <si>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</si>
  <si>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</si>
  <si>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</si>
  <si>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</si>
  <si>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</si>
  <si>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</si>
  <si>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</si>
  <si>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</si>
  <si>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</si>
  <si>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</si>
  <si>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</si>
  <si>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</si>
  <si>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</si>
  <si>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</si>
  <si>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</si>
  <si>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</si>
  <si>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</si>
  <si>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</si>
  <si>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</si>
  <si>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</si>
  <si>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</si>
  <si>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</si>
  <si>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</si>
  <si>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</si>
  <si>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</si>
  <si>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</si>
  <si>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</si>
  <si>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</si>
  <si>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</si>
  <si>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</si>
  <si>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</si>
  <si>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</si>
  <si>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</si>
  <si>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</si>
  <si>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</si>
  <si>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</si>
  <si>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</si>
  <si>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</si>
  <si>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</si>
  <si>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</si>
  <si>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</si>
  <si>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</si>
  <si>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</si>
  <si>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</si>
  <si>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</si>
  <si>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</si>
  <si>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</si>
  <si>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</si>
  <si>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</si>
  <si>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</si>
  <si>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</si>
  <si>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</si>
  <si>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</si>
  <si>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</si>
  <si>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</si>
  <si>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</si>
  <si>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</si>
  <si>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</si>
  <si>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</si>
  <si>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</si>
  <si>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</si>
  <si>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</si>
  <si>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</si>
  <si>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</si>
  <si>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</si>
  <si>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</si>
  <si>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</si>
  <si>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</si>
  <si>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</si>
  <si>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</si>
  <si>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</si>
  <si>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</si>
  <si>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</si>
  <si>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</si>
  <si>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</si>
  <si>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</si>
  <si>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</si>
  <si>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</si>
  <si>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</si>
  <si>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</si>
  <si>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</si>
  <si>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</si>
  <si>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</si>
  <si>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</si>
  <si>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</si>
  <si>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</si>
  <si>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</si>
  <si>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</si>
  <si>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</si>
  <si>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</si>
  <si>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</si>
  <si>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</si>
  <si>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</si>
  <si>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</si>
  <si>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</si>
  <si>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</si>
  <si>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</si>
  <si>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</si>
  <si>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</si>
  <si>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</si>
  <si>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</si>
  <si>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</si>
  <si>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</si>
  <si>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</si>
  <si>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</si>
  <si>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</si>
  <si>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</si>
  <si>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</si>
  <si>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</si>
  <si>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</si>
  <si>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</si>
  <si>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</si>
  <si>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</si>
  <si>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</si>
  <si>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</si>
  <si>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</si>
  <si>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</si>
  <si>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</si>
  <si>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</si>
  <si>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</si>
  <si>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</si>
  <si>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</si>
  <si>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</si>
  <si>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</si>
  <si>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</si>
  <si>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</si>
  <si>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</si>
  <si>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</si>
  <si>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</si>
  <si>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</si>
  <si>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</si>
  <si>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</si>
  <si>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</si>
  <si>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</si>
  <si>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</si>
  <si>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</si>
  <si>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</si>
  <si>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</si>
  <si>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</si>
  <si>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</si>
  <si>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</si>
  <si>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</si>
  <si>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</si>
  <si>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</si>
  <si>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</si>
  <si>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</si>
  <si>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</si>
  <si>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</si>
  <si>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</si>
  <si>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</si>
  <si>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</si>
  <si>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</si>
  <si>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</si>
  <si>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</si>
  <si>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</si>
  <si>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</si>
  <si>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</si>
  <si>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</si>
  <si>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</si>
  <si>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</si>
  <si>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</si>
  <si>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</si>
  <si>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</si>
  <si>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</si>
  <si>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</si>
  <si>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</si>
  <si>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</si>
  <si>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</si>
  <si>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</si>
  <si>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</si>
  <si>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</si>
  <si>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</si>
  <si>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</si>
  <si>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</si>
  <si>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</si>
  <si>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</si>
  <si>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</si>
  <si>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</si>
  <si>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</si>
  <si>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</si>
  <si>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</si>
  <si>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</si>
  <si>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</si>
  <si>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</si>
  <si>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</si>
  <si>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</si>
  <si>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</si>
  <si>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</si>
  <si>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</si>
  <si>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</si>
  <si>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</si>
  <si>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</si>
  <si>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</si>
  <si>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</si>
  <si>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</si>
  <si>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</si>
  <si>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</si>
  <si>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</si>
  <si>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</si>
  <si>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</si>
  <si>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</si>
  <si>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</si>
  <si>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</si>
  <si>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</si>
  <si>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</si>
  <si>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</si>
  <si>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</si>
  <si>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</si>
  <si>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</si>
  <si>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</si>
  <si>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</si>
  <si>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</si>
  <si>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</si>
  <si>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</si>
  <si>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</si>
  <si>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</si>
  <si>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</si>
  <si>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</si>
  <si>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</si>
  <si>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</si>
  <si>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</si>
  <si>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</si>
  <si>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</si>
  <si>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</si>
  <si>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</si>
  <si>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</si>
  <si>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</si>
  <si>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</si>
  <si>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</si>
  <si>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</si>
  <si>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</si>
  <si>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</si>
  <si>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</si>
  <si>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</si>
  <si>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</si>
  <si>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</si>
  <si>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</si>
  <si>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</si>
  <si>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</si>
  <si>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</si>
  <si>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</si>
  <si>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</si>
  <si>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</si>
  <si>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</si>
  <si>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</si>
  <si>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</si>
  <si>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</si>
  <si>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</si>
  <si>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</si>
  <si>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</si>
  <si>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</si>
  <si>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</si>
  <si>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</si>
  <si>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</si>
  <si>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</si>
  <si>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</si>
  <si>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</si>
  <si>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</si>
  <si>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</si>
  <si>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</si>
  <si>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</si>
  <si>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</si>
  <si>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</si>
  <si>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</si>
  <si>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</si>
  <si>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</si>
  <si>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</si>
  <si>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</si>
  <si>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</si>
  <si>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</si>
  <si>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</si>
  <si>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</si>
  <si>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</si>
  <si>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</si>
  <si>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</si>
  <si>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</si>
  <si>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</si>
  <si>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</si>
  <si>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</si>
  <si>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</si>
  <si>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</si>
  <si>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</si>
  <si>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</si>
  <si>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</si>
  <si>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</si>
  <si>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</si>
  <si>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</si>
  <si>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</si>
  <si>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</si>
  <si>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</si>
  <si>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</si>
  <si>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</si>
  <si>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</si>
  <si>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</si>
  <si>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</si>
  <si>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</si>
  <si>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</si>
  <si>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</si>
  <si>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</si>
  <si>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</si>
  <si>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</si>
  <si>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</si>
  <si>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</si>
  <si>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</si>
  <si>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</si>
  <si>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</si>
  <si>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</si>
  <si>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</si>
  <si>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</si>
  <si>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</si>
  <si>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</si>
  <si>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</si>
  <si>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</si>
  <si>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</si>
  <si>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</si>
  <si>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</si>
  <si>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</si>
  <si>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</si>
  <si>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</si>
  <si>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</si>
  <si>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</si>
  <si>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</si>
  <si>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</si>
  <si>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</si>
  <si>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</si>
  <si>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</si>
  <si>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</si>
  <si>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</si>
  <si>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</si>
  <si>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</si>
  <si>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</si>
  <si>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</si>
  <si>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</si>
  <si>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</si>
  <si>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</si>
  <si>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</si>
  <si>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</si>
  <si>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</si>
  <si>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</si>
  <si>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</si>
  <si>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</si>
  <si>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</si>
  <si>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</si>
  <si>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</si>
  <si>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</si>
  <si>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</si>
  <si>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</si>
  <si>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</si>
  <si>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</si>
  <si>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</si>
  <si>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</si>
  <si>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</si>
  <si>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</si>
  <si>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</si>
  <si>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</si>
  <si>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</si>
  <si>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</si>
  <si>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</si>
  <si>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</si>
  <si>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</si>
  <si>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</si>
  <si>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</si>
  <si>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</si>
  <si>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</si>
  <si>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</si>
  <si>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</si>
  <si>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</si>
  <si>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</si>
  <si>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</si>
  <si>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</si>
  <si>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</si>
  <si>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</si>
  <si>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</si>
  <si>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</si>
  <si>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</si>
  <si>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</si>
  <si>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</si>
  <si>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</si>
  <si>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</si>
  <si>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</si>
  <si>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</si>
  <si>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</si>
  <si>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</si>
  <si>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</si>
  <si>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</si>
  <si>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</si>
  <si>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</si>
  <si>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</si>
  <si>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</si>
  <si>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</si>
  <si>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</si>
  <si>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</si>
  <si>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</si>
  <si>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</si>
  <si>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</si>
  <si>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</si>
  <si>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</si>
  <si>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</si>
  <si>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</si>
  <si>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</si>
  <si>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</si>
  <si>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</si>
  <si>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</si>
  <si>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</si>
  <si>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</si>
  <si>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</si>
  <si>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</si>
  <si>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</si>
  <si>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</si>
  <si>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</si>
  <si>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</si>
  <si>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</si>
  <si>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</si>
  <si>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</si>
  <si>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</si>
  <si>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</si>
  <si>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</si>
  <si>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</si>
  <si>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</si>
  <si>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</si>
  <si>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</si>
  <si>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</si>
  <si>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</si>
  <si>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</si>
  <si>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</si>
  <si>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</si>
  <si>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</si>
  <si>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</si>
  <si>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</si>
  <si>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</si>
  <si>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</si>
  <si>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</si>
  <si>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</si>
  <si>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</si>
  <si>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</si>
  <si>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</si>
  <si>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</si>
  <si>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</si>
  <si>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</si>
  <si>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</si>
  <si>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</si>
  <si>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</si>
  <si>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</si>
  <si>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</si>
  <si>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</si>
  <si>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</si>
  <si>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</si>
  <si>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</si>
  <si>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</si>
  <si>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</si>
  <si>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</si>
  <si>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</si>
  <si>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</si>
  <si>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</si>
  <si>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</si>
  <si>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</si>
  <si>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</si>
  <si>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</si>
  <si>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</si>
  <si>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</si>
  <si>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</si>
  <si>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</si>
  <si>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</si>
  <si>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</si>
  <si>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</si>
  <si>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</si>
  <si>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</si>
  <si>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</si>
  <si>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</si>
  <si>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</si>
  <si>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</si>
  <si>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</si>
  <si>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</si>
  <si>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</si>
  <si>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</si>
  <si>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</si>
  <si>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</si>
  <si>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</si>
  <si>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</si>
  <si>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</si>
  <si>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</si>
  <si>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</si>
  <si>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</si>
  <si>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</si>
  <si>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</si>
  <si>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</si>
  <si>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</si>
  <si>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</si>
  <si>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</si>
  <si>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</si>
  <si>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</si>
  <si>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</si>
  <si>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</si>
  <si>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</si>
  <si>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</si>
  <si>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</si>
  <si>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</si>
  <si>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</si>
  <si>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</si>
  <si>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</si>
  <si>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</si>
  <si>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</si>
  <si>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</si>
  <si>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</si>
  <si>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</si>
  <si>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</si>
  <si>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</si>
  <si>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</si>
  <si>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</si>
  <si>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</si>
  <si>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</si>
  <si>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</si>
  <si>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</si>
  <si>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</si>
  <si>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</si>
  <si>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</si>
  <si>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</si>
  <si>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</si>
  <si>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</si>
  <si>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</si>
  <si>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</si>
  <si>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</si>
  <si>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</si>
  <si>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</si>
  <si>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</si>
  <si>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</si>
  <si>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</si>
  <si>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</si>
  <si>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</si>
  <si>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</si>
  <si>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</si>
  <si>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</si>
  <si>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</si>
  <si>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</si>
  <si>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</si>
  <si>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</si>
  <si>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</si>
  <si>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</si>
  <si>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</si>
  <si>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</si>
  <si>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</si>
  <si>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</si>
  <si>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</si>
  <si>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</si>
  <si>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</si>
  <si>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</si>
  <si>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</si>
  <si>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</si>
  <si>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</si>
  <si>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</si>
  <si>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</si>
  <si>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</si>
  <si>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</si>
  <si>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</si>
  <si>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</si>
  <si>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</si>
  <si>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</si>
  <si>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</si>
  <si>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</si>
  <si>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</si>
  <si>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</si>
  <si>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</si>
  <si>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</si>
  <si>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</si>
  <si>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</si>
  <si>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</si>
  <si>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</si>
  <si>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</si>
  <si>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</si>
  <si>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</si>
  <si>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</si>
  <si>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</si>
  <si>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</si>
  <si>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</si>
  <si>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</si>
  <si>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</si>
  <si>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</si>
  <si>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</si>
  <si>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</si>
  <si>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</si>
  <si>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</si>
  <si>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</si>
  <si>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</si>
  <si>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</si>
  <si>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</si>
  <si>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</si>
  <si>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</si>
  <si>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</si>
  <si>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</si>
  <si>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</si>
  <si>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</si>
  <si>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</si>
  <si>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</si>
  <si>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</si>
  <si>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</si>
  <si>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</si>
  <si>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</si>
  <si>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</si>
  <si>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</si>
  <si>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</si>
  <si>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</si>
  <si>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</si>
  <si>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</si>
  <si>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</si>
  <si>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</si>
  <si>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</si>
  <si>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</si>
  <si>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</si>
  <si>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</si>
  <si>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</si>
  <si>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</si>
  <si>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</si>
  <si>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</si>
  <si>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</si>
  <si>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</si>
  <si>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</si>
  <si>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</si>
  <si>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</si>
  <si>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</si>
  <si>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</si>
  <si>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</si>
  <si>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</si>
  <si>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</si>
  <si>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</si>
  <si>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</si>
  <si>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</si>
  <si>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</si>
  <si>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</si>
  <si>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</si>
  <si>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</si>
  <si>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</si>
  <si>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</si>
  <si>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</si>
  <si>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</si>
  <si>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</si>
  <si>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</si>
  <si>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</si>
  <si>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</si>
  <si>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</si>
  <si>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</si>
  <si>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</si>
  <si>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</si>
  <si>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</si>
  <si>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</si>
  <si>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</si>
  <si>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</si>
  <si>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</si>
  <si>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</si>
  <si>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</si>
  <si>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</si>
  <si>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</si>
  <si>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</si>
  <si>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</si>
  <si>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</si>
  <si>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</si>
  <si>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</si>
  <si>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</si>
  <si>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</si>
  <si>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</si>
  <si>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</si>
  <si>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</si>
  <si>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</si>
  <si>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</si>
  <si>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</si>
  <si>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</si>
  <si>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</si>
  <si>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</si>
  <si>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</si>
  <si>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</si>
  <si>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</si>
  <si>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</si>
  <si>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</si>
  <si>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</si>
  <si>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</si>
  <si>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</si>
  <si>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</si>
  <si>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</si>
  <si>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</si>
  <si>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</si>
  <si>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</si>
  <si>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</si>
  <si>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</si>
  <si>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</si>
  <si>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</si>
  <si>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</si>
  <si>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</si>
  <si>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</si>
  <si>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</si>
  <si>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</si>
  <si>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</si>
  <si>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</si>
  <si>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</si>
  <si>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</si>
  <si>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</si>
  <si>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</si>
  <si>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</si>
  <si>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</si>
  <si>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</si>
  <si>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</si>
  <si>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</si>
  <si>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</si>
  <si>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</si>
  <si>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</si>
  <si>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</si>
  <si>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</si>
  <si>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</si>
  <si>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</si>
  <si>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</si>
  <si>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</si>
  <si>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</si>
  <si>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</si>
  <si>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</si>
  <si>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</si>
  <si>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</si>
  <si>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</si>
  <si>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</si>
  <si>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</si>
  <si>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</si>
  <si>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</si>
  <si>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</si>
  <si>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</si>
  <si>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</si>
  <si>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</si>
  <si>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</si>
  <si>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</si>
  <si>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</si>
  <si>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</si>
  <si>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</si>
  <si>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</si>
  <si>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</si>
  <si>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</si>
  <si>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</si>
  <si>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</si>
  <si>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</si>
  <si>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</si>
  <si>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</si>
  <si>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</si>
  <si>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</si>
  <si>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</si>
  <si>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</si>
  <si>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</si>
  <si>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</si>
  <si>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</si>
  <si>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</si>
  <si>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</si>
  <si>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</si>
  <si>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</si>
  <si>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</si>
  <si>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</si>
  <si>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</si>
  <si>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</si>
  <si>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</si>
  <si>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</si>
  <si>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</si>
  <si>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</si>
  <si>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</si>
  <si>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</si>
  <si>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</si>
  <si>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</si>
  <si>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</si>
  <si>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</si>
  <si>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</si>
  <si>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</si>
  <si>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</si>
  <si>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</si>
  <si>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</si>
  <si>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</si>
  <si>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</si>
  <si>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</si>
  <si>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</si>
  <si>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</si>
  <si>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</si>
  <si>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</si>
  <si>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</si>
  <si>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</si>
  <si>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</si>
  <si>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</si>
  <si>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</si>
  <si>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</si>
  <si>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</si>
  <si>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</si>
  <si>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</si>
  <si>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</si>
  <si>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</si>
  <si>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</si>
  <si>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</si>
  <si>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</si>
  <si>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</si>
  <si>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</si>
  <si>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</si>
  <si>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</si>
  <si>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</si>
  <si>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</si>
  <si>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</si>
  <si>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</si>
  <si>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</si>
  <si>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</si>
  <si>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</si>
  <si>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</si>
  <si>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</si>
  <si>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</si>
  <si>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</si>
  <si>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</si>
  <si>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</si>
  <si>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</si>
  <si>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</si>
  <si>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</si>
  <si>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</si>
  <si>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</si>
  <si>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</si>
  <si>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</si>
  <si>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</si>
  <si>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</si>
  <si>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</si>
  <si>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</si>
  <si>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</si>
  <si>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</si>
  <si>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</si>
  <si>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</si>
  <si>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</si>
  <si>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</si>
  <si>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</si>
  <si>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</si>
  <si>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</si>
  <si>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</si>
  <si>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</si>
  <si>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</si>
  <si>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</si>
  <si>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</si>
  <si>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</si>
  <si>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</si>
  <si>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</si>
  <si>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</si>
  <si>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</si>
  <si>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</si>
  <si>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</si>
  <si>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</si>
  <si>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</si>
  <si>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</si>
  <si>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</si>
  <si>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</si>
  <si>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</si>
  <si>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</si>
  <si>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</si>
  <si>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</si>
  <si>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</si>
  <si>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</si>
  <si>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</si>
  <si>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</si>
  <si>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</si>
  <si>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</si>
  <si>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</si>
  <si>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</si>
  <si>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</si>
  <si>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</si>
  <si>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</si>
  <si>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</si>
  <si>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</si>
  <si>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</si>
  <si>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</si>
  <si>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</si>
  <si>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</si>
  <si>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</si>
  <si>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</si>
  <si>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</si>
  <si>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</si>
  <si>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</si>
  <si>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</si>
  <si>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</si>
  <si>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</si>
  <si>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</si>
  <si>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</si>
  <si>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</si>
  <si>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</si>
  <si>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</si>
  <si>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</si>
  <si>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</si>
  <si>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</si>
  <si>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</si>
  <si>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</si>
  <si>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</si>
  <si>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</si>
  <si>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</si>
  <si>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</si>
  <si>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</si>
  <si>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</si>
  <si>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</si>
  <si>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</si>
  <si>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</si>
  <si>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</si>
  <si>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</si>
  <si>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</si>
  <si>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</si>
  <si>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</si>
  <si>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</si>
  <si>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</si>
  <si>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</si>
  <si>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</si>
  <si>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</si>
  <si>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</si>
  <si>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</si>
  <si>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</si>
  <si>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</si>
  <si>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</si>
  <si>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</si>
  <si>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</si>
  <si>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</si>
  <si>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</si>
  <si>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</si>
  <si>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</si>
  <si>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</si>
  <si>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</si>
  <si>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</si>
  <si>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</si>
  <si>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</si>
  <si>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</si>
  <si>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</si>
  <si>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</si>
  <si>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</si>
  <si>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</si>
  <si>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</si>
  <si>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</si>
  <si>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</si>
  <si>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</si>
  <si>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</si>
  <si>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</si>
  <si>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</si>
  <si>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</si>
  <si>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</si>
  <si>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</si>
  <si>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</si>
  <si>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</si>
  <si>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</si>
  <si>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</si>
  <si>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</si>
  <si>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</si>
  <si>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</si>
  <si>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</si>
  <si>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</si>
  <si>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</si>
  <si>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</si>
  <si>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</si>
  <si>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</si>
  <si>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</si>
  <si>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</si>
  <si>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</si>
  <si>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</si>
  <si>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</si>
  <si>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</si>
  <si>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</si>
  <si>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</si>
  <si>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</si>
  <si>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</si>
  <si>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</si>
  <si>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</si>
  <si>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</si>
  <si>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</si>
  <si>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</si>
  <si>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</si>
  <si>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</si>
  <si>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</si>
  <si>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</si>
  <si>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</si>
  <si>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</si>
  <si>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</si>
  <si>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</si>
  <si>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</si>
  <si>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</si>
  <si>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</si>
  <si>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</si>
  <si>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</si>
  <si>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</si>
  <si>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</si>
  <si>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</si>
  <si>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</si>
  <si>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</si>
  <si>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</si>
  <si>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</si>
  <si>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</si>
  <si>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</si>
  <si>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</si>
  <si>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</si>
  <si>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</si>
  <si>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</si>
  <si>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</si>
  <si>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</si>
  <si>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</si>
  <si>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</si>
  <si>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</si>
  <si>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</si>
  <si>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</si>
  <si>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</si>
  <si>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</si>
  <si>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</si>
  <si>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</si>
  <si>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</si>
  <si>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</si>
  <si>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</si>
  <si>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</si>
  <si>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</si>
  <si>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</si>
  <si>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</si>
  <si>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</si>
  <si>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</si>
  <si>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</si>
  <si>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</si>
  <si>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</si>
  <si>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</si>
  <si>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</si>
  <si>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</si>
  <si>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</si>
  <si>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</si>
  <si>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</si>
  <si>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</si>
  <si>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</si>
  <si>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</si>
  <si>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</si>
  <si>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</si>
  <si>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</si>
  <si>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</si>
  <si>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</si>
  <si>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</si>
  <si>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</si>
  <si>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</si>
  <si>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</si>
  <si>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</si>
  <si>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</si>
  <si>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</si>
  <si>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</si>
  <si>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</si>
  <si>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</si>
  <si>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</si>
  <si>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</si>
  <si>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</si>
  <si>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</si>
  <si>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</si>
  <si>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</si>
  <si>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</si>
  <si>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</si>
  <si>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</si>
  <si>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</si>
  <si>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</si>
  <si>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</si>
  <si>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</si>
  <si>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</si>
  <si>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</si>
  <si>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</si>
  <si>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</si>
  <si>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</si>
  <si>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</si>
  <si>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</si>
  <si>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</si>
  <si>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</si>
  <si>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</si>
  <si>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</si>
  <si>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</si>
  <si>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</si>
  <si>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</si>
  <si>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</si>
  <si>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</si>
  <si>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</si>
  <si>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</si>
  <si>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</si>
  <si>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</si>
  <si>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</si>
  <si>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</si>
  <si>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</si>
  <si>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</si>
  <si>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</si>
  <si>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</si>
  <si>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</si>
  <si>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</si>
  <si>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</si>
  <si>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</si>
  <si>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</si>
  <si>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</si>
  <si>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</si>
  <si>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</si>
  <si>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</si>
  <si>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</si>
  <si>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</si>
  <si>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</si>
  <si>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</si>
  <si>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</si>
  <si>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</si>
  <si>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</si>
  <si>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</si>
  <si>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</si>
  <si>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</si>
  <si>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</si>
  <si>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</si>
  <si>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</si>
  <si>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</si>
  <si>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</si>
  <si>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</si>
  <si>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</si>
  <si>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</si>
  <si>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</si>
  <si>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</si>
  <si>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</si>
  <si>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</si>
  <si>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</si>
  <si>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</si>
  <si>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</si>
  <si>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</si>
  <si>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</si>
  <si>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</si>
  <si>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</si>
  <si>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</si>
  <si>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</si>
  <si>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</si>
  <si>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</si>
  <si>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</si>
  <si>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</si>
  <si>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</si>
  <si>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</si>
  <si>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</si>
  <si>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</si>
  <si>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</si>
  <si>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</si>
  <si>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</si>
  <si>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</si>
  <si>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</si>
  <si>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</si>
  <si>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</si>
  <si>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</si>
  <si>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</si>
  <si>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</si>
  <si>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</si>
  <si>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</si>
  <si>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</si>
  <si>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</si>
  <si>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</si>
  <si>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</si>
  <si>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</si>
  <si>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</si>
  <si>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</si>
  <si>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</si>
  <si>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</si>
  <si>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</si>
  <si>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</si>
  <si>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</si>
  <si>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</si>
  <si>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</si>
  <si>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</si>
  <si>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</si>
  <si>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</si>
  <si>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</si>
  <si>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</si>
  <si>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</si>
  <si>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</si>
  <si>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</si>
  <si>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</si>
  <si>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</si>
  <si>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</si>
  <si>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</si>
  <si>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</si>
  <si>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</si>
  <si>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</si>
  <si>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</si>
  <si>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</si>
  <si>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</si>
  <si>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</si>
  <si>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</si>
  <si>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</si>
  <si>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</si>
  <si>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</si>
  <si>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</si>
  <si>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</si>
  <si>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</si>
  <si>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</si>
  <si>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</si>
  <si>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</si>
  <si>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</si>
  <si>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</si>
  <si>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</si>
  <si>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</si>
  <si>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</si>
  <si>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</si>
  <si>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</si>
  <si>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</si>
  <si>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</si>
  <si>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</si>
  <si>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</si>
  <si>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</si>
  <si>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</si>
  <si>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</si>
  <si>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</si>
  <si>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</si>
  <si>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</si>
  <si>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</si>
  <si>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</si>
  <si>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</si>
  <si>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</si>
  <si>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</si>
  <si>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</si>
  <si>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</si>
  <si>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</si>
  <si>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</si>
  <si>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</si>
  <si>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</si>
  <si>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</si>
  <si>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</si>
  <si>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</si>
  <si>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</si>
  <si>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</si>
  <si>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</si>
  <si>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</si>
  <si>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</si>
  <si>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</si>
  <si>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</si>
  <si>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</si>
  <si>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</si>
  <si>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</si>
  <si>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</si>
  <si>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</si>
  <si>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</si>
  <si>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</si>
  <si>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</si>
  <si>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</si>
  <si>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</si>
  <si>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</si>
  <si>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</si>
  <si>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</si>
  <si>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</si>
  <si>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</si>
  <si>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</si>
  <si>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</si>
  <si>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</si>
  <si>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</si>
  <si>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</si>
  <si>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</si>
  <si>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</si>
  <si>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</si>
  <si>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</si>
  <si>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</si>
  <si>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</si>
  <si>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</si>
  <si>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</si>
  <si>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</si>
  <si>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</si>
  <si>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</si>
  <si>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</si>
  <si>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</si>
  <si>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</si>
  <si>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</si>
  <si>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</si>
  <si>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</si>
  <si>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</si>
  <si>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</si>
  <si>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</si>
  <si>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</si>
  <si>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</si>
  <si>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</si>
  <si>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</si>
  <si>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</si>
  <si>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</si>
  <si>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</si>
  <si>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</si>
  <si>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</si>
  <si>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</si>
  <si>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</si>
  <si>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</si>
  <si>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</si>
  <si>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</si>
  <si>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</si>
  <si>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</si>
  <si>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</si>
  <si>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</si>
  <si>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</si>
  <si>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</si>
  <si>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</si>
  <si>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</si>
  <si>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</si>
  <si>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</si>
  <si>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</si>
  <si>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</si>
  <si>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</si>
  <si>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</si>
  <si>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</si>
  <si>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</si>
  <si>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</si>
  <si>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</si>
  <si>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</si>
  <si>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</si>
  <si>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</si>
  <si>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</si>
  <si>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</si>
  <si>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</si>
  <si>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</si>
  <si>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</si>
  <si>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</si>
  <si>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</si>
  <si>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</si>
  <si>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</si>
  <si>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</si>
  <si>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</si>
  <si>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</si>
  <si>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</si>
  <si>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</si>
  <si>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</si>
  <si>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</si>
  <si>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</si>
  <si>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</si>
  <si>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</si>
  <si>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</si>
  <si>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</si>
  <si>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</si>
  <si>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</si>
  <si>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</si>
  <si>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</si>
  <si>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</si>
  <si>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</si>
  <si>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</si>
  <si>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</si>
  <si>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</si>
  <si>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</si>
  <si>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</si>
  <si>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</si>
  <si>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</si>
  <si>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</si>
  <si>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</si>
  <si>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</si>
  <si>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</si>
  <si>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</si>
  <si>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</si>
  <si>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</si>
  <si>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</si>
  <si>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</si>
  <si>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</si>
  <si>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</si>
  <si>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</si>
  <si>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</si>
  <si>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</si>
  <si>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</si>
  <si>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</si>
  <si>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</si>
  <si>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</si>
  <si>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</si>
  <si>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</si>
  <si>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</si>
  <si>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</si>
  <si>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</si>
  <si>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</si>
  <si>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</si>
  <si>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</si>
  <si>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</si>
  <si>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</si>
  <si>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</si>
  <si>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</si>
  <si>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</si>
  <si>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</si>
  <si>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</si>
  <si>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</si>
  <si>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</si>
  <si>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</si>
  <si>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</si>
  <si>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</si>
  <si>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</si>
  <si>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</si>
  <si>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</si>
  <si>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</si>
  <si>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</si>
  <si>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</si>
  <si>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</si>
  <si>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</si>
  <si>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</si>
  <si>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</si>
  <si>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</si>
  <si>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</si>
  <si>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</si>
  <si>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</si>
  <si>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</si>
  <si>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</si>
  <si>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</si>
  <si>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</si>
  <si>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</si>
  <si>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</si>
  <si>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</si>
  <si>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</si>
  <si>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</si>
  <si>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</si>
  <si>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</si>
  <si>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</si>
  <si>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</si>
  <si>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</si>
  <si>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</si>
  <si>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</si>
  <si>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</si>
  <si>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</si>
  <si>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</si>
  <si>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</si>
  <si>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</si>
  <si>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</si>
  <si>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</si>
  <si>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</si>
  <si>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</si>
  <si>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</si>
  <si>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</si>
  <si>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</si>
  <si>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</si>
  <si>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</si>
  <si>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</si>
  <si>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</si>
  <si>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</si>
  <si>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</si>
  <si>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</si>
  <si>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</si>
  <si>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</si>
  <si>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</si>
  <si>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</si>
  <si>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</si>
  <si>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</si>
  <si>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</si>
  <si>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</si>
  <si>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</si>
  <si>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</si>
  <si>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</si>
  <si>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</si>
  <si>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</si>
  <si>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</si>
  <si>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</si>
  <si>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</si>
  <si>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</si>
  <si>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</si>
  <si>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</si>
  <si>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</si>
  <si>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</si>
  <si>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</si>
  <si>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</si>
  <si>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</si>
  <si>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</si>
  <si>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</si>
  <si>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</si>
  <si>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</si>
  <si>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</si>
  <si>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</si>
  <si>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</si>
  <si>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</si>
  <si>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</si>
  <si>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</si>
  <si>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</si>
  <si>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</si>
  <si>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</si>
  <si>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</si>
  <si>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</si>
  <si>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</si>
  <si>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</si>
  <si>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</si>
  <si>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</si>
  <si>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</si>
  <si>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</si>
  <si>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</si>
  <si>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</si>
  <si>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</si>
  <si>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</si>
  <si>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</si>
  <si>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</si>
  <si>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</si>
  <si>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</si>
  <si>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</si>
  <si>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</si>
  <si>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</si>
  <si>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</si>
  <si>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</si>
  <si>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</si>
  <si>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</si>
  <si>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</si>
  <si>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</si>
  <si>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</si>
  <si>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</si>
  <si>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</si>
  <si>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</si>
  <si>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</si>
  <si>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</si>
  <si>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</si>
  <si>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</si>
  <si>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</si>
  <si>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</si>
  <si>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</si>
  <si>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</si>
  <si>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</si>
  <si>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</si>
  <si>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</si>
  <si>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</si>
  <si>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</si>
  <si>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</si>
  <si>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</si>
  <si>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</si>
  <si>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</si>
  <si>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</si>
  <si>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</si>
  <si>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</si>
  <si>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</si>
  <si>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</si>
  <si>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</si>
  <si>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</si>
  <si>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</si>
  <si>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</si>
  <si>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</si>
  <si>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</si>
  <si>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</si>
  <si>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</si>
  <si>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</si>
  <si>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</si>
  <si>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</si>
  <si>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</si>
  <si>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</si>
  <si>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</si>
  <si>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</si>
  <si>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</si>
  <si>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</si>
  <si>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</si>
  <si>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</si>
  <si>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</si>
  <si>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</si>
  <si>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</si>
  <si>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</si>
  <si>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</si>
  <si>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</si>
  <si>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</si>
  <si>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</si>
  <si>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</si>
  <si>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</si>
  <si>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</si>
  <si>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</si>
  <si>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</si>
  <si>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</si>
  <si>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</si>
  <si>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</si>
  <si>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</si>
  <si>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</si>
  <si>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</si>
  <si>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</si>
  <si>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</si>
  <si>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</si>
  <si>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</si>
  <si>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</si>
  <si>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</si>
  <si>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</si>
  <si>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</si>
  <si>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</si>
  <si>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</si>
  <si>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</si>
  <si>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</si>
  <si>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</si>
  <si>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</si>
  <si>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</si>
  <si>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</si>
  <si>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</si>
  <si>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</si>
  <si>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</si>
  <si>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</si>
  <si>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</si>
  <si>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</si>
  <si>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</si>
  <si>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</si>
  <si>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</si>
  <si>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</si>
  <si>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</si>
  <si>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</si>
  <si>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</si>
  <si>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</si>
  <si>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</si>
  <si>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</si>
  <si>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</si>
  <si>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</si>
  <si>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</si>
  <si>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</si>
  <si>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</si>
  <si>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</si>
  <si>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</si>
  <si>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</si>
  <si>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</si>
  <si>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</si>
  <si>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</si>
  <si>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</si>
  <si>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</si>
  <si>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</si>
  <si>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</si>
  <si>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</si>
  <si>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</si>
  <si>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</si>
  <si>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</si>
  <si>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</si>
  <si>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</si>
  <si>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</si>
  <si>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</si>
  <si>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</si>
  <si>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</si>
  <si>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</si>
  <si>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</si>
  <si>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</si>
  <si>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</si>
  <si>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</si>
  <si>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</si>
  <si>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</si>
  <si>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</si>
  <si>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</si>
  <si>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</si>
  <si>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</si>
  <si>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</si>
  <si>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</si>
  <si>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</si>
  <si>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</si>
  <si>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</si>
  <si>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</si>
  <si>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</si>
  <si>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</si>
  <si>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</si>
  <si>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</si>
  <si>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</si>
  <si>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</si>
  <si>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</si>
  <si>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</si>
  <si>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</si>
  <si>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</si>
  <si>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</si>
  <si>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</si>
  <si>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</si>
  <si>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</si>
  <si>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</si>
  <si>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</si>
  <si>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</si>
  <si>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</si>
  <si>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</si>
  <si>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</si>
  <si>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</si>
  <si>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</si>
  <si>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</si>
  <si>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</si>
  <si>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</si>
  <si>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</si>
  <si>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</si>
  <si>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</si>
  <si>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</si>
  <si>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</si>
  <si>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</si>
  <si>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</si>
  <si>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</si>
  <si>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</si>
  <si>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</si>
  <si>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</si>
  <si>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</si>
  <si>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</si>
  <si>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</si>
  <si>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</si>
  <si>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</si>
  <si>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</si>
  <si>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</si>
  <si>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</si>
  <si>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</si>
  <si>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</si>
  <si>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</si>
  <si>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</si>
  <si>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</si>
  <si>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</si>
  <si>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</si>
  <si>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</si>
  <si>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</si>
  <si>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</si>
  <si>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</si>
  <si>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</si>
  <si>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</si>
  <si>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</si>
  <si>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</si>
  <si>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</si>
  <si>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</si>
  <si>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</si>
  <si>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</si>
  <si>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</si>
  <si>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</si>
  <si>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</si>
  <si>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</si>
  <si>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</si>
  <si>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</si>
  <si>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</si>
  <si>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</si>
  <si>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</si>
  <si>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</si>
  <si>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</si>
  <si>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</si>
  <si>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</si>
  <si>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</si>
  <si>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</si>
  <si>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</si>
  <si>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</si>
  <si>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</si>
  <si>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</si>
  <si>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</si>
  <si>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</si>
  <si>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</si>
  <si>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</si>
  <si>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</si>
  <si>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</si>
  <si>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</si>
  <si>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</si>
  <si>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</si>
  <si>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</si>
  <si>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</si>
  <si>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</si>
  <si>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</si>
  <si>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</si>
  <si>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</si>
  <si>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</si>
  <si>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</si>
  <si>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</si>
  <si>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</si>
  <si>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</si>
  <si>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</si>
  <si>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</si>
  <si>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</si>
  <si>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</si>
  <si>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</si>
  <si>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</si>
  <si>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</si>
  <si>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</si>
  <si>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</si>
  <si>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</si>
  <si>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</si>
  <si>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</si>
  <si>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</si>
  <si>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</si>
  <si>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</si>
  <si>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</si>
  <si>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</si>
  <si>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</si>
  <si>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</si>
  <si>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</si>
  <si>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</si>
  <si>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</si>
  <si>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</si>
  <si>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</si>
  <si>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</si>
  <si>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</si>
  <si>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</si>
  <si>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</si>
  <si>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</si>
  <si>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</si>
  <si>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</si>
  <si>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</si>
  <si>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</si>
  <si>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</si>
  <si>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</si>
  <si>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</si>
  <si>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</si>
  <si>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</si>
  <si>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</si>
  <si>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</si>
  <si>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</si>
  <si>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</si>
  <si>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</si>
  <si>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</si>
  <si>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</si>
  <si>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</si>
  <si>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</si>
  <si>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</si>
  <si>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</si>
  <si>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</si>
  <si>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</si>
  <si>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</si>
  <si>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</si>
  <si>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</si>
  <si>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</si>
  <si>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</si>
  <si>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</si>
  <si>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</si>
  <si>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</si>
  <si>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</si>
  <si>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</si>
  <si>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</si>
  <si>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</si>
  <si>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</si>
  <si>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</si>
  <si>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</si>
  <si>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</si>
  <si>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</si>
  <si>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</si>
  <si>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</si>
  <si>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</si>
  <si>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</si>
  <si>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</si>
  <si>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</si>
  <si>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</si>
  <si>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</si>
  <si>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</si>
  <si>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</si>
  <si>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</si>
  <si>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</si>
  <si>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</si>
  <si>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</si>
  <si>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</si>
  <si>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</si>
  <si>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</si>
  <si>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</si>
  <si>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</si>
  <si>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</si>
  <si>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</si>
  <si>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</si>
  <si>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</si>
  <si>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</si>
  <si>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</si>
  <si>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</si>
  <si>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</si>
  <si>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</si>
  <si>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</si>
  <si>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</si>
  <si>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</si>
  <si>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</si>
  <si>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</si>
  <si>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</si>
  <si>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</si>
  <si>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</si>
  <si>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</si>
  <si>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</si>
  <si>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</si>
  <si>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</si>
  <si>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</si>
  <si>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</si>
  <si>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</si>
  <si>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</si>
  <si>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</si>
  <si>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</si>
  <si>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</si>
  <si>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</si>
  <si>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</si>
  <si>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</si>
  <si>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</si>
  <si>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</si>
  <si>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</si>
  <si>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</si>
  <si>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</si>
  <si>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</si>
  <si>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</si>
  <si>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</si>
  <si>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</si>
  <si>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</si>
  <si>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</si>
  <si>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</si>
  <si>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</si>
  <si>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</si>
  <si>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</si>
  <si>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</si>
  <si>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</si>
  <si>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</si>
  <si>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</si>
  <si>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</si>
  <si>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</si>
  <si>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</si>
  <si>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</si>
  <si>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</si>
  <si>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</si>
  <si>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</si>
  <si>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</si>
  <si>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</si>
  <si>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</si>
  <si>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</si>
  <si>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</si>
  <si>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</si>
  <si>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</si>
  <si>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</si>
  <si>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</si>
  <si>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</si>
  <si>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</si>
  <si>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</si>
  <si>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</si>
  <si>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</si>
  <si>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</si>
  <si>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</si>
  <si>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</si>
  <si>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</si>
  <si>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</si>
  <si>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</si>
  <si>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</si>
  <si>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</si>
  <si>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</si>
  <si>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</si>
  <si>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</si>
  <si>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</si>
  <si>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</si>
  <si>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</si>
  <si>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</si>
  <si>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</si>
  <si>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</si>
  <si>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</si>
  <si>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</si>
  <si>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</si>
  <si>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</si>
  <si>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</si>
  <si>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</si>
  <si>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</si>
  <si>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</si>
  <si>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</si>
  <si>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</si>
  <si>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</si>
  <si>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</si>
  <si>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</si>
  <si>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</si>
  <si>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</si>
  <si>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</si>
  <si>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</si>
  <si>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</si>
  <si>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</si>
  <si>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</si>
  <si>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</si>
  <si>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</si>
  <si>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</si>
  <si>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</si>
  <si>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</si>
  <si>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</si>
  <si>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</si>
  <si>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</si>
  <si>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</si>
  <si>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</si>
  <si>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</si>
  <si>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</si>
  <si>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</si>
  <si>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</si>
  <si>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</si>
  <si>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</si>
  <si>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</si>
  <si>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</si>
  <si>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</si>
  <si>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</si>
  <si>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</si>
  <si>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</si>
  <si>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</si>
  <si>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</si>
  <si>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</si>
  <si>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</si>
  <si>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</si>
  <si>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</si>
  <si>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</si>
  <si>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</si>
  <si>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</si>
  <si>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</si>
  <si>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</si>
  <si>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</si>
  <si>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</si>
  <si>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</si>
  <si>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</si>
  <si>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</si>
  <si>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</si>
  <si>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</si>
  <si>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</si>
  <si>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</si>
  <si>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</si>
  <si>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</si>
  <si>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</si>
  <si>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</si>
  <si>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</si>
  <si>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</si>
  <si>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</si>
  <si>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</si>
  <si>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</si>
  <si>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</si>
  <si>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</si>
  <si>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</si>
  <si>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</si>
  <si>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</si>
  <si>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</si>
  <si>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</si>
  <si>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</si>
  <si>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</si>
  <si>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</si>
  <si>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</si>
  <si>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</si>
  <si>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</si>
  <si>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</si>
  <si>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</si>
  <si>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</si>
  <si>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</si>
  <si>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</si>
  <si>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</si>
  <si>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</si>
  <si>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</si>
  <si>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</si>
  <si>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</si>
  <si>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</si>
  <si>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</si>
  <si>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</si>
  <si>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</si>
  <si>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</si>
  <si>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</si>
  <si>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</si>
  <si>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</si>
  <si>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</si>
  <si>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</si>
  <si>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</si>
  <si>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</si>
  <si>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</si>
  <si>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</si>
  <si>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</si>
  <si>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</si>
  <si>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</si>
  <si>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</si>
  <si>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</si>
  <si>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</si>
  <si>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</si>
  <si>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</si>
  <si>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</si>
  <si>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</si>
  <si>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</si>
  <si>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</si>
  <si>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</si>
  <si>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</si>
  <si>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</si>
  <si>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</si>
  <si>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</si>
  <si>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</si>
  <si>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</si>
  <si>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</si>
  <si>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</si>
  <si>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</si>
  <si>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</si>
  <si>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</si>
  <si>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</si>
  <si>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</si>
  <si>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</si>
  <si>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</si>
  <si>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</si>
  <si>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</si>
  <si>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</si>
  <si>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</si>
  <si>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</si>
  <si>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</si>
  <si>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</si>
  <si>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</si>
  <si>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</si>
  <si>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</si>
  <si>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</si>
  <si>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</si>
  <si>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</si>
  <si>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</si>
  <si>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</si>
  <si>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</si>
  <si>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</si>
  <si>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</si>
  <si>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</si>
  <si>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</si>
  <si>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</si>
  <si>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</si>
  <si>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</si>
  <si>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</si>
  <si>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</si>
  <si>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</si>
  <si>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</si>
  <si>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</si>
  <si>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</si>
  <si>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</si>
  <si>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</si>
  <si>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</si>
  <si>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</si>
  <si>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</si>
  <si>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</si>
  <si>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</si>
  <si>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</si>
  <si>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</si>
  <si>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</si>
  <si>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</si>
  <si>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</si>
  <si>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</si>
  <si>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</si>
  <si>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</si>
  <si>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</si>
  <si>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</si>
  <si>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</si>
  <si>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</si>
  <si>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</si>
  <si>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</si>
  <si>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</si>
  <si>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</si>
  <si>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</si>
  <si>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</si>
  <si>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</si>
  <si>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</si>
  <si>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</si>
  <si>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</si>
  <si>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</si>
  <si>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</si>
  <si>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</si>
  <si>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</si>
  <si>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</si>
  <si>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</si>
  <si>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</si>
  <si>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</si>
  <si>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</si>
  <si>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</si>
  <si>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</si>
  <si>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</si>
  <si>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</si>
  <si>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</si>
  <si>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</si>
  <si>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</si>
  <si>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</si>
  <si>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</si>
  <si>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</si>
  <si>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</si>
  <si>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</si>
  <si>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</si>
  <si>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</si>
  <si>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</si>
  <si>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</si>
  <si>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</si>
  <si>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</si>
  <si>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</si>
  <si>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</si>
  <si>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</si>
  <si>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</si>
  <si>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</si>
  <si>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</si>
  <si>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</si>
  <si>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</si>
  <si>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</si>
  <si>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</si>
  <si>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</si>
  <si>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</si>
  <si>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</si>
  <si>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</si>
  <si>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</si>
  <si>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</si>
  <si>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</si>
  <si>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</si>
  <si>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</si>
  <si>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</si>
  <si>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</si>
  <si>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</si>
  <si>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</si>
  <si>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</si>
  <si>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</si>
  <si>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</si>
  <si>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</si>
  <si>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</si>
  <si>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</si>
  <si>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</si>
  <si>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</si>
  <si>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</si>
  <si>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</si>
  <si>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</si>
  <si>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</si>
  <si>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</si>
  <si>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</si>
  <si>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</si>
  <si>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</si>
  <si>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</si>
  <si>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</si>
  <si>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</si>
  <si>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</si>
  <si>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</si>
  <si>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</si>
  <si>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</si>
  <si>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</si>
  <si>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</si>
  <si>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</si>
  <si>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</si>
  <si>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</si>
  <si>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</si>
  <si>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</si>
  <si>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</si>
  <si>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</si>
  <si>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</si>
  <si>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</si>
  <si>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</si>
  <si>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</si>
  <si>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</si>
  <si>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</si>
  <si>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</si>
  <si>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</si>
  <si>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</si>
  <si>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</si>
  <si>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</si>
  <si>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</si>
  <si>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</si>
  <si>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</si>
  <si>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</si>
  <si>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</si>
  <si>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</si>
  <si>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</si>
  <si>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</si>
  <si>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</si>
  <si>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</si>
  <si>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</si>
  <si>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</si>
  <si>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</si>
  <si>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</si>
  <si>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</si>
  <si>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</si>
  <si>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</si>
  <si>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</si>
  <si>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</si>
  <si>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</si>
  <si>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</si>
  <si>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</si>
  <si>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</si>
  <si>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</si>
  <si>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</si>
  <si>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</si>
  <si>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</si>
  <si>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</si>
  <si>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</si>
  <si>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</si>
  <si>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</si>
  <si>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</si>
  <si>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</si>
  <si>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</si>
  <si>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</si>
  <si>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</si>
  <si>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</si>
  <si>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</si>
  <si>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</si>
  <si>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</si>
  <si>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</si>
  <si>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</si>
  <si>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</si>
  <si>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</si>
  <si>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</si>
  <si>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</si>
  <si>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</si>
  <si>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</si>
  <si>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</si>
  <si>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</si>
  <si>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</si>
  <si>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</si>
  <si>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</si>
  <si>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</si>
  <si>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</si>
  <si>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</si>
  <si>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</si>
  <si>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</si>
  <si>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</si>
  <si>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</si>
  <si>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</si>
  <si>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</si>
  <si>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</si>
  <si>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</si>
  <si>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</si>
  <si>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</si>
  <si>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</si>
  <si>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</si>
  <si>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</si>
  <si>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</si>
  <si>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</si>
  <si>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</si>
  <si>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</si>
  <si>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</si>
  <si>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</si>
  <si>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</si>
  <si>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</si>
  <si>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</si>
  <si>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</si>
  <si>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</si>
  <si>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</si>
  <si>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</si>
  <si>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</si>
  <si>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</si>
  <si>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</si>
  <si>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</si>
  <si>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</si>
  <si>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</si>
  <si>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</si>
  <si>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</si>
  <si>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</si>
  <si>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</si>
  <si>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</si>
  <si>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</si>
  <si>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</si>
  <si>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</si>
  <si>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</si>
  <si>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</si>
  <si>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</si>
  <si>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</si>
  <si>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</si>
  <si>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</si>
  <si>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</si>
  <si>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</si>
  <si>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</si>
  <si>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</si>
  <si>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</si>
  <si>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</si>
  <si>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</si>
  <si>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</si>
  <si>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</si>
  <si>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</si>
  <si>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</si>
  <si>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</si>
  <si>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</si>
  <si>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</si>
  <si>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</si>
  <si>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</si>
  <si>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</si>
  <si>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</si>
  <si>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</si>
  <si>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</si>
  <si>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</si>
  <si>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</si>
  <si>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</si>
  <si>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</si>
  <si>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</si>
  <si>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</si>
  <si>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</si>
  <si>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</si>
  <si>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</si>
  <si>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</si>
  <si>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</si>
  <si>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</si>
  <si>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</si>
  <si>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</si>
  <si>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</si>
  <si>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</si>
  <si>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</si>
  <si>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</si>
  <si>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</si>
  <si>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</si>
  <si>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</si>
  <si>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</si>
  <si>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</si>
  <si>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</si>
  <si>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</si>
  <si>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</si>
  <si>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</si>
  <si>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</si>
  <si>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</si>
  <si>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</si>
  <si>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</si>
  <si>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</si>
  <si>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</si>
  <si>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</si>
  <si>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</si>
  <si>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</si>
  <si>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</si>
  <si>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</si>
  <si>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</si>
  <si>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</si>
  <si>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</si>
  <si>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</si>
  <si>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</si>
  <si>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</si>
  <si>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</si>
  <si>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</si>
  <si>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</si>
  <si>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</si>
  <si>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</si>
  <si>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</si>
  <si>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</si>
  <si>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</si>
  <si>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</si>
  <si>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</si>
  <si>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</si>
  <si>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</si>
  <si>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</si>
  <si>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</si>
  <si>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</si>
  <si>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</si>
  <si>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</si>
  <si>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</si>
  <si>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</si>
  <si>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</si>
  <si>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</si>
  <si>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</si>
  <si>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</si>
  <si>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</si>
  <si>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</si>
  <si>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</si>
  <si>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</si>
  <si>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</si>
  <si>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</si>
  <si>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</si>
  <si>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</si>
  <si>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</si>
  <si>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</si>
  <si>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</si>
  <si>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</si>
  <si>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</si>
  <si>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</si>
  <si>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</si>
  <si>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</si>
  <si>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</si>
  <si>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</si>
  <si>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</si>
  <si>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</si>
  <si>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</si>
  <si>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</si>
  <si>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</si>
  <si>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</si>
  <si>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</si>
  <si>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</si>
  <si>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</si>
  <si>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</si>
  <si>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</si>
  <si>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</si>
  <si>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</si>
  <si>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</si>
  <si>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</si>
  <si>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</si>
  <si>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</si>
  <si>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</si>
  <si>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</si>
  <si>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</si>
  <si>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</si>
  <si>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</si>
  <si>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</si>
  <si>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</si>
  <si>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</si>
  <si>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</si>
  <si>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</si>
  <si>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</si>
  <si>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</si>
  <si>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</si>
  <si>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</si>
  <si>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</si>
  <si>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</si>
  <si>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</si>
  <si>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</si>
  <si>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</si>
  <si>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</si>
  <si>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</si>
  <si>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</si>
  <si>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</si>
  <si>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</si>
  <si>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</si>
  <si>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</si>
  <si>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</si>
  <si>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</si>
  <si>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</si>
  <si>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</si>
  <si>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</si>
  <si>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</si>
  <si>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</si>
  <si>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</si>
  <si>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</si>
  <si>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</si>
  <si>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</si>
  <si>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</si>
  <si>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</si>
  <si>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</si>
  <si>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</si>
  <si>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</si>
  <si>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</si>
  <si>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</si>
  <si>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</si>
  <si>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</si>
  <si>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</si>
  <si>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</si>
  <si>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</si>
  <si>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</si>
  <si>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</si>
  <si>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</si>
  <si>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</si>
  <si>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</si>
  <si>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</si>
  <si>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</si>
  <si>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</si>
  <si>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</si>
  <si>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</si>
  <si>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</si>
  <si>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</si>
  <si>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</si>
  <si>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</si>
  <si>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</si>
  <si>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</si>
  <si>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</si>
  <si>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</si>
  <si>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</si>
  <si>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</si>
  <si>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</si>
  <si>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</si>
  <si>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</si>
  <si>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</si>
  <si>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</si>
  <si>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</si>
  <si>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</si>
  <si>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</si>
  <si>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</si>
  <si>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</si>
  <si>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</si>
  <si>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</si>
  <si>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</si>
  <si>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</si>
  <si>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</si>
  <si>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</si>
  <si>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</si>
  <si>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</si>
  <si>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</si>
  <si>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</si>
  <si>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</si>
  <si>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</si>
  <si>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</si>
  <si>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</si>
  <si>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</si>
  <si>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</si>
  <si>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</si>
  <si>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</si>
  <si>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</si>
  <si>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</si>
  <si>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</si>
  <si>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</si>
  <si>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</si>
  <si>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</si>
  <si>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</si>
  <si>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</si>
  <si>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</si>
  <si>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</si>
  <si>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</si>
  <si>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</si>
  <si>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</si>
  <si>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</si>
  <si>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</si>
  <si>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</si>
  <si>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</si>
  <si>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</si>
  <si>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</si>
  <si>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</si>
  <si>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</si>
  <si>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</si>
  <si>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</si>
  <si>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</si>
  <si>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</si>
  <si>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</si>
  <si>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</si>
  <si>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</si>
  <si>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</si>
  <si>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</si>
  <si>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</si>
  <si>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</si>
  <si>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</si>
  <si>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</si>
  <si>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</si>
  <si>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</si>
  <si>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</si>
  <si>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</si>
  <si>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</si>
  <si>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</si>
  <si>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</si>
  <si>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</si>
  <si>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</si>
  <si>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</si>
  <si>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</si>
  <si>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</si>
  <si>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</si>
  <si>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</si>
  <si>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</si>
  <si>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</si>
  <si>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</si>
  <si>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</si>
  <si>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</si>
  <si>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</si>
  <si>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</si>
  <si>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</si>
  <si>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</si>
  <si>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</si>
  <si>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</si>
  <si>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</si>
  <si>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</si>
  <si>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</si>
  <si>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</si>
  <si>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</si>
  <si>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</si>
  <si>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</si>
  <si>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</si>
  <si>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</si>
  <si>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</si>
  <si>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</si>
  <si>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</si>
  <si>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</si>
  <si>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</si>
  <si>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</si>
  <si>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</si>
  <si>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</si>
  <si>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</si>
  <si>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</si>
  <si>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</si>
  <si>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</si>
  <si>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</si>
  <si>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</si>
  <si>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</si>
  <si>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</si>
  <si>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</si>
  <si>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</si>
  <si>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</si>
  <si>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</si>
  <si>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</si>
  <si>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</si>
  <si>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</si>
  <si>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</si>
  <si>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</si>
  <si>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</si>
  <si>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</si>
  <si>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</si>
  <si>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</si>
  <si>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</si>
  <si>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</si>
  <si>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</si>
  <si>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</si>
  <si>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</si>
  <si>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</si>
  <si>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</si>
  <si>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</si>
  <si>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</si>
  <si>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</si>
  <si>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</si>
  <si>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</si>
  <si>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</si>
  <si>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</si>
  <si>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</si>
  <si>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</si>
  <si>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</si>
  <si>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</si>
  <si>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</si>
  <si>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</si>
  <si>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</si>
  <si>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</si>
  <si>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</si>
  <si>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</si>
  <si>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</si>
  <si>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</si>
  <si>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</si>
  <si>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</si>
  <si>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</si>
  <si>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</si>
  <si>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</si>
  <si>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</si>
  <si>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</si>
  <si>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</si>
  <si>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</si>
  <si>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</si>
  <si>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</si>
  <si>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</si>
  <si>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</si>
  <si>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</si>
  <si>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</si>
  <si>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</si>
  <si>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</si>
  <si>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</si>
  <si>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</si>
  <si>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</si>
  <si>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</si>
  <si>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</si>
  <si>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</si>
  <si>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</si>
  <si>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</si>
  <si>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</si>
  <si>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</si>
  <si>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</si>
  <si>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</si>
  <si>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</si>
  <si>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</si>
  <si>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</si>
  <si>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</si>
  <si>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</si>
  <si>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</si>
  <si>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</si>
  <si>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</si>
  <si>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</si>
  <si>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</si>
  <si>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</si>
  <si>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</si>
  <si>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</si>
  <si>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</si>
  <si>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</si>
  <si>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</si>
  <si>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</si>
  <si>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</si>
  <si>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</si>
  <si>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</si>
  <si>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</si>
  <si>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</si>
  <si>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</si>
  <si>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</si>
  <si>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</si>
  <si>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</si>
  <si>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</si>
  <si>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</si>
  <si>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</si>
  <si>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</si>
  <si>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</si>
  <si>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</si>
  <si>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</si>
  <si>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</si>
  <si>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</si>
  <si>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</si>
  <si>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</si>
  <si>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</si>
  <si>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</si>
  <si>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</si>
  <si>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</si>
  <si>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</si>
  <si>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</si>
  <si>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</si>
  <si>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</si>
  <si>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</si>
  <si>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</si>
  <si>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</si>
  <si>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</si>
  <si>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</si>
  <si>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</si>
  <si>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</si>
  <si>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</si>
  <si>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</si>
  <si>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</si>
  <si>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</si>
  <si>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</si>
  <si>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</si>
  <si>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</si>
  <si>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</si>
  <si>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</si>
  <si>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</si>
  <si>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</si>
  <si>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</si>
  <si>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</si>
  <si>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</si>
  <si>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</si>
  <si>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</si>
  <si>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</si>
  <si>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</si>
  <si>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</si>
  <si>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</si>
  <si>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</si>
  <si>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</si>
  <si>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</si>
  <si>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</si>
  <si>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</si>
  <si>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</si>
  <si>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</si>
  <si>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</si>
  <si>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</si>
  <si>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</si>
  <si>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</si>
  <si>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</si>
  <si>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</si>
  <si>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</si>
  <si>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</si>
  <si>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</si>
  <si>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</si>
  <si>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</si>
  <si>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</si>
  <si>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</si>
  <si>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</si>
  <si>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</si>
  <si>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</si>
  <si>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</si>
  <si>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</si>
  <si>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</si>
  <si>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</si>
  <si>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</si>
  <si>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</si>
  <si>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</si>
  <si>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</si>
  <si>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</si>
  <si>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</si>
  <si>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</si>
  <si>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</si>
  <si>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</si>
  <si>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</si>
  <si>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</si>
  <si>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</si>
  <si>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</si>
  <si>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</si>
  <si>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</si>
  <si>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</si>
  <si>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</si>
  <si>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</si>
  <si>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</si>
  <si>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</si>
  <si>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</si>
  <si>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</si>
  <si>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</si>
  <si>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</si>
  <si>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</si>
  <si>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</si>
  <si>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</si>
  <si>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</si>
  <si>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</si>
  <si>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</si>
  <si>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</si>
  <si>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</si>
  <si>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</si>
  <si>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</si>
  <si>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</si>
  <si>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</si>
  <si>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</si>
  <si>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</si>
  <si>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</si>
  <si>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</si>
  <si>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</si>
  <si>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</si>
  <si>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</si>
  <si>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</si>
  <si>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</si>
  <si>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</si>
  <si>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</si>
  <si>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</si>
  <si>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</si>
  <si>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</si>
  <si>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</si>
  <si>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</si>
  <si>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</si>
  <si>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</si>
  <si>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</si>
  <si>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</si>
  <si>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</si>
  <si>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</si>
  <si>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</si>
  <si>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</si>
  <si>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</si>
  <si>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</si>
  <si>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</si>
  <si>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</si>
  <si>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</si>
  <si>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</si>
  <si>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</si>
  <si>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</si>
  <si>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</si>
  <si>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</si>
  <si>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</si>
  <si>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</si>
  <si>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</si>
  <si>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</si>
  <si>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</si>
  <si>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</si>
  <si>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</si>
  <si>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</si>
  <si>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</si>
  <si>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</si>
  <si>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</si>
  <si>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</si>
  <si>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</si>
  <si>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</si>
  <si>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</si>
  <si>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</si>
  <si>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</si>
  <si>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</si>
  <si>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</si>
  <si>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</si>
  <si>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</si>
  <si>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</si>
  <si>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</si>
  <si>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</si>
  <si>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</si>
  <si>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</si>
  <si>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</si>
  <si>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</si>
  <si>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</si>
  <si>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</si>
  <si>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</si>
  <si>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</si>
  <si>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</si>
  <si>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</si>
  <si>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</si>
  <si>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</si>
  <si>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</si>
  <si>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</si>
  <si>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</si>
  <si>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</si>
  <si>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</si>
  <si>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</si>
  <si>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</si>
  <si>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</si>
  <si>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</si>
  <si>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</si>
  <si>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</si>
  <si>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</si>
  <si>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</si>
  <si>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</si>
  <si>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</si>
  <si>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</si>
  <si>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</si>
  <si>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</si>
  <si>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</si>
  <si>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</si>
  <si>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</si>
  <si>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</si>
  <si>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</si>
  <si>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</si>
  <si>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</si>
  <si>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</si>
  <si>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</si>
  <si>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</si>
  <si>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</si>
  <si>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</si>
  <si>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</si>
  <si>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</si>
  <si>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</si>
  <si>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</si>
  <si>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</si>
  <si>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</si>
  <si>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</si>
  <si>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</si>
  <si>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</si>
  <si>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</si>
  <si>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</si>
  <si>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</si>
  <si>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</si>
  <si>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</si>
  <si>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</si>
  <si>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</si>
  <si>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</si>
  <si>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</si>
  <si>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</si>
  <si>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</si>
  <si>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</si>
  <si>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</si>
  <si>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</si>
  <si>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</si>
  <si>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</si>
  <si>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</si>
  <si>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</si>
  <si>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</si>
  <si>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</si>
  <si>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</si>
  <si>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</si>
  <si>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</si>
  <si>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</si>
  <si>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</si>
  <si>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</si>
  <si>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</si>
  <si>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</si>
  <si>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</si>
  <si>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</si>
  <si>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</si>
  <si>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</si>
  <si>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</si>
  <si>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</si>
  <si>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</si>
  <si>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</si>
  <si>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</si>
  <si>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</si>
  <si>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</si>
  <si>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</si>
  <si>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</si>
  <si>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</si>
  <si>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</si>
  <si>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</si>
  <si>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</si>
  <si>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</si>
  <si>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</si>
  <si>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</si>
  <si>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</si>
  <si>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</si>
  <si>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</si>
  <si>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</si>
  <si>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</si>
  <si>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</si>
  <si>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</si>
  <si>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</si>
  <si>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</si>
  <si>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</si>
  <si>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</si>
  <si>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</si>
  <si>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</si>
  <si>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</si>
  <si>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</si>
  <si>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</si>
  <si>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</si>
  <si>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</si>
  <si>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</si>
  <si>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</si>
  <si>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</si>
  <si>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</si>
  <si>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</si>
  <si>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</si>
  <si>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</si>
  <si>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</si>
  <si>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</si>
  <si>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</si>
  <si>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</si>
  <si>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</si>
  <si>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</si>
  <si>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</si>
  <si>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</si>
  <si>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</si>
  <si>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</si>
  <si>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</si>
  <si>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</si>
  <si>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</si>
  <si>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</si>
  <si>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</si>
  <si>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</si>
  <si>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</si>
  <si>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</si>
  <si>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</si>
  <si>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</si>
  <si>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</si>
  <si>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</si>
  <si>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</si>
  <si>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</si>
  <si>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</si>
  <si>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</si>
  <si>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</si>
  <si>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</si>
  <si>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</si>
  <si>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</si>
  <si>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</si>
  <si>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</si>
  <si>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</si>
  <si>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</si>
  <si>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</si>
  <si>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</si>
  <si>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</si>
  <si>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</si>
  <si>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</si>
  <si>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</si>
  <si>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</si>
  <si>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</si>
  <si>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</si>
  <si>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</si>
  <si>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</si>
  <si>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</si>
  <si>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</si>
  <si>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</si>
  <si>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</si>
  <si>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</si>
  <si>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</si>
  <si>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</si>
  <si>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</si>
  <si>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</si>
  <si>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</si>
  <si>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</si>
  <si>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</si>
  <si>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</si>
  <si>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</si>
  <si>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</si>
  <si>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</si>
  <si>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</si>
  <si>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</si>
  <si>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</si>
  <si>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</si>
  <si>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</si>
  <si>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</si>
  <si>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</si>
  <si>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</si>
  <si>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</si>
  <si>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</si>
  <si>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</si>
  <si>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</si>
  <si>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</si>
  <si>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</si>
  <si>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</si>
  <si>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</si>
  <si>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</si>
  <si>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</si>
  <si>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</si>
  <si>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</si>
  <si>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</si>
  <si>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</si>
  <si>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</si>
  <si>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</si>
  <si>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</si>
  <si>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</si>
  <si>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</si>
  <si>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</si>
  <si>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</si>
  <si>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</si>
  <si>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</si>
  <si>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</si>
  <si>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</si>
  <si>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</si>
  <si>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</si>
  <si>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</si>
  <si>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</si>
  <si>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</si>
  <si>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</si>
  <si>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</si>
  <si>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</si>
  <si>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</si>
  <si>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</si>
  <si>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</si>
  <si>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</si>
  <si>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</si>
  <si>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</si>
  <si>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</si>
  <si>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</si>
  <si>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</si>
  <si>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</si>
  <si>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</si>
  <si>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</si>
  <si>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</si>
  <si>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</si>
  <si>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</si>
  <si>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</si>
  <si>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</si>
  <si>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</si>
  <si>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</si>
  <si>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</si>
  <si>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</si>
  <si>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</si>
  <si>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</si>
  <si>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</si>
  <si>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</si>
  <si>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</si>
  <si>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</si>
  <si>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</si>
  <si>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</si>
  <si>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</si>
  <si>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</si>
  <si>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</si>
  <si>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</si>
  <si>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</si>
  <si>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</si>
  <si>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</si>
  <si>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</si>
  <si>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</si>
  <si>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</si>
  <si>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</si>
  <si>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</si>
  <si>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</si>
  <si>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</si>
  <si>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</si>
  <si>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</si>
  <si>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</si>
  <si>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</si>
  <si>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</si>
  <si>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</si>
  <si>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</si>
  <si>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</si>
  <si>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</si>
  <si>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</si>
  <si>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</si>
  <si>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</si>
  <si>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</si>
  <si>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</si>
  <si>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</si>
  <si>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</si>
  <si>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</si>
  <si>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</si>
  <si>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</si>
  <si>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</si>
  <si>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</si>
  <si>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</si>
  <si>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</si>
  <si>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</si>
  <si>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</si>
  <si>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</si>
  <si>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</si>
  <si>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</si>
  <si>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</si>
  <si>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</si>
  <si>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</si>
  <si>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</si>
  <si>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</si>
  <si>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</si>
  <si>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</si>
  <si>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</si>
  <si>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</si>
  <si>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</si>
  <si>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</si>
  <si>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</si>
  <si>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</si>
  <si>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</si>
  <si>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</si>
  <si>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</si>
  <si>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</si>
  <si>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</si>
  <si>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</si>
  <si>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</si>
  <si>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</si>
  <si>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</si>
  <si>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</si>
  <si>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</si>
  <si>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</si>
  <si>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</si>
  <si>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</si>
  <si>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</si>
  <si>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</si>
  <si>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</si>
  <si>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</si>
  <si>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</si>
  <si>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</si>
  <si>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</si>
  <si>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</si>
  <si>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</si>
  <si>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</si>
  <si>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</si>
  <si>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</si>
  <si>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</si>
  <si>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</si>
  <si>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</si>
  <si>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</si>
  <si>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</si>
  <si>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</si>
  <si>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</si>
  <si>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</si>
  <si>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</si>
  <si>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</si>
  <si>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</si>
  <si>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</si>
  <si>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</si>
  <si>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</si>
  <si>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</si>
  <si>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</si>
  <si>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</si>
  <si>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</si>
  <si>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</si>
  <si>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</si>
  <si>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</si>
  <si>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</si>
  <si>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</si>
  <si>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</si>
  <si>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</si>
  <si>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</si>
  <si>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</si>
  <si>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</si>
  <si>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</si>
  <si>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</si>
  <si>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</si>
  <si>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</si>
  <si>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</si>
  <si>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</si>
  <si>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</si>
  <si>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</si>
  <si>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</si>
  <si>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</si>
  <si>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</si>
  <si>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</si>
  <si>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</si>
  <si>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</si>
  <si>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</si>
  <si>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</si>
  <si>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</si>
  <si>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</si>
  <si>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</si>
  <si>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</si>
  <si>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</si>
  <si>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</si>
  <si>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</si>
  <si>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</si>
  <si>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</si>
  <si>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</si>
  <si>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</si>
  <si>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</si>
  <si>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</si>
  <si>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</si>
  <si>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</si>
  <si>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</si>
  <si>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</si>
  <si>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</si>
  <si>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</si>
  <si>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</si>
  <si>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</si>
  <si>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</si>
  <si>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</si>
  <si>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</si>
  <si>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</si>
  <si>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</si>
  <si>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</si>
  <si>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</si>
  <si>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</si>
  <si>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</si>
  <si>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</si>
  <si>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</si>
  <si>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</si>
  <si>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</si>
  <si>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</si>
  <si>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</si>
  <si>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</si>
  <si>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</si>
  <si>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</si>
  <si>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</si>
  <si>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</si>
  <si>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</si>
  <si>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</si>
  <si>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</si>
  <si>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</si>
  <si>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</si>
  <si>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</si>
  <si>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</si>
  <si>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</si>
  <si>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</si>
  <si>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</si>
  <si>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</si>
  <si>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</si>
  <si>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</si>
  <si>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</si>
  <si>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</si>
  <si>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</si>
  <si>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</si>
  <si>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</si>
  <si>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</si>
  <si>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</si>
  <si>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</si>
  <si>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</si>
  <si>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</si>
  <si>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</si>
  <si>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</si>
  <si>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</si>
  <si>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</si>
  <si>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</si>
  <si>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</si>
  <si>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</si>
  <si>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</si>
  <si>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</si>
  <si>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</si>
  <si>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</si>
  <si>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</si>
  <si>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</si>
  <si>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</si>
  <si>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</si>
  <si>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</si>
  <si>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</si>
  <si>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</si>
  <si>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</si>
  <si>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</si>
  <si>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</si>
  <si>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</si>
  <si>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</si>
  <si>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</si>
  <si>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</si>
  <si>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</si>
  <si>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</si>
  <si>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</si>
  <si>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</si>
  <si>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</si>
  <si>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</si>
  <si>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</si>
  <si>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</si>
  <si>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</si>
  <si>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</si>
  <si>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</si>
  <si>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</si>
  <si>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</si>
  <si>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</si>
  <si>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</si>
  <si>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</si>
  <si>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</si>
  <si>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</si>
  <si>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</si>
  <si>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</si>
  <si>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</si>
  <si>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</si>
  <si>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</si>
  <si>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</si>
  <si>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</si>
  <si>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</si>
  <si>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</si>
  <si>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</si>
  <si>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</si>
  <si>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</si>
  <si>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</si>
  <si>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</si>
  <si>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</si>
  <si>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</si>
  <si>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</si>
  <si>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</si>
  <si>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</si>
  <si>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</si>
  <si>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</si>
  <si>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</si>
  <si>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</si>
  <si>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</si>
  <si>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</si>
  <si>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</si>
  <si>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</si>
  <si>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</si>
  <si>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</si>
  <si>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</si>
  <si>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</si>
  <si>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</si>
  <si>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</si>
  <si>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</si>
  <si>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</si>
  <si>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</si>
  <si>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</si>
  <si>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</si>
  <si>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</si>
  <si>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</si>
  <si>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</si>
  <si>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</si>
  <si>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</si>
  <si>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</si>
  <si>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</si>
  <si>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</si>
  <si>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</si>
  <si>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</si>
  <si>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</si>
  <si>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</si>
  <si>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</si>
  <si>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</si>
  <si>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</si>
  <si>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</si>
  <si>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</si>
  <si>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</si>
  <si>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</si>
  <si>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</si>
  <si>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</si>
  <si>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</si>
  <si>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</si>
  <si>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</si>
  <si>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</si>
  <si>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</si>
  <si>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</si>
  <si>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</si>
  <si>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</si>
  <si>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</si>
  <si>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</si>
  <si>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</si>
  <si>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</si>
  <si>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</si>
  <si>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</si>
  <si>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</si>
  <si>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</si>
  <si>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</si>
  <si>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</si>
  <si>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</si>
  <si>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</si>
  <si>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</si>
  <si>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</si>
  <si>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</si>
  <si>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</si>
  <si>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</si>
  <si>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</si>
  <si>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</si>
  <si>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</si>
  <si>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</si>
  <si>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</si>
  <si>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</si>
  <si>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</si>
  <si>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</si>
  <si>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</si>
  <si>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</si>
  <si>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</si>
  <si>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</si>
  <si>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</si>
  <si>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</si>
  <si>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</si>
  <si>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</si>
  <si>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</si>
  <si>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</si>
  <si>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</si>
  <si>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</si>
  <si>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</si>
  <si>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</si>
  <si>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</si>
  <si>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</si>
  <si>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</si>
  <si>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</si>
  <si>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</si>
  <si>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</si>
  <si>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</si>
  <si>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</si>
  <si>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</si>
  <si>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</si>
  <si>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</si>
  <si>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</si>
  <si>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</si>
  <si>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</si>
  <si>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</si>
  <si>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</si>
  <si>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</si>
  <si>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</si>
  <si>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</si>
  <si>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</si>
  <si>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</si>
  <si>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</si>
  <si>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</si>
  <si>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</si>
  <si>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</si>
  <si>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</si>
  <si>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</si>
  <si>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</si>
  <si>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</si>
  <si>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</si>
  <si>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</si>
  <si>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</si>
  <si>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</si>
  <si>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</si>
  <si>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</si>
  <si>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</si>
  <si>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</si>
  <si>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</si>
  <si>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</si>
  <si>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</si>
  <si>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</si>
  <si>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</si>
  <si>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</si>
  <si>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</si>
  <si>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</si>
  <si>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</si>
  <si>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</si>
  <si>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</si>
  <si>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</si>
  <si>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</si>
  <si>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</si>
  <si>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</si>
  <si>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</si>
  <si>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</si>
  <si>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</si>
  <si>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</si>
  <si>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</si>
  <si>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</si>
  <si>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</si>
  <si>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</si>
  <si>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</si>
  <si>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</si>
  <si>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</si>
  <si>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</si>
  <si>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</si>
  <si>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</si>
  <si>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</si>
  <si>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</si>
  <si>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</si>
  <si>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</si>
  <si>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</si>
  <si>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</si>
  <si>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</si>
  <si>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</si>
  <si>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</si>
  <si>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</si>
  <si>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</si>
  <si>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</si>
  <si>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</si>
  <si>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</si>
  <si>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</si>
  <si>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</si>
  <si>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</si>
  <si>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</si>
  <si>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</si>
  <si>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</si>
  <si>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</si>
  <si>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</si>
  <si>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</si>
  <si>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</si>
  <si>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</si>
  <si>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</si>
  <si>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</si>
  <si>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</si>
  <si>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</si>
  <si>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</si>
  <si>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</si>
  <si>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</si>
  <si>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</si>
  <si>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</si>
  <si>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</si>
  <si>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</si>
  <si>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</si>
  <si>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</si>
  <si>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</si>
  <si>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</si>
  <si>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</si>
  <si>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</si>
  <si>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</si>
  <si>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</si>
  <si>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</si>
  <si>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</si>
  <si>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</si>
  <si>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</si>
  <si>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</si>
  <si>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</si>
  <si>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</si>
  <si>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</si>
  <si>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</si>
  <si>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</si>
  <si>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</si>
  <si>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</si>
  <si>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</si>
  <si>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</si>
  <si>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</si>
  <si>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</si>
  <si>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</si>
  <si>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</si>
  <si>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</si>
  <si>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</si>
  <si>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</si>
  <si>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</si>
  <si>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</si>
  <si>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</si>
  <si>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</si>
  <si>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</si>
  <si>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</si>
  <si>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</si>
  <si>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</si>
  <si>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</si>
  <si>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</si>
  <si>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</si>
  <si>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</si>
  <si>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</si>
  <si>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</si>
  <si>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</si>
  <si>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</si>
  <si>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</si>
  <si>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</si>
  <si>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</si>
  <si>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</si>
  <si>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</si>
  <si>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</si>
  <si>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</si>
  <si>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</si>
  <si>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</si>
  <si>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</si>
  <si>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</si>
  <si>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</si>
  <si>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</si>
  <si>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</si>
  <si>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</si>
  <si>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</si>
  <si>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</si>
  <si>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</si>
  <si>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</si>
  <si>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</si>
  <si>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</si>
  <si>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</si>
  <si>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</si>
  <si>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</si>
  <si>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</si>
  <si>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</si>
  <si>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</si>
  <si>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</si>
  <si>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</si>
  <si>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</si>
  <si>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</si>
  <si>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</si>
  <si>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</si>
  <si>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</si>
  <si>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</si>
  <si>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</si>
  <si>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</si>
  <si>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</si>
  <si>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</si>
  <si>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</si>
  <si>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</si>
  <si>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</si>
  <si>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0B5 클러치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</si>
  <si>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</si>
  <si>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</si>
  <si>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</si>
  <si>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</si>
  <si>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</si>
  <si>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</si>
  <si>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</si>
  <si>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</si>
  <si>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</si>
  <si>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</si>
  <si>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</si>
  <si>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</si>
  <si>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</si>
  <si>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</si>
  <si>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</si>
  <si>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</si>
  <si>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</si>
  <si>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</si>
  <si>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</si>
  <si>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</si>
  <si>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</si>
  <si>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한국오토(일산)_260221_120012.xlsx</t>
  </si>
  <si>
    <t>o</t>
    <phoneticPr fontId="2" type="noConversion"/>
  </si>
  <si>
    <t>진홍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</si>
  <si>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</si>
  <si>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</si>
  <si>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</si>
  <si>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</si>
  <si>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</si>
  <si>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</si>
  <si>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</si>
  <si>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</si>
  <si>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</si>
  <si>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</si>
  <si>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</si>
  <si>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제일오토(대구)_260223_170340.xlsx</t>
  </si>
  <si>
    <t>금성</t>
  </si>
  <si>
    <t>0B5_CLONE</t>
  </si>
  <si>
    <t>이시아오토(대구)_260224_152904.xlsx</t>
  </si>
  <si>
    <t>그린카서비스(대전)_260224_153002.xlsx</t>
  </si>
  <si>
    <t>8R2927156F</t>
    <phoneticPr fontId="2" type="noConversion"/>
  </si>
  <si>
    <t>현대오토(전주)_260224_153046.xlsx</t>
  </si>
  <si>
    <t>로얄오토(대구)_260224_153113.xlsx</t>
  </si>
  <si>
    <t>진홍오토(대구)_260224_153136.xlsx</t>
  </si>
  <si>
    <t>미르오토(대구)_260224_181201.xlsx</t>
  </si>
  <si>
    <t>로얄</t>
  </si>
  <si>
    <t>이성옥</t>
  </si>
  <si>
    <t>제일</t>
  </si>
  <si>
    <t>진영오토(남양주)_260225_174553.xlsx</t>
  </si>
  <si>
    <t>공임</t>
  </si>
  <si>
    <t>성민오토(대전)_260225_174708.xlsx</t>
  </si>
  <si>
    <t>젠오토(구미)_260225_174734.xlsx</t>
  </si>
  <si>
    <t>오토랜드(방배)_260225_174816.xlsx</t>
  </si>
  <si>
    <t>준모터스(대구)_260225_174843.xlsx</t>
  </si>
  <si>
    <t>이장복</t>
  </si>
  <si>
    <t>유제건 딜러</t>
  </si>
  <si>
    <t>하정오토(광주)</t>
    <phoneticPr fontId="2" type="noConversion"/>
  </si>
  <si>
    <t>0B5_TCU</t>
    <phoneticPr fontId="2" type="noConversion"/>
  </si>
  <si>
    <t>927156K</t>
    <phoneticPr fontId="2" type="noConversion"/>
  </si>
  <si>
    <t>16.11.5012</t>
    <phoneticPr fontId="2" type="noConversion"/>
  </si>
  <si>
    <t>전주현대</t>
  </si>
  <si>
    <t>경남오토미션(창원)_260226_183711.xlsx</t>
  </si>
  <si>
    <t>대성오토(대구)_260226_183803.xlsx</t>
  </si>
  <si>
    <t>TFK-3317</t>
    <phoneticPr fontId="2" type="noConversion"/>
  </si>
  <si>
    <t>한국오토(일산)_260226_183836.xlsx</t>
  </si>
  <si>
    <t>태양모터스(대구)_260226_183944.xlsx</t>
  </si>
  <si>
    <t>서울오토(전주)_260226_184001.xlsx</t>
  </si>
  <si>
    <t>부산작업비</t>
  </si>
  <si>
    <t>0B5클러치</t>
  </si>
  <si>
    <t>대륙오토(대구)_260226_184108.xlsx</t>
  </si>
  <si>
    <t>현진미션(남대구)_260226_184132.xlsx</t>
  </si>
  <si>
    <t>웨스트모터스(대구)_260226_184245.xlsx</t>
  </si>
  <si>
    <t>한국오토(안양)_260226_184328.xlsx</t>
  </si>
  <si>
    <t>O</t>
    <phoneticPr fontId="2" type="noConversion"/>
  </si>
  <si>
    <t>에스티씨모터스</t>
  </si>
  <si>
    <t>현진미션(남대구)_260227_174632.xlsx</t>
  </si>
  <si>
    <t>8HP_Shaft_seasl</t>
  </si>
  <si>
    <t>다우수입차미션(경기)_260227_174748.xlsx</t>
  </si>
  <si>
    <t>전북특별자치도 남원시 금동 320</t>
  </si>
  <si>
    <t>서남모터스(남원)</t>
  </si>
  <si>
    <t>010-7176-6142</t>
  </si>
  <si>
    <t>서남모터스(남원)_260227_175006.xlsx</t>
  </si>
  <si>
    <t>경원자동변속기(창원)_260227_175636.xlsx</t>
  </si>
  <si>
    <t>조이오토(대구)_260227_175659.xlsx</t>
  </si>
  <si>
    <t>대덕오토(대전)_260227_175739.xlsx</t>
  </si>
  <si>
    <t>김분이</t>
  </si>
  <si>
    <t>o</t>
    <phoneticPr fontId="2" type="noConversion"/>
  </si>
  <si>
    <t>서울오토</t>
  </si>
  <si>
    <t>타이어김희진</t>
  </si>
  <si>
    <t>은현</t>
  </si>
  <si>
    <t>2026-02-28</t>
  </si>
  <si>
    <t>대구오토(대구)_260228_120236.xlsx</t>
  </si>
  <si>
    <t>한국오토(일산)_260228_120314.xlsx</t>
  </si>
  <si>
    <t>전주오토(전주)_260228_120344.xlsx</t>
  </si>
  <si>
    <t>미르오토(대구)_260228_120425.xlsx</t>
  </si>
  <si>
    <t>농협 3520106511413</t>
    <phoneticPr fontId="2" type="noConversion"/>
  </si>
  <si>
    <t>주말 긴급 밸브바디 교체차량</t>
  </si>
  <si>
    <t>0CW_TCU</t>
    <phoneticPr fontId="2" type="noConversion"/>
  </si>
  <si>
    <t>0AM927769E</t>
    <phoneticPr fontId="2" type="noConversion"/>
  </si>
  <si>
    <t>SJ모터스(부산)_260228_143742.xlsx</t>
  </si>
  <si>
    <t>SJ모터스(부산)_260228_143742.xlsx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</si>
</sst>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7230000</c:v>
                </c:pt>
                <c:pt idx="1">
                  <c:v>5400000</c:v>
                </c:pt>
                <c:pt idx="2">
                  <c:v>3190000</c:v>
                </c:pt>
                <c:pt idx="3">
                  <c:v>480000</c:v>
                </c:pt>
                <c:pt idx="4">
                  <c:v>1221000</c:v>
                </c:pt>
                <c:pt idx="5">
                  <c:v>450000</c:v>
                </c:pt>
                <c:pt idx="6">
                  <c:v>330000</c:v>
                </c:pt>
                <c:pt idx="7">
                  <c:v>2720000</c:v>
                </c:pt>
                <c:pt idx="8">
                  <c:v>0</c:v>
                </c:pt>
                <c:pt idx="9">
                  <c:v>2510000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3</c:v>
                      </c:pt>
                      <c:pt idx="2">
                        <c:v>9</c:v>
                      </c:pt>
                      <c:pt idx="3">
                        <c:v>53</c:v>
                      </c:pt>
                      <c:pt idx="4">
                        <c:v>41</c:v>
                      </c:pt>
                      <c:pt idx="5">
                        <c:v>54</c:v>
                      </c:pt>
                      <c:pt idx="6">
                        <c:v>56</c:v>
                      </c:pt>
                      <c:pt idx="7">
                        <c:v>13</c:v>
                      </c:pt>
                      <c:pt idx="8">
                        <c:v>62</c:v>
                      </c:pt>
                      <c:pt idx="9">
                        <c:v>18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80"/>
  <sheetViews>
    <sheetView tabSelected="1"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  <row r="75" s="95" customFormat="1" hidden="1" x14ac:dyDescent="0.3"/>
    <row r="76" s="95" customFormat="1" hidden="1" x14ac:dyDescent="0.3"/>
    <row r="77" s="95" customFormat="1" hidden="1" x14ac:dyDescent="0.3"/>
    <row r="78" s="95" customFormat="1" hidden="1" x14ac:dyDescent="0.3"/>
    <row r="79" s="95" customFormat="1" hidden="1" x14ac:dyDescent="0.3"/>
    <row r="80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1192</v>
      </c>
      <c r="R1" s="311"/>
      <c r="S1" s="312"/>
      <c r="T1" s="312"/>
      <c r="U1" s="313"/>
    </row>
    <row r="2" spans="1:21" x14ac:dyDescent="0.3">
      <c r="A2" s="314" t="s">
        <v>65</v>
      </c>
      <c r="B2" s="315"/>
      <c r="C2" s="316" t="s">
        <v>5182</v>
      </c>
      <c r="D2" s="317"/>
      <c r="E2" s="317"/>
      <c r="F2" s="317"/>
      <c r="G2" s="318"/>
      <c r="H2" s="316" t="s">
        <v>77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46081</v>
      </c>
      <c r="U2" s="322"/>
    </row>
    <row r="3" spans="1:21" ht="24.95" customHeight="1" x14ac:dyDescent="0.3">
      <c r="A3" s="332" t="s">
        <v>1162</v>
      </c>
      <c r="B3" s="37" t="s">
        <v>59</v>
      </c>
      <c r="C3" s="335" t="s">
        <v>1267</v>
      </c>
      <c r="D3" s="336"/>
      <c r="E3" s="336"/>
      <c r="F3" s="336"/>
      <c r="G3" s="336"/>
      <c r="H3" s="336"/>
      <c r="I3" s="336"/>
      <c r="J3" s="337"/>
      <c r="K3" s="338" t="s">
        <v>1163</v>
      </c>
      <c r="L3" s="37" t="s">
        <v>59</v>
      </c>
      <c r="M3" s="341" t="s">
        <v>964</v>
      </c>
      <c r="N3" s="342"/>
      <c r="O3" s="342"/>
      <c r="P3" s="342"/>
      <c r="Q3" s="342"/>
      <c r="R3" s="342"/>
      <c r="S3" s="342"/>
      <c r="T3" s="342"/>
      <c r="U3" s="343"/>
    </row>
    <row r="4" spans="1:21" ht="24.95" customHeight="1" x14ac:dyDescent="0.3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323" t="s">
        <v>73</v>
      </c>
      <c r="U4" s="326"/>
    </row>
    <row r="5" spans="1:21" ht="24.95" customHeight="1" x14ac:dyDescent="0.3">
      <c r="A5" s="333"/>
      <c r="B5" s="38" t="s">
        <v>10</v>
      </c>
      <c r="C5" s="323" t="s">
        <v>2584</v>
      </c>
      <c r="D5" s="324"/>
      <c r="E5" s="324"/>
      <c r="F5" s="324"/>
      <c r="G5" s="324"/>
      <c r="H5" s="324"/>
      <c r="I5" s="324"/>
      <c r="J5" s="325"/>
      <c r="K5" s="339"/>
      <c r="L5" s="38" t="s">
        <v>10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24.95" customHeight="1" x14ac:dyDescent="0.3">
      <c r="A6" s="334"/>
      <c r="B6" s="38" t="s">
        <v>75</v>
      </c>
      <c r="C6" s="323" t="s">
        <v>2583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33</v>
      </c>
      <c r="U6" s="326"/>
    </row>
    <row r="7" spans="1:21" ht="15.75" customHeight="1" x14ac:dyDescent="0.3">
      <c r="A7" s="327" t="s">
        <v>70</v>
      </c>
      <c r="B7" s="328"/>
      <c r="C7" s="328"/>
      <c r="D7" s="328"/>
      <c r="E7" s="329"/>
      <c r="F7" s="330" t="s">
        <v>44</v>
      </c>
      <c r="G7" s="328"/>
      <c r="H7" s="328"/>
      <c r="I7" s="329"/>
      <c r="J7" s="330" t="s">
        <v>42</v>
      </c>
      <c r="K7" s="328"/>
      <c r="L7" s="328"/>
      <c r="M7" s="328"/>
      <c r="N7" s="329"/>
      <c r="O7" s="328" t="s">
        <v>50</v>
      </c>
      <c r="P7" s="329"/>
      <c r="Q7" s="330" t="s">
        <v>69</v>
      </c>
      <c r="R7" s="328"/>
      <c r="S7" s="329"/>
      <c r="T7" s="330" t="s">
        <v>68</v>
      </c>
      <c r="U7" s="331"/>
    </row>
    <row r="8" spans="1:21" ht="15.6" customHeight="1" x14ac:dyDescent="0.3">
      <c r="A8" s="356" t="s">
        <v>5184</v>
      </c>
      <c r="B8" s="357"/>
      <c r="C8" s="357"/>
      <c r="D8" s="357"/>
      <c r="E8" s="358"/>
      <c r="F8" s="359" t="s">
        <v>5185</v>
      </c>
      <c r="G8" s="360"/>
      <c r="H8" s="360"/>
      <c r="I8" s="361"/>
      <c r="J8" s="367">
        <v>1000000</v>
      </c>
      <c r="K8" s="367"/>
      <c r="L8" s="367"/>
      <c r="M8" s="367"/>
      <c r="N8" s="367"/>
      <c r="O8" s="368">
        <v>1</v>
      </c>
      <c r="P8" s="368"/>
      <c r="Q8" s="362">
        <v>100000</v>
      </c>
      <c r="R8" s="363"/>
      <c r="S8" s="364"/>
      <c r="T8" s="365">
        <v>1100000</v>
      </c>
      <c r="U8" s="366"/>
    </row>
    <row r="9" spans="1:21" ht="15.6" customHeight="1" x14ac:dyDescent="0.3">
      <c r="A9" s="347"/>
      <c r="B9" s="348"/>
      <c r="C9" s="348"/>
      <c r="D9" s="348"/>
      <c r="E9" s="349"/>
      <c r="F9" s="350"/>
      <c r="G9" s="348"/>
      <c r="H9" s="348"/>
      <c r="I9" s="349"/>
      <c r="J9" s="369"/>
      <c r="K9" s="369"/>
      <c r="L9" s="369"/>
      <c r="M9" s="369"/>
      <c r="N9" s="369"/>
      <c r="O9" s="370"/>
      <c r="P9" s="370"/>
      <c r="Q9" s="351"/>
      <c r="R9" s="352"/>
      <c r="S9" s="353"/>
      <c r="T9" s="354"/>
      <c r="U9" s="355"/>
    </row>
    <row r="10" spans="1:21" ht="15.6" customHeight="1" x14ac:dyDescent="0.3">
      <c r="A10" s="347"/>
      <c r="B10" s="348"/>
      <c r="C10" s="348"/>
      <c r="D10" s="348"/>
      <c r="E10" s="349"/>
      <c r="F10" s="350"/>
      <c r="G10" s="348"/>
      <c r="H10" s="348"/>
      <c r="I10" s="349"/>
      <c r="J10" s="369"/>
      <c r="K10" s="369"/>
      <c r="L10" s="369"/>
      <c r="M10" s="369"/>
      <c r="N10" s="369"/>
      <c r="O10" s="370"/>
      <c r="P10" s="370"/>
      <c r="Q10" s="351"/>
      <c r="R10" s="352"/>
      <c r="S10" s="353"/>
      <c r="T10" s="354"/>
      <c r="U10" s="355"/>
    </row>
    <row r="11" spans="1:21" ht="15.6" customHeight="1" x14ac:dyDescent="0.3">
      <c r="A11" s="347"/>
      <c r="B11" s="348"/>
      <c r="C11" s="348"/>
      <c r="D11" s="348"/>
      <c r="E11" s="349"/>
      <c r="F11" s="350"/>
      <c r="G11" s="348"/>
      <c r="H11" s="348"/>
      <c r="I11" s="349"/>
      <c r="J11" s="369"/>
      <c r="K11" s="369"/>
      <c r="L11" s="369"/>
      <c r="M11" s="369"/>
      <c r="N11" s="369"/>
      <c r="O11" s="370"/>
      <c r="P11" s="370"/>
      <c r="Q11" s="351"/>
      <c r="R11" s="352"/>
      <c r="S11" s="353"/>
      <c r="T11" s="354"/>
      <c r="U11" s="355"/>
    </row>
    <row r="12" spans="1:21" ht="15.6" customHeight="1" x14ac:dyDescent="0.3">
      <c r="A12" s="347"/>
      <c r="B12" s="348"/>
      <c r="C12" s="348"/>
      <c r="D12" s="348"/>
      <c r="E12" s="349"/>
      <c r="F12" s="350"/>
      <c r="G12" s="348"/>
      <c r="H12" s="348"/>
      <c r="I12" s="349"/>
      <c r="J12" s="369"/>
      <c r="K12" s="369"/>
      <c r="L12" s="369"/>
      <c r="M12" s="369"/>
      <c r="N12" s="369"/>
      <c r="O12" s="370"/>
      <c r="P12" s="370"/>
      <c r="Q12" s="351"/>
      <c r="R12" s="352"/>
      <c r="S12" s="353"/>
      <c r="T12" s="354"/>
      <c r="U12" s="355"/>
    </row>
    <row r="13" spans="1:21" ht="15.6" customHeight="1" x14ac:dyDescent="0.3">
      <c r="A13" s="347"/>
      <c r="B13" s="348"/>
      <c r="C13" s="348"/>
      <c r="D13" s="348"/>
      <c r="E13" s="349"/>
      <c r="F13" s="350"/>
      <c r="G13" s="348"/>
      <c r="H13" s="348"/>
      <c r="I13" s="349"/>
      <c r="J13" s="369"/>
      <c r="K13" s="369"/>
      <c r="L13" s="369"/>
      <c r="M13" s="369"/>
      <c r="N13" s="369"/>
      <c r="O13" s="370"/>
      <c r="P13" s="370"/>
      <c r="Q13" s="351"/>
      <c r="R13" s="352"/>
      <c r="S13" s="353"/>
      <c r="T13" s="354"/>
      <c r="U13" s="355"/>
    </row>
    <row r="14" spans="1:21" ht="15.6" customHeight="1" x14ac:dyDescent="0.3">
      <c r="A14" s="347"/>
      <c r="B14" s="348"/>
      <c r="C14" s="348"/>
      <c r="D14" s="348"/>
      <c r="E14" s="349"/>
      <c r="F14" s="350"/>
      <c r="G14" s="348"/>
      <c r="H14" s="348"/>
      <c r="I14" s="349"/>
      <c r="J14" s="369"/>
      <c r="K14" s="369"/>
      <c r="L14" s="369"/>
      <c r="M14" s="369"/>
      <c r="N14" s="369"/>
      <c r="O14" s="370"/>
      <c r="P14" s="370"/>
      <c r="Q14" s="351"/>
      <c r="R14" s="352"/>
      <c r="S14" s="353"/>
      <c r="T14" s="354"/>
      <c r="U14" s="355"/>
    </row>
    <row r="15" spans="1:21" ht="15.6" customHeight="1" thickBot="1" x14ac:dyDescent="0.35">
      <c r="A15" s="371"/>
      <c r="B15" s="372"/>
      <c r="C15" s="372"/>
      <c r="D15" s="372"/>
      <c r="E15" s="373"/>
      <c r="F15" s="374"/>
      <c r="G15" s="372"/>
      <c r="H15" s="372"/>
      <c r="I15" s="373"/>
      <c r="J15" s="380"/>
      <c r="K15" s="380"/>
      <c r="L15" s="380"/>
      <c r="M15" s="380"/>
      <c r="N15" s="380"/>
      <c r="O15" s="381"/>
      <c r="P15" s="381"/>
      <c r="Q15" s="375"/>
      <c r="R15" s="376"/>
      <c r="S15" s="377"/>
      <c r="T15" s="378"/>
      <c r="U15" s="379"/>
    </row>
    <row r="16" spans="1:21" ht="15" customHeight="1" thickTop="1" x14ac:dyDescent="0.3">
      <c r="A16" s="382" t="s">
        <v>2307</v>
      </c>
      <c r="B16" s="383"/>
      <c r="C16" s="383"/>
      <c r="D16" s="383"/>
      <c r="E16" s="384"/>
      <c r="F16" s="391"/>
      <c r="G16" s="392"/>
      <c r="H16" s="392"/>
      <c r="I16" s="392"/>
      <c r="J16" s="392"/>
      <c r="K16" s="392"/>
      <c r="L16" s="392"/>
      <c r="M16" s="392"/>
      <c r="N16" s="392"/>
      <c r="O16" s="392"/>
      <c r="P16" s="392"/>
      <c r="Q16" s="392"/>
      <c r="R16" s="392"/>
      <c r="S16" s="392"/>
      <c r="T16" s="392"/>
      <c r="U16" s="393"/>
    </row>
    <row r="17" spans="1:21" ht="15" customHeight="1" x14ac:dyDescent="0.3">
      <c r="A17" s="385"/>
      <c r="B17" s="386"/>
      <c r="C17" s="386"/>
      <c r="D17" s="386"/>
      <c r="E17" s="387"/>
      <c r="F17" s="394"/>
      <c r="G17" s="395"/>
      <c r="H17" s="395"/>
      <c r="I17" s="395"/>
      <c r="J17" s="395"/>
      <c r="K17" s="395"/>
      <c r="L17" s="395"/>
      <c r="M17" s="395"/>
      <c r="N17" s="395"/>
      <c r="O17" s="395"/>
      <c r="P17" s="395"/>
      <c r="Q17" s="395"/>
      <c r="R17" s="395"/>
      <c r="S17" s="395"/>
      <c r="T17" s="395"/>
      <c r="U17" s="396"/>
    </row>
    <row r="18" spans="1:21" ht="15" customHeight="1" x14ac:dyDescent="0.3">
      <c r="A18" s="385"/>
      <c r="B18" s="386"/>
      <c r="C18" s="386"/>
      <c r="D18" s="386"/>
      <c r="E18" s="387"/>
      <c r="F18" s="394"/>
      <c r="G18" s="395"/>
      <c r="H18" s="395"/>
      <c r="I18" s="395"/>
      <c r="J18" s="395"/>
      <c r="K18" s="395"/>
      <c r="L18" s="395"/>
      <c r="M18" s="395"/>
      <c r="N18" s="395"/>
      <c r="O18" s="395"/>
      <c r="P18" s="395"/>
      <c r="Q18" s="395"/>
      <c r="R18" s="395"/>
      <c r="S18" s="395"/>
      <c r="T18" s="395"/>
      <c r="U18" s="396"/>
    </row>
    <row r="19" spans="1:21" ht="15" customHeight="1" x14ac:dyDescent="0.3">
      <c r="A19" s="388"/>
      <c r="B19" s="389"/>
      <c r="C19" s="389"/>
      <c r="D19" s="389"/>
      <c r="E19" s="390"/>
      <c r="F19" s="397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8"/>
      <c r="R19" s="398"/>
      <c r="S19" s="398"/>
      <c r="T19" s="398"/>
      <c r="U19" s="399"/>
    </row>
    <row r="20" spans="1:21" ht="20.100000000000001" customHeight="1" x14ac:dyDescent="0.3">
      <c r="A20" s="327" t="s">
        <v>80</v>
      </c>
      <c r="B20" s="328"/>
      <c r="C20" s="328"/>
      <c r="D20" s="328"/>
      <c r="E20" s="328"/>
      <c r="F20" s="406">
        <v>0</v>
      </c>
      <c r="G20" s="406"/>
      <c r="H20" s="406"/>
      <c r="I20" s="407"/>
      <c r="J20" s="402">
        <f>SUM(J8:N19)</f>
        <v>1000000</v>
      </c>
      <c r="K20" s="403"/>
      <c r="L20" s="403"/>
      <c r="M20" s="403"/>
      <c r="N20" s="404"/>
      <c r="O20" s="440">
        <f>SUM(O8:P19)</f>
        <v>1</v>
      </c>
      <c r="P20" s="440"/>
      <c r="Q20" s="405">
        <f>SUM(Q8:S19)</f>
        <v>100000</v>
      </c>
      <c r="R20" s="406"/>
      <c r="S20" s="407"/>
      <c r="T20" s="406">
        <f>SUM(T8:U15)</f>
        <v>1100000</v>
      </c>
      <c r="U20" s="408"/>
    </row>
    <row r="21" spans="1:21" ht="20.100000000000001" customHeight="1" thickBot="1" x14ac:dyDescent="0.35">
      <c r="A21" s="430" t="s">
        <v>90</v>
      </c>
      <c r="B21" s="431"/>
      <c r="C21" s="431"/>
      <c r="D21" s="431"/>
      <c r="E21" s="431"/>
      <c r="F21" s="432">
        <f>F20+T20</f>
        <v>1100000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1"/>
      <c r="Q21" s="400" t="str">
        <f>C3</f>
        <v>SJ모터스(부산)</v>
      </c>
      <c r="R21" s="400"/>
      <c r="S21" s="400"/>
      <c r="T21" s="400"/>
      <c r="U21" s="401"/>
    </row>
    <row r="22" spans="1:21" ht="20.100000000000001" customHeight="1" x14ac:dyDescent="0.3">
      <c r="A22" s="441" t="s">
        <v>5187</v>
      </c>
      <c r="B22" s="441"/>
      <c r="C22" s="441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1"/>
      <c r="O22" s="441"/>
      <c r="P22" s="441"/>
      <c r="Q22" s="441"/>
      <c r="R22" s="441"/>
      <c r="S22" s="441"/>
      <c r="T22" s="441"/>
      <c r="U22" s="441"/>
    </row>
    <row r="23" spans="1:21" ht="20.100000000000001" customHeight="1" thickBot="1" x14ac:dyDescent="0.35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 x14ac:dyDescent="0.3">
      <c r="A24" s="309"/>
      <c r="B24" s="310"/>
      <c r="C24" s="310"/>
      <c r="D24" s="310"/>
      <c r="E24" s="310"/>
      <c r="F24" s="310"/>
      <c r="G24" s="31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1" t="s">
        <v>1192</v>
      </c>
      <c r="R24" s="311"/>
      <c r="S24" s="443">
        <f>S1</f>
        <v>0</v>
      </c>
      <c r="T24" s="443"/>
      <c r="U24" s="444"/>
    </row>
    <row r="25" spans="1:21" x14ac:dyDescent="0.3">
      <c r="A25" s="314" t="s">
        <v>65</v>
      </c>
      <c r="B25" s="315"/>
      <c r="C25" s="316" t="str">
        <f>C2</f>
        <v>농협 3520106511413</v>
      </c>
      <c r="D25" s="317"/>
      <c r="E25" s="317"/>
      <c r="F25" s="317"/>
      <c r="G25" s="318"/>
      <c r="H25" s="316" t="s">
        <v>76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46081</v>
      </c>
      <c r="U25" s="322"/>
    </row>
    <row r="26" spans="1:21" ht="24.95" customHeight="1" x14ac:dyDescent="0.3">
      <c r="A26" s="332" t="s">
        <v>1162</v>
      </c>
      <c r="B26" s="37" t="s">
        <v>59</v>
      </c>
      <c r="C26" s="335" t="str">
        <f>C3</f>
        <v>SJ모터스(부산)</v>
      </c>
      <c r="D26" s="336"/>
      <c r="E26" s="336"/>
      <c r="F26" s="336"/>
      <c r="G26" s="336"/>
      <c r="H26" s="336"/>
      <c r="I26" s="336"/>
      <c r="J26" s="337"/>
      <c r="K26" s="338" t="s">
        <v>1163</v>
      </c>
      <c r="L26" s="37" t="s">
        <v>59</v>
      </c>
      <c r="M26" s="341" t="s">
        <v>964</v>
      </c>
      <c r="N26" s="342"/>
      <c r="O26" s="342"/>
      <c r="P26" s="342"/>
      <c r="Q26" s="342"/>
      <c r="R26" s="342"/>
      <c r="S26" s="342"/>
      <c r="T26" s="342"/>
      <c r="U26" s="343"/>
    </row>
    <row r="27" spans="1:21" ht="24.95" customHeight="1" x14ac:dyDescent="0.3">
      <c r="A27" s="333"/>
      <c r="B27" s="37" t="s">
        <v>61</v>
      </c>
      <c r="C27" s="409">
        <f>C4</f>
        <v>0</v>
      </c>
      <c r="D27" s="410"/>
      <c r="E27" s="410"/>
      <c r="F27" s="410"/>
      <c r="G27" s="410"/>
      <c r="H27" s="410"/>
      <c r="I27" s="410"/>
      <c r="J27" s="411"/>
      <c r="K27" s="339"/>
      <c r="L27" s="37" t="s">
        <v>61</v>
      </c>
      <c r="M27" s="323" t="s">
        <v>962</v>
      </c>
      <c r="N27" s="324"/>
      <c r="O27" s="324"/>
      <c r="P27" s="324"/>
      <c r="Q27" s="324"/>
      <c r="R27" s="325"/>
      <c r="S27" s="38" t="s">
        <v>62</v>
      </c>
      <c r="T27" s="323" t="s">
        <v>73</v>
      </c>
      <c r="U27" s="326"/>
    </row>
    <row r="28" spans="1:21" ht="24.95" customHeight="1" x14ac:dyDescent="0.3">
      <c r="A28" s="333"/>
      <c r="B28" s="38" t="s">
        <v>10</v>
      </c>
      <c r="C28" s="323" t="str">
        <f>C5</f>
        <v>부산 금정구 범어천로 7-8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">
        <v>74</v>
      </c>
      <c r="N28" s="324"/>
      <c r="O28" s="324"/>
      <c r="P28" s="324"/>
      <c r="Q28" s="324"/>
      <c r="R28" s="324"/>
      <c r="S28" s="324"/>
      <c r="T28" s="324"/>
      <c r="U28" s="326"/>
    </row>
    <row r="29" spans="1:21" ht="24.95" customHeight="1" x14ac:dyDescent="0.3">
      <c r="A29" s="334"/>
      <c r="B29" s="38" t="s">
        <v>75</v>
      </c>
      <c r="C29" s="323" t="str">
        <f>C6</f>
        <v>010-5883-6482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">
        <v>66</v>
      </c>
      <c r="N29" s="324"/>
      <c r="O29" s="324"/>
      <c r="P29" s="324"/>
      <c r="Q29" s="324"/>
      <c r="R29" s="325"/>
      <c r="S29" s="38" t="s">
        <v>22</v>
      </c>
      <c r="T29" s="323" t="str">
        <f>T6</f>
        <v>경동(택배)</v>
      </c>
      <c r="U29" s="326"/>
    </row>
    <row r="30" spans="1:21" ht="15.6" customHeight="1" x14ac:dyDescent="0.3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42</v>
      </c>
      <c r="K30" s="328"/>
      <c r="L30" s="328"/>
      <c r="M30" s="328"/>
      <c r="N30" s="329"/>
      <c r="O30" s="328" t="s">
        <v>50</v>
      </c>
      <c r="P30" s="329"/>
      <c r="Q30" s="330" t="s">
        <v>69</v>
      </c>
      <c r="R30" s="328"/>
      <c r="S30" s="329"/>
      <c r="T30" s="330" t="s">
        <v>68</v>
      </c>
      <c r="U30" s="331"/>
    </row>
    <row r="31" spans="1:21" ht="15.6" customHeight="1" x14ac:dyDescent="0.3">
      <c r="A31" s="417" t="str">
        <f>A8</f>
        <v>0CW_TCU</v>
      </c>
      <c r="B31" s="418"/>
      <c r="C31" s="418"/>
      <c r="D31" s="418"/>
      <c r="E31" s="418"/>
      <c r="F31" s="418" t="str">
        <f>F8</f>
        <v>0AM927769E</v>
      </c>
      <c r="G31" s="418"/>
      <c r="H31" s="418"/>
      <c r="I31" s="418"/>
      <c r="J31" s="422">
        <f>J8</f>
        <v>1000000</v>
      </c>
      <c r="K31" s="422"/>
      <c r="L31" s="422"/>
      <c r="M31" s="422"/>
      <c r="N31" s="422"/>
      <c r="O31" s="422">
        <f>O8</f>
        <v>1</v>
      </c>
      <c r="P31" s="422"/>
      <c r="Q31" s="419">
        <f>Q8</f>
        <v>100000</v>
      </c>
      <c r="R31" s="419"/>
      <c r="S31" s="419"/>
      <c r="T31" s="420">
        <f>T8</f>
        <v>1100000</v>
      </c>
      <c r="U31" s="421"/>
    </row>
    <row r="32" spans="1:21" ht="15.6" customHeight="1" x14ac:dyDescent="0.3">
      <c r="A32" s="412">
        <f t="shared" ref="A32:A38" si="0">A9</f>
        <v>0</v>
      </c>
      <c r="B32" s="413"/>
      <c r="C32" s="413"/>
      <c r="D32" s="413"/>
      <c r="E32" s="413"/>
      <c r="F32" s="413">
        <f t="shared" ref="F32:F38" si="1">F9</f>
        <v>0</v>
      </c>
      <c r="G32" s="413"/>
      <c r="H32" s="413"/>
      <c r="I32" s="413"/>
      <c r="J32" s="423">
        <f t="shared" ref="J32:J38" si="2">J9</f>
        <v>0</v>
      </c>
      <c r="K32" s="423"/>
      <c r="L32" s="423"/>
      <c r="M32" s="423"/>
      <c r="N32" s="423"/>
      <c r="O32" s="423">
        <f t="shared" ref="O32:O38" si="3">O9</f>
        <v>0</v>
      </c>
      <c r="P32" s="423"/>
      <c r="Q32" s="414">
        <f t="shared" ref="Q32:Q38" si="4">Q9</f>
        <v>0</v>
      </c>
      <c r="R32" s="414"/>
      <c r="S32" s="414"/>
      <c r="T32" s="415">
        <f t="shared" ref="T32:T38" si="5">T9</f>
        <v>0</v>
      </c>
      <c r="U32" s="416"/>
    </row>
    <row r="33" spans="1:21" ht="15.6" customHeight="1" x14ac:dyDescent="0.3">
      <c r="A33" s="412">
        <f t="shared" si="0"/>
        <v>0</v>
      </c>
      <c r="B33" s="413"/>
      <c r="C33" s="413"/>
      <c r="D33" s="413"/>
      <c r="E33" s="413"/>
      <c r="F33" s="413">
        <f t="shared" si="1"/>
        <v>0</v>
      </c>
      <c r="G33" s="413"/>
      <c r="H33" s="413"/>
      <c r="I33" s="413"/>
      <c r="J33" s="423">
        <f t="shared" si="2"/>
        <v>0</v>
      </c>
      <c r="K33" s="423"/>
      <c r="L33" s="423"/>
      <c r="M33" s="423"/>
      <c r="N33" s="423"/>
      <c r="O33" s="423">
        <f t="shared" si="3"/>
        <v>0</v>
      </c>
      <c r="P33" s="423"/>
      <c r="Q33" s="414">
        <f t="shared" si="4"/>
        <v>0</v>
      </c>
      <c r="R33" s="414"/>
      <c r="S33" s="414"/>
      <c r="T33" s="415">
        <f t="shared" si="5"/>
        <v>0</v>
      </c>
      <c r="U33" s="416"/>
    </row>
    <row r="34" spans="1:21" ht="15.6" customHeight="1" x14ac:dyDescent="0.3">
      <c r="A34" s="412">
        <f t="shared" si="0"/>
        <v>0</v>
      </c>
      <c r="B34" s="413"/>
      <c r="C34" s="413"/>
      <c r="D34" s="413"/>
      <c r="E34" s="413"/>
      <c r="F34" s="413">
        <f t="shared" si="1"/>
        <v>0</v>
      </c>
      <c r="G34" s="413"/>
      <c r="H34" s="413"/>
      <c r="I34" s="413"/>
      <c r="J34" s="423">
        <f t="shared" si="2"/>
        <v>0</v>
      </c>
      <c r="K34" s="423"/>
      <c r="L34" s="423"/>
      <c r="M34" s="423"/>
      <c r="N34" s="423"/>
      <c r="O34" s="423">
        <f t="shared" si="3"/>
        <v>0</v>
      </c>
      <c r="P34" s="423"/>
      <c r="Q34" s="414">
        <f t="shared" si="4"/>
        <v>0</v>
      </c>
      <c r="R34" s="414"/>
      <c r="S34" s="414"/>
      <c r="T34" s="415">
        <f t="shared" si="5"/>
        <v>0</v>
      </c>
      <c r="U34" s="416"/>
    </row>
    <row r="35" spans="1:21" ht="15.6" customHeight="1" x14ac:dyDescent="0.3">
      <c r="A35" s="412">
        <f t="shared" si="0"/>
        <v>0</v>
      </c>
      <c r="B35" s="413"/>
      <c r="C35" s="413"/>
      <c r="D35" s="413"/>
      <c r="E35" s="413"/>
      <c r="F35" s="413">
        <f t="shared" si="1"/>
        <v>0</v>
      </c>
      <c r="G35" s="413"/>
      <c r="H35" s="413"/>
      <c r="I35" s="413"/>
      <c r="J35" s="423">
        <f t="shared" si="2"/>
        <v>0</v>
      </c>
      <c r="K35" s="423"/>
      <c r="L35" s="423"/>
      <c r="M35" s="423"/>
      <c r="N35" s="423"/>
      <c r="O35" s="423">
        <f t="shared" si="3"/>
        <v>0</v>
      </c>
      <c r="P35" s="423"/>
      <c r="Q35" s="414">
        <f t="shared" si="4"/>
        <v>0</v>
      </c>
      <c r="R35" s="414"/>
      <c r="S35" s="414"/>
      <c r="T35" s="415">
        <f t="shared" si="5"/>
        <v>0</v>
      </c>
      <c r="U35" s="416"/>
    </row>
    <row r="36" spans="1:21" ht="15.6" customHeight="1" x14ac:dyDescent="0.3">
      <c r="A36" s="412">
        <f t="shared" si="0"/>
        <v>0</v>
      </c>
      <c r="B36" s="413"/>
      <c r="C36" s="413"/>
      <c r="D36" s="413"/>
      <c r="E36" s="413"/>
      <c r="F36" s="413">
        <f t="shared" si="1"/>
        <v>0</v>
      </c>
      <c r="G36" s="413"/>
      <c r="H36" s="413"/>
      <c r="I36" s="413"/>
      <c r="J36" s="423">
        <f t="shared" si="2"/>
        <v>0</v>
      </c>
      <c r="K36" s="423"/>
      <c r="L36" s="423"/>
      <c r="M36" s="423"/>
      <c r="N36" s="423"/>
      <c r="O36" s="423">
        <f t="shared" si="3"/>
        <v>0</v>
      </c>
      <c r="P36" s="423"/>
      <c r="Q36" s="414">
        <f t="shared" si="4"/>
        <v>0</v>
      </c>
      <c r="R36" s="414"/>
      <c r="S36" s="414"/>
      <c r="T36" s="415">
        <f t="shared" si="5"/>
        <v>0</v>
      </c>
      <c r="U36" s="416"/>
    </row>
    <row r="37" spans="1:21" ht="15.6" customHeight="1" x14ac:dyDescent="0.3">
      <c r="A37" s="412">
        <f t="shared" si="0"/>
        <v>0</v>
      </c>
      <c r="B37" s="413"/>
      <c r="C37" s="413"/>
      <c r="D37" s="413"/>
      <c r="E37" s="413"/>
      <c r="F37" s="413">
        <f t="shared" si="1"/>
        <v>0</v>
      </c>
      <c r="G37" s="413"/>
      <c r="H37" s="413"/>
      <c r="I37" s="413"/>
      <c r="J37" s="423">
        <f t="shared" si="2"/>
        <v>0</v>
      </c>
      <c r="K37" s="423"/>
      <c r="L37" s="423"/>
      <c r="M37" s="423"/>
      <c r="N37" s="423"/>
      <c r="O37" s="423">
        <f t="shared" si="3"/>
        <v>0</v>
      </c>
      <c r="P37" s="423"/>
      <c r="Q37" s="414">
        <f t="shared" si="4"/>
        <v>0</v>
      </c>
      <c r="R37" s="414"/>
      <c r="S37" s="414"/>
      <c r="T37" s="415">
        <f t="shared" si="5"/>
        <v>0</v>
      </c>
      <c r="U37" s="416"/>
    </row>
    <row r="38" spans="1:21" ht="15.6" customHeight="1" thickBot="1" x14ac:dyDescent="0.35">
      <c r="A38" s="424">
        <f t="shared" si="0"/>
        <v>0</v>
      </c>
      <c r="B38" s="425"/>
      <c r="C38" s="425"/>
      <c r="D38" s="425"/>
      <c r="E38" s="425"/>
      <c r="F38" s="425">
        <f t="shared" si="1"/>
        <v>0</v>
      </c>
      <c r="G38" s="425"/>
      <c r="H38" s="425"/>
      <c r="I38" s="425"/>
      <c r="J38" s="429">
        <f t="shared" si="2"/>
        <v>0</v>
      </c>
      <c r="K38" s="429"/>
      <c r="L38" s="429"/>
      <c r="M38" s="429"/>
      <c r="N38" s="429"/>
      <c r="O38" s="429">
        <f t="shared" si="3"/>
        <v>0</v>
      </c>
      <c r="P38" s="429"/>
      <c r="Q38" s="426">
        <f t="shared" si="4"/>
        <v>0</v>
      </c>
      <c r="R38" s="426"/>
      <c r="S38" s="426"/>
      <c r="T38" s="427">
        <f t="shared" si="5"/>
        <v>0</v>
      </c>
      <c r="U38" s="428"/>
    </row>
    <row r="39" spans="1:21" ht="15" customHeight="1" thickTop="1" x14ac:dyDescent="0.3">
      <c r="A39" s="382" t="s">
        <v>2307</v>
      </c>
      <c r="B39" s="383"/>
      <c r="C39" s="383"/>
      <c r="D39" s="383"/>
      <c r="E39" s="384"/>
      <c r="F39" s="391">
        <f>F16</f>
        <v>0</v>
      </c>
      <c r="G39" s="392"/>
      <c r="H39" s="392"/>
      <c r="I39" s="392"/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392"/>
      <c r="U39" s="393"/>
    </row>
    <row r="40" spans="1:21" ht="15" customHeight="1" x14ac:dyDescent="0.3">
      <c r="A40" s="385"/>
      <c r="B40" s="386"/>
      <c r="C40" s="386"/>
      <c r="D40" s="386"/>
      <c r="E40" s="387"/>
      <c r="F40" s="394"/>
      <c r="G40" s="395"/>
      <c r="H40" s="395"/>
      <c r="I40" s="395"/>
      <c r="J40" s="395"/>
      <c r="K40" s="395"/>
      <c r="L40" s="395"/>
      <c r="M40" s="395"/>
      <c r="N40" s="395"/>
      <c r="O40" s="395"/>
      <c r="P40" s="395"/>
      <c r="Q40" s="395"/>
      <c r="R40" s="395"/>
      <c r="S40" s="395"/>
      <c r="T40" s="395"/>
      <c r="U40" s="396"/>
    </row>
    <row r="41" spans="1:21" ht="15" customHeight="1" x14ac:dyDescent="0.3">
      <c r="A41" s="385"/>
      <c r="B41" s="386"/>
      <c r="C41" s="386"/>
      <c r="D41" s="386"/>
      <c r="E41" s="387"/>
      <c r="F41" s="394"/>
      <c r="G41" s="395"/>
      <c r="H41" s="395"/>
      <c r="I41" s="395"/>
      <c r="J41" s="395"/>
      <c r="K41" s="395"/>
      <c r="L41" s="395"/>
      <c r="M41" s="395"/>
      <c r="N41" s="395"/>
      <c r="O41" s="395"/>
      <c r="P41" s="395"/>
      <c r="Q41" s="395"/>
      <c r="R41" s="395"/>
      <c r="S41" s="395"/>
      <c r="T41" s="395"/>
      <c r="U41" s="396"/>
    </row>
    <row r="42" spans="1:21" ht="15" customHeight="1" x14ac:dyDescent="0.3">
      <c r="A42" s="388"/>
      <c r="B42" s="389"/>
      <c r="C42" s="389"/>
      <c r="D42" s="389"/>
      <c r="E42" s="390"/>
      <c r="F42" s="397"/>
      <c r="G42" s="398"/>
      <c r="H42" s="398"/>
      <c r="I42" s="398"/>
      <c r="J42" s="398"/>
      <c r="K42" s="398"/>
      <c r="L42" s="398"/>
      <c r="M42" s="398"/>
      <c r="N42" s="398"/>
      <c r="O42" s="398"/>
      <c r="P42" s="398"/>
      <c r="Q42" s="398"/>
      <c r="R42" s="398"/>
      <c r="S42" s="398"/>
      <c r="T42" s="398"/>
      <c r="U42" s="399"/>
    </row>
    <row r="43" spans="1:21" ht="20.100000000000001" customHeight="1" x14ac:dyDescent="0.3">
      <c r="A43" s="327" t="s">
        <v>80</v>
      </c>
      <c r="B43" s="328"/>
      <c r="C43" s="328"/>
      <c r="D43" s="328"/>
      <c r="E43" s="328"/>
      <c r="F43" s="406">
        <f>F20</f>
        <v>0</v>
      </c>
      <c r="G43" s="406"/>
      <c r="H43" s="406"/>
      <c r="I43" s="407"/>
      <c r="J43" s="402">
        <f>J20</f>
        <v>1000000</v>
      </c>
      <c r="K43" s="403"/>
      <c r="L43" s="403"/>
      <c r="M43" s="403"/>
      <c r="N43" s="404"/>
      <c r="O43" s="440">
        <f>O20</f>
        <v>1</v>
      </c>
      <c r="P43" s="440"/>
      <c r="Q43" s="405">
        <f>Q20</f>
        <v>100000</v>
      </c>
      <c r="R43" s="406"/>
      <c r="S43" s="406"/>
      <c r="T43" s="406">
        <f>T20</f>
        <v>1100000</v>
      </c>
      <c r="U43" s="408"/>
    </row>
    <row r="44" spans="1:21" ht="20.100000000000001" customHeight="1" thickBot="1" x14ac:dyDescent="0.35">
      <c r="A44" s="430" t="s">
        <v>90</v>
      </c>
      <c r="B44" s="431"/>
      <c r="C44" s="431"/>
      <c r="D44" s="431"/>
      <c r="E44" s="431"/>
      <c r="F44" s="432">
        <f>F21</f>
        <v>1100000</v>
      </c>
      <c r="G44" s="432"/>
      <c r="H44" s="432"/>
      <c r="I44" s="433"/>
      <c r="J44" s="434" t="s">
        <v>965</v>
      </c>
      <c r="K44" s="431"/>
      <c r="L44" s="435" t="str">
        <f>T27</f>
        <v>장효주</v>
      </c>
      <c r="M44" s="435"/>
      <c r="N44" s="435"/>
      <c r="O44" s="434" t="s">
        <v>64</v>
      </c>
      <c r="P44" s="436"/>
      <c r="Q44" s="437" t="str">
        <f>Q21</f>
        <v>SJ모터스(부산)</v>
      </c>
      <c r="R44" s="438"/>
      <c r="S44" s="438"/>
      <c r="T44" s="438"/>
      <c r="U44" s="43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5177</v>
      </c>
      <c r="C2" s="47" t="s">
        <v>1968</v>
      </c>
      <c r="D2" s="290" t="s">
        <v>3507</v>
      </c>
      <c r="E2" t="s">
        <v>3209</v>
      </c>
      <c r="F2" s="290" t="s">
        <v>3507</v>
      </c>
      <c r="G2">
        <v>1000000</v>
      </c>
      <c r="H2">
        <v>1</v>
      </c>
      <c r="I2" s="226">
        <v>100000</v>
      </c>
      <c r="J2" s="226">
        <v>1100000</v>
      </c>
      <c r="K2" t="s">
        <v>5183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5" t="s">
        <v>49</v>
      </c>
      <c r="C4" s="446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3" t="s">
        <v>1549</v>
      </c>
      <c r="F6" s="453"/>
      <c r="G6" s="453"/>
      <c r="H6" s="453"/>
      <c r="I6" s="453"/>
      <c r="J6" s="453"/>
      <c r="K6" s="453"/>
    </row>
    <row r="7" spans="5:11" x14ac:dyDescent="0.3"/>
    <row r="8" spans="5:11" x14ac:dyDescent="0.3"/>
    <row r="9" spans="5:11" x14ac:dyDescent="0.3">
      <c r="G9" s="450"/>
      <c r="H9" s="450"/>
      <c r="I9" s="450"/>
      <c r="J9" s="450"/>
    </row>
    <row r="10" spans="5:11" ht="33" customHeight="1" x14ac:dyDescent="0.3">
      <c r="F10" s="117"/>
      <c r="G10" s="451"/>
      <c r="H10" s="452"/>
      <c r="I10" s="452"/>
      <c r="J10" s="452"/>
    </row>
    <row r="11" spans="5:11" x14ac:dyDescent="0.3"/>
    <row r="12" spans="5:11" ht="32.25" customHeight="1" x14ac:dyDescent="0.3">
      <c r="F12" s="118"/>
      <c r="G12" s="451" t="s">
        <v>1550</v>
      </c>
      <c r="H12" s="452"/>
      <c r="I12" s="452"/>
      <c r="J12" s="452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165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N2" sqref="N2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3166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4559</v>
      </c>
    </row>
    <row r="2140" spans="1:14" x14ac:dyDescent="0.3">
      <c r="A2140" s="58">
        <v>2140</v>
      </c>
      <c r="B2140" s="264">
        <v>45964</v>
      </c>
      <c r="C2140" s="292" t="s">
        <v>4714</v>
      </c>
      <c r="D2140" s="295" t="s">
        <v>4073</v>
      </c>
      <c r="E2140" s="292" t="s">
        <v>4717</v>
      </c>
      <c r="F2140" s="269" t="s">
        <v>4718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4559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4559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4559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4559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4559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4559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4559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4559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4559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4559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4559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4559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4559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4559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4559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4559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4559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4559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4559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4559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4559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4559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4559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4559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4559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4559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4559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4559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4559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4559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4559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4559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4559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4559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4559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4559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4559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4559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4559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4559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4559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4559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4559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4559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4559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4559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4559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4559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4559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4559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4559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4559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4559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4559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4559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4559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4559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4559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4559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4559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4559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4559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4559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4559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4559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4559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4559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4559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4559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4559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4559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4559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4559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4559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4559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4559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4559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4559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4559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4559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4559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4559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4559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4559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4559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4559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4559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4559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4559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4559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4559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4559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4559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4559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4559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4559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4559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4559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4559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4559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4559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4559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4559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4559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4559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4559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4559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4559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4426</v>
      </c>
      <c r="E2313" s="292" t="s">
        <v>4427</v>
      </c>
      <c r="F2313" s="269" t="s">
        <v>4428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4559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4559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4559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4559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4559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4559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4559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4559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4559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4559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4559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4559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4559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4559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4397</v>
      </c>
      <c r="N2340" t="s">
        <v>4559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4398</v>
      </c>
      <c r="N2341" t="s">
        <v>4559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4400</v>
      </c>
      <c r="N2342" t="s">
        <v>4571</v>
      </c>
    </row>
    <row r="2343" spans="1:14" x14ac:dyDescent="0.3">
      <c r="A2343" s="58">
        <v>2343</v>
      </c>
      <c r="B2343" s="264">
        <v>45985</v>
      </c>
      <c r="C2343" s="292" t="s">
        <v>4426</v>
      </c>
      <c r="E2343" s="292" t="s">
        <v>4429</v>
      </c>
      <c r="F2343" s="269" t="s">
        <v>4430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4431</v>
      </c>
      <c r="N2343" t="s">
        <v>4559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4559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4404</v>
      </c>
      <c r="N2345" t="s">
        <v>4559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4406</v>
      </c>
      <c r="N2346" t="s">
        <v>4571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4408</v>
      </c>
      <c r="N2347" t="s">
        <v>4559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4559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4559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4559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4412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4559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4571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4571</v>
      </c>
    </row>
    <row r="2361" spans="1:14" x14ac:dyDescent="0.3">
      <c r="A2361" s="58">
        <v>2361</v>
      </c>
      <c r="B2361" s="264">
        <v>45986</v>
      </c>
      <c r="C2361" s="292" t="s">
        <v>4419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4571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4571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4425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4419</v>
      </c>
      <c r="E2365" s="292" t="s">
        <v>4424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4571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4571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4571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4571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4571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4571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4438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4439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4443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4571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4571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4571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4571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4571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4571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4571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4571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4571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4571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4571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4571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4571</v>
      </c>
    </row>
    <row r="2390" spans="1:14" x14ac:dyDescent="0.3">
      <c r="A2390" s="58">
        <v>2390</v>
      </c>
      <c r="B2390" s="264">
        <v>45988</v>
      </c>
      <c r="C2390" s="292" t="s">
        <v>4443</v>
      </c>
      <c r="E2390" s="292" t="s">
        <v>4454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4455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4571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4571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4571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4571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4571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4571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4571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4458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4571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4571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4571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4462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4412</v>
      </c>
      <c r="E2408" s="292" t="s">
        <v>4463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4465</v>
      </c>
      <c r="N2409" t="s">
        <v>4559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4466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4735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4735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4735</v>
      </c>
    </row>
    <row r="2416" spans="1:14" x14ac:dyDescent="0.3">
      <c r="A2416" s="58">
        <v>2416</v>
      </c>
      <c r="B2416" s="264">
        <v>45992</v>
      </c>
      <c r="C2416" s="292" t="s">
        <v>4467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4735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4467</v>
      </c>
      <c r="E2421" s="292" t="s">
        <v>4473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4475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4735</v>
      </c>
    </row>
    <row r="2426" spans="1:14" x14ac:dyDescent="0.3">
      <c r="A2426" s="58">
        <v>2426</v>
      </c>
      <c r="B2426" s="264">
        <v>45993</v>
      </c>
      <c r="C2426" s="292" t="s">
        <v>4493</v>
      </c>
      <c r="E2426" s="292" t="s">
        <v>4494</v>
      </c>
      <c r="F2426" s="269" t="s">
        <v>4495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4735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4735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4735</v>
      </c>
    </row>
    <row r="2429" spans="1:14" x14ac:dyDescent="0.3">
      <c r="A2429" s="58">
        <v>2429</v>
      </c>
      <c r="B2429" s="264">
        <v>45993</v>
      </c>
      <c r="C2429" s="292" t="s">
        <v>4475</v>
      </c>
      <c r="E2429" s="292" t="s">
        <v>4481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4735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4735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4735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4735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4735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4735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4735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4735</v>
      </c>
    </row>
    <row r="2438" spans="1:14" x14ac:dyDescent="0.3">
      <c r="A2438" s="58">
        <v>2438</v>
      </c>
      <c r="B2438" s="264">
        <v>45994</v>
      </c>
      <c r="C2438" s="292" t="s">
        <v>4714</v>
      </c>
      <c r="D2438" s="295" t="s">
        <v>4073</v>
      </c>
      <c r="E2438" s="292" t="s">
        <v>4715</v>
      </c>
      <c r="F2438" s="269" t="s">
        <v>4716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4735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4735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4735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4492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4735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4735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4735</v>
      </c>
    </row>
    <row r="2448" spans="1:14" x14ac:dyDescent="0.3">
      <c r="A2448" s="58">
        <v>2448</v>
      </c>
      <c r="B2448" s="264">
        <v>45995</v>
      </c>
      <c r="C2448" s="292" t="s">
        <v>4496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4735</v>
      </c>
    </row>
    <row r="2449" spans="1:14" x14ac:dyDescent="0.3">
      <c r="A2449" s="58">
        <v>2449</v>
      </c>
      <c r="B2449" s="264">
        <v>45995</v>
      </c>
      <c r="C2449" s="292" t="s">
        <v>4496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4502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4505</v>
      </c>
      <c r="G2452" s="265">
        <v>600000</v>
      </c>
      <c r="H2452" s="269">
        <v>1</v>
      </c>
      <c r="K2452" s="265">
        <v>600000</v>
      </c>
      <c r="N2452" t="s">
        <v>4735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4735</v>
      </c>
    </row>
    <row r="2454" spans="1:14" x14ac:dyDescent="0.3">
      <c r="A2454" s="58">
        <v>2454</v>
      </c>
      <c r="B2454" s="264">
        <v>45996</v>
      </c>
      <c r="C2454" s="292" t="s">
        <v>4557</v>
      </c>
      <c r="E2454" s="292" t="s">
        <v>4558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4735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4439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4735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4513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4735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4735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4735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4735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4520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4521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4735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4735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4735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4735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4735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4735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4735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4735</v>
      </c>
    </row>
    <row r="2477" spans="1:14" x14ac:dyDescent="0.3">
      <c r="A2477" s="58">
        <v>2477</v>
      </c>
      <c r="B2477" s="264">
        <v>46000</v>
      </c>
      <c r="C2477" s="292" t="s">
        <v>4553</v>
      </c>
      <c r="E2477" s="292" t="s">
        <v>4554</v>
      </c>
      <c r="F2477" s="269" t="s">
        <v>4555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4735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4735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4735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4531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4533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4520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4535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4735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4735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4735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4735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4735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4735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4735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4735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4545</v>
      </c>
      <c r="F2499" s="269" t="s">
        <v>4544</v>
      </c>
      <c r="G2499" s="265">
        <v>850000</v>
      </c>
      <c r="H2499" s="269">
        <v>1</v>
      </c>
      <c r="K2499" s="265">
        <v>850000</v>
      </c>
      <c r="N2499" t="s">
        <v>4735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4735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4548</v>
      </c>
      <c r="N2501" t="s">
        <v>4735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4550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4551</v>
      </c>
      <c r="N2504" t="s">
        <v>4735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4556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4735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4562</v>
      </c>
      <c r="F2509" s="269" t="s">
        <v>4561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4735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4565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4735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4735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4735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4735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4735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4569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4570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4735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4735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4735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4575</v>
      </c>
      <c r="G2521" s="265">
        <v>850000</v>
      </c>
      <c r="H2521" s="269">
        <v>1</v>
      </c>
      <c r="K2521" s="265">
        <v>850000</v>
      </c>
      <c r="N2521" t="s">
        <v>4735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4582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4583</v>
      </c>
      <c r="G2524" s="265">
        <v>250000</v>
      </c>
      <c r="H2524" s="269">
        <v>1</v>
      </c>
      <c r="K2524" s="265">
        <v>250000</v>
      </c>
      <c r="N2524" t="s">
        <v>4735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4735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4735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4735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4735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4735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4735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4735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4735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4735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4735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4735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4735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4735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4735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4735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4735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4595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4735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4735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4735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4601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4735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4602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4735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4735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4735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4735</v>
      </c>
    </row>
    <row r="2553" spans="1:14" x14ac:dyDescent="0.3">
      <c r="A2553" s="58">
        <v>2553</v>
      </c>
      <c r="B2553" s="264">
        <v>46008</v>
      </c>
      <c r="C2553" s="292" t="s">
        <v>4623</v>
      </c>
      <c r="D2553" s="295" t="s">
        <v>4073</v>
      </c>
      <c r="E2553" s="292" t="s">
        <v>4624</v>
      </c>
      <c r="F2553" s="269" t="s">
        <v>4625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4735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4735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4735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4735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4735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4735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4610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4611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4612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4735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4735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4735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4735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4735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4735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4735</v>
      </c>
    </row>
    <row r="2569" spans="1:14" x14ac:dyDescent="0.3">
      <c r="A2569" s="58">
        <v>2569</v>
      </c>
      <c r="B2569" s="264">
        <v>46009</v>
      </c>
      <c r="C2569" s="292" t="s">
        <v>4612</v>
      </c>
      <c r="E2569" s="292" t="s">
        <v>4621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4628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4735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4735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4735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4735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4735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4638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4640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4735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4735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4735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4644</v>
      </c>
      <c r="F2588" s="269" t="s">
        <v>4643</v>
      </c>
      <c r="G2588" s="265">
        <v>22000</v>
      </c>
      <c r="H2588" s="269">
        <v>1</v>
      </c>
      <c r="K2588" s="265">
        <v>22000</v>
      </c>
      <c r="N2588" t="s">
        <v>4735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4959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4735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4735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4735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4646</v>
      </c>
      <c r="G2592" s="265">
        <v>10000</v>
      </c>
      <c r="H2592" s="269">
        <v>2</v>
      </c>
      <c r="K2592" s="265">
        <v>20000</v>
      </c>
      <c r="N2592" t="s">
        <v>4735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4735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4735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4735</v>
      </c>
    </row>
    <row r="2596" spans="1:14" x14ac:dyDescent="0.3">
      <c r="A2596" s="58">
        <v>2596</v>
      </c>
      <c r="B2596" s="264">
        <v>46013</v>
      </c>
      <c r="C2596" s="292" t="s">
        <v>4612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4735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4735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4652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4735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4735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4735</v>
      </c>
    </row>
    <row r="2606" spans="1:14" x14ac:dyDescent="0.3">
      <c r="A2606" s="58">
        <v>2606</v>
      </c>
      <c r="B2606" s="264">
        <v>46014</v>
      </c>
      <c r="C2606" s="292" t="s">
        <v>4388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4735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4658</v>
      </c>
      <c r="F2607" s="269" t="s">
        <v>4657</v>
      </c>
      <c r="G2607" s="265">
        <v>600000</v>
      </c>
      <c r="H2607" s="269">
        <v>1</v>
      </c>
      <c r="K2607" s="265">
        <v>600000</v>
      </c>
      <c r="N2607" t="s">
        <v>4735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4735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4735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4735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4735</v>
      </c>
    </row>
    <row r="2612" spans="1:14" x14ac:dyDescent="0.3">
      <c r="A2612" s="58">
        <v>2612</v>
      </c>
      <c r="B2612" s="264">
        <v>46014</v>
      </c>
      <c r="C2612" s="292" t="s">
        <v>4388</v>
      </c>
      <c r="E2612" s="292" t="s">
        <v>4667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4612</v>
      </c>
      <c r="E2613" s="292" t="s">
        <v>4668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4669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4670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4671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4735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4735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4735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4735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4676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4582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4677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4678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4520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4735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4735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4735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4682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4735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4735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4685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4686</v>
      </c>
      <c r="N2634" t="s">
        <v>4735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4735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4688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4689</v>
      </c>
      <c r="N2636" t="s">
        <v>4735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4690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4735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4735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4735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4693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4694</v>
      </c>
      <c r="N2640" t="s">
        <v>4735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4696</v>
      </c>
      <c r="N2641" t="s">
        <v>4735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4735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4958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4735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4735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4735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4703</v>
      </c>
      <c r="N2650" t="s">
        <v>4735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4705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4438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4706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4707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4708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4709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4710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4712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4713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4439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4466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4719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4988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4988</v>
      </c>
    </row>
    <row r="2670" spans="1:14" x14ac:dyDescent="0.3">
      <c r="A2670" s="58">
        <v>2670</v>
      </c>
      <c r="B2670" s="264">
        <v>46024</v>
      </c>
      <c r="C2670" s="292" t="s">
        <v>4722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4988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4988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4988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4988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4988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4988</v>
      </c>
    </row>
    <row r="2676" spans="1:14" x14ac:dyDescent="0.3">
      <c r="A2676" s="58">
        <v>2676</v>
      </c>
      <c r="B2676" s="264">
        <v>46024</v>
      </c>
      <c r="C2676" s="292" t="s">
        <v>4749</v>
      </c>
      <c r="E2676" s="292" t="s">
        <v>4750</v>
      </c>
      <c r="F2676" s="269" t="s">
        <v>4751</v>
      </c>
      <c r="G2676" s="265">
        <v>950000</v>
      </c>
      <c r="H2676" s="269">
        <v>1</v>
      </c>
      <c r="K2676" s="265">
        <v>950000</v>
      </c>
      <c r="N2676" t="s">
        <v>4988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4988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4988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4988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4988</v>
      </c>
    </row>
    <row r="2681" spans="1:14" x14ac:dyDescent="0.3">
      <c r="A2681" s="58">
        <v>2681</v>
      </c>
      <c r="B2681" s="264">
        <v>46024</v>
      </c>
      <c r="C2681" s="292" t="s">
        <v>4719</v>
      </c>
      <c r="E2681" s="292" t="s">
        <v>4732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4722</v>
      </c>
      <c r="E2682" s="292" t="s">
        <v>4733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5078</v>
      </c>
      <c r="E2683" s="292" t="s">
        <v>5079</v>
      </c>
      <c r="G2683" s="265">
        <v>150000</v>
      </c>
      <c r="H2683" s="269">
        <v>1</v>
      </c>
      <c r="K2683" s="265">
        <v>150000</v>
      </c>
      <c r="N2683" t="s">
        <v>4988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4744</v>
      </c>
      <c r="E2685" s="292" t="s">
        <v>4745</v>
      </c>
      <c r="F2685" s="269" t="s">
        <v>4746</v>
      </c>
      <c r="G2685" s="265">
        <v>1200000</v>
      </c>
      <c r="H2685" s="269">
        <v>1</v>
      </c>
      <c r="K2685" s="265">
        <v>1200000</v>
      </c>
      <c r="N2685" t="s">
        <v>4988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4988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4988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4988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4740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4988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4988</v>
      </c>
    </row>
    <row r="2691" spans="1:14" x14ac:dyDescent="0.3">
      <c r="A2691" s="58">
        <v>2691</v>
      </c>
      <c r="B2691" s="264">
        <v>46027</v>
      </c>
      <c r="C2691" s="292" t="s">
        <v>4977</v>
      </c>
      <c r="E2691" s="292" t="s">
        <v>4978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4988</v>
      </c>
    </row>
    <row r="2692" spans="1:14" x14ac:dyDescent="0.3">
      <c r="A2692" s="58">
        <v>2692</v>
      </c>
      <c r="B2692" s="264">
        <v>46027</v>
      </c>
      <c r="C2692" s="292" t="s">
        <v>4977</v>
      </c>
      <c r="E2692" s="292" t="s">
        <v>4979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4988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4747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4748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4752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4988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4988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4988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4988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4988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4759</v>
      </c>
      <c r="F2704" s="269" t="s">
        <v>4758</v>
      </c>
      <c r="G2704" s="265">
        <v>1400000</v>
      </c>
      <c r="H2704" s="269">
        <v>1</v>
      </c>
      <c r="K2704" s="265">
        <v>1400000</v>
      </c>
      <c r="N2704" t="s">
        <v>4988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4988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4988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4531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4762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4612</v>
      </c>
      <c r="E2710" s="292" t="s">
        <v>4160</v>
      </c>
      <c r="F2710" s="269" t="s">
        <v>4764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4988</v>
      </c>
    </row>
    <row r="2711" spans="1:14" x14ac:dyDescent="0.3">
      <c r="A2711" s="58">
        <v>2711</v>
      </c>
      <c r="B2711" s="264">
        <v>46029</v>
      </c>
      <c r="C2711" s="292" t="s">
        <v>4612</v>
      </c>
      <c r="E2711" s="292" t="s">
        <v>4765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4988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4988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4824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4769</v>
      </c>
      <c r="G2717" s="265">
        <v>1550000</v>
      </c>
      <c r="H2717" s="269">
        <v>1</v>
      </c>
      <c r="K2717" s="265">
        <v>1550000</v>
      </c>
      <c r="N2717" t="s">
        <v>4988</v>
      </c>
    </row>
    <row r="2718" spans="1:14" x14ac:dyDescent="0.3">
      <c r="A2718" s="58">
        <v>2718</v>
      </c>
      <c r="B2718" s="264">
        <v>46029</v>
      </c>
      <c r="C2718" s="292" t="s">
        <v>4612</v>
      </c>
      <c r="E2718" s="292" t="s">
        <v>4771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4775</v>
      </c>
      <c r="L2720" s="265">
        <v>-300000</v>
      </c>
      <c r="N2720" t="s">
        <v>4988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4988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4988</v>
      </c>
    </row>
    <row r="2723" spans="1:14" x14ac:dyDescent="0.3">
      <c r="A2723" s="58">
        <v>2723</v>
      </c>
      <c r="B2723" s="264">
        <v>46030</v>
      </c>
      <c r="C2723" s="292" t="s">
        <v>4787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4988</v>
      </c>
    </row>
    <row r="2724" spans="1:14" x14ac:dyDescent="0.3">
      <c r="A2724" s="58">
        <v>2724</v>
      </c>
      <c r="B2724" s="264">
        <v>46030</v>
      </c>
      <c r="C2724" s="292" t="s">
        <v>4787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4988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4988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4988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4988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4988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4988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4779</v>
      </c>
      <c r="G2730" s="265">
        <v>10000</v>
      </c>
      <c r="H2730" s="269">
        <v>3</v>
      </c>
      <c r="K2730" s="265">
        <v>30000</v>
      </c>
      <c r="N2730" t="s">
        <v>4988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4988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4782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4785</v>
      </c>
      <c r="E2735" s="292" t="s">
        <v>4788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4790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4988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4793</v>
      </c>
      <c r="F2738" s="269" t="s">
        <v>4792</v>
      </c>
      <c r="G2738" s="265">
        <v>1000000</v>
      </c>
      <c r="H2738" s="269">
        <v>1</v>
      </c>
      <c r="K2738" s="265">
        <v>1000000</v>
      </c>
      <c r="N2738" t="s">
        <v>4988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4824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4988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4988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4863</v>
      </c>
      <c r="D2742" s="295" t="s">
        <v>4073</v>
      </c>
      <c r="E2742" s="292" t="s">
        <v>4864</v>
      </c>
      <c r="F2742" s="269" t="s">
        <v>4865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4988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4988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4988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4988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4988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4762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4805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4988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4824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4988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4988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4601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4988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4602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4988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4988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4988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4988</v>
      </c>
    </row>
    <row r="2761" spans="1:14" x14ac:dyDescent="0.3">
      <c r="A2761" s="58">
        <v>2761</v>
      </c>
      <c r="B2761" s="264">
        <v>46034</v>
      </c>
      <c r="C2761" s="292" t="s">
        <v>4800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4988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4988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4988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4688</v>
      </c>
      <c r="G2766" s="265">
        <v>1000000</v>
      </c>
      <c r="H2766" s="269">
        <v>1</v>
      </c>
      <c r="K2766" s="265">
        <v>1000000</v>
      </c>
      <c r="N2766" t="s">
        <v>4988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4988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4988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4820</v>
      </c>
      <c r="L2769" s="265">
        <v>-500000</v>
      </c>
      <c r="N2769" t="s">
        <v>4988</v>
      </c>
    </row>
    <row r="2770" spans="1:14" x14ac:dyDescent="0.3">
      <c r="A2770" s="58">
        <v>2770</v>
      </c>
      <c r="B2770" s="264">
        <v>46035</v>
      </c>
      <c r="C2770" s="292" t="s">
        <v>4842</v>
      </c>
      <c r="E2770" s="292" t="s">
        <v>4843</v>
      </c>
      <c r="F2770" s="269" t="s">
        <v>4844</v>
      </c>
      <c r="G2770" s="265">
        <v>900000</v>
      </c>
      <c r="H2770" s="269">
        <v>1</v>
      </c>
      <c r="K2770" s="265">
        <v>900000</v>
      </c>
      <c r="N2770" t="s">
        <v>4988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4988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4822</v>
      </c>
      <c r="G2772" s="265">
        <v>220000</v>
      </c>
      <c r="H2772" s="269">
        <v>1</v>
      </c>
      <c r="K2772" s="265">
        <v>220000</v>
      </c>
      <c r="N2772" t="s">
        <v>4988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4988</v>
      </c>
    </row>
    <row r="2776" spans="1:14" x14ac:dyDescent="0.3">
      <c r="A2776" s="58">
        <v>2776</v>
      </c>
      <c r="B2776" s="264">
        <v>46036</v>
      </c>
      <c r="C2776" s="292" t="s">
        <v>4800</v>
      </c>
      <c r="E2776" s="292" t="s">
        <v>4826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4827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4988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4988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4831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4988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4833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4958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4847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4988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4988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4988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4988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4733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4988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4988</v>
      </c>
    </row>
    <row r="2797" spans="1:14" x14ac:dyDescent="0.3">
      <c r="A2797" s="58">
        <v>2797</v>
      </c>
      <c r="B2797" s="264">
        <v>46038</v>
      </c>
      <c r="C2797" s="292" t="s">
        <v>4866</v>
      </c>
      <c r="D2797" s="295" t="s">
        <v>4073</v>
      </c>
      <c r="E2797" s="292" t="s">
        <v>4867</v>
      </c>
      <c r="F2797" s="270">
        <v>1094302044</v>
      </c>
      <c r="H2797" s="269">
        <v>1</v>
      </c>
      <c r="N2797" t="s">
        <v>4988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4988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4988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4988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4988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4856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4388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4858</v>
      </c>
      <c r="N2803" t="s">
        <v>4988</v>
      </c>
    </row>
    <row r="2804" spans="1:14" x14ac:dyDescent="0.3">
      <c r="A2804" s="58">
        <v>2804</v>
      </c>
      <c r="B2804" s="264">
        <v>46039</v>
      </c>
      <c r="C2804" s="292" t="s">
        <v>4388</v>
      </c>
      <c r="E2804" s="292" t="s">
        <v>4667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4988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4988</v>
      </c>
    </row>
    <row r="2807" spans="1:14" x14ac:dyDescent="0.3">
      <c r="A2807" s="58">
        <v>2807</v>
      </c>
      <c r="B2807" s="264">
        <v>46041</v>
      </c>
      <c r="C2807" s="292" t="s">
        <v>4977</v>
      </c>
      <c r="E2807" s="292" t="s">
        <v>4980</v>
      </c>
      <c r="F2807" s="269" t="s">
        <v>4981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4988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4492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4670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4988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4988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4988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4988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4988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4988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4988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4878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4879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4988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4881</v>
      </c>
      <c r="F2822" s="269" t="s">
        <v>4889</v>
      </c>
      <c r="G2822" s="265">
        <v>1200000</v>
      </c>
      <c r="H2822" s="269">
        <v>1</v>
      </c>
      <c r="K2822" s="265">
        <v>1200000</v>
      </c>
      <c r="M2822" s="292" t="s">
        <v>4882</v>
      </c>
      <c r="N2822" t="s">
        <v>4988</v>
      </c>
    </row>
    <row r="2823" spans="1:14" x14ac:dyDescent="0.3">
      <c r="A2823" s="58">
        <v>2823</v>
      </c>
      <c r="B2823" s="264">
        <v>46043</v>
      </c>
      <c r="C2823" s="292" t="s">
        <v>4467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4885</v>
      </c>
      <c r="N2823" t="s">
        <v>4988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4988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4988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4988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4988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4988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4958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4988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4988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4988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4988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4988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4988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4988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4988</v>
      </c>
    </row>
    <row r="2837" spans="1:14" x14ac:dyDescent="0.3">
      <c r="A2837" s="58">
        <v>2837</v>
      </c>
      <c r="B2837" s="264">
        <v>46045</v>
      </c>
      <c r="C2837" s="292" t="s">
        <v>4893</v>
      </c>
      <c r="E2837" s="292" t="s">
        <v>4958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4988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4769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4900</v>
      </c>
      <c r="N2838" t="s">
        <v>4988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4902</v>
      </c>
      <c r="N2839" t="s">
        <v>4988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4988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4988</v>
      </c>
    </row>
    <row r="2842" spans="1:14" x14ac:dyDescent="0.3">
      <c r="A2842" s="58">
        <v>2842</v>
      </c>
      <c r="B2842" s="264">
        <v>46045</v>
      </c>
      <c r="C2842" s="292" t="s">
        <v>4904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4988</v>
      </c>
    </row>
    <row r="2843" spans="1:14" x14ac:dyDescent="0.3">
      <c r="A2843" s="58">
        <v>2843</v>
      </c>
      <c r="B2843" s="264">
        <v>46045</v>
      </c>
      <c r="C2843" s="292" t="s">
        <v>4904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4988</v>
      </c>
    </row>
    <row r="2844" spans="1:14" x14ac:dyDescent="0.3">
      <c r="A2844" s="58">
        <v>2844</v>
      </c>
      <c r="B2844" s="264">
        <v>46045</v>
      </c>
      <c r="C2844" s="292" t="s">
        <v>4893</v>
      </c>
      <c r="E2844" s="292" t="s">
        <v>4906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4782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4907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4908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4909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4910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4467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4988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4988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4462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4988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4988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4988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4988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4988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4988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4988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4988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4918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4988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4988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4922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4521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4923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4924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4988</v>
      </c>
    </row>
    <row r="2874" spans="1:14" x14ac:dyDescent="0.3">
      <c r="A2874" s="58">
        <v>2874</v>
      </c>
      <c r="B2874" s="264">
        <v>46049</v>
      </c>
      <c r="C2874" s="292" t="s">
        <v>4924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4988</v>
      </c>
    </row>
    <row r="2875" spans="1:14" x14ac:dyDescent="0.3">
      <c r="A2875" s="58">
        <v>2875</v>
      </c>
      <c r="B2875" s="264">
        <v>46049</v>
      </c>
      <c r="C2875" s="292" t="s">
        <v>4924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4988</v>
      </c>
    </row>
    <row r="2876" spans="1:14" x14ac:dyDescent="0.3">
      <c r="A2876" s="58">
        <v>2876</v>
      </c>
      <c r="B2876" s="264">
        <v>46049</v>
      </c>
      <c r="C2876" s="292" t="s">
        <v>4388</v>
      </c>
      <c r="E2876" s="292" t="s">
        <v>4759</v>
      </c>
      <c r="F2876" s="269" t="s">
        <v>4758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4988</v>
      </c>
    </row>
    <row r="2877" spans="1:14" x14ac:dyDescent="0.3">
      <c r="A2877" s="58">
        <v>2877</v>
      </c>
      <c r="B2877" s="264">
        <v>46049</v>
      </c>
      <c r="C2877" s="292" t="s">
        <v>4388</v>
      </c>
      <c r="E2877" s="292" t="s">
        <v>4928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4988</v>
      </c>
    </row>
    <row r="2878" spans="1:14" x14ac:dyDescent="0.3">
      <c r="A2878" s="58">
        <v>2878</v>
      </c>
      <c r="B2878" s="264">
        <v>46049</v>
      </c>
      <c r="C2878" s="292" t="s">
        <v>4388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4988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4988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4958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4988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4988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4988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4988</v>
      </c>
    </row>
    <row r="2884" spans="1:14" x14ac:dyDescent="0.3">
      <c r="A2884" s="58">
        <v>2884</v>
      </c>
      <c r="B2884" s="264">
        <v>46049</v>
      </c>
      <c r="C2884" s="292" t="s">
        <v>4924</v>
      </c>
      <c r="E2884" s="292" t="s">
        <v>4934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4388</v>
      </c>
      <c r="E2885" s="292" t="s">
        <v>4935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4904</v>
      </c>
      <c r="E2886" s="292" t="s">
        <v>4937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4988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4988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4988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4988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4831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4988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4988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4762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4944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4946</v>
      </c>
      <c r="N2900" t="s">
        <v>4988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4960</v>
      </c>
      <c r="G2901" s="265">
        <v>1500000</v>
      </c>
      <c r="H2901" s="269">
        <v>1</v>
      </c>
      <c r="K2901" s="265">
        <v>1500000</v>
      </c>
      <c r="N2901" t="s">
        <v>4988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4759</v>
      </c>
      <c r="F2902" s="269" t="s">
        <v>4758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4988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4988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4988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4988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4988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4951</v>
      </c>
      <c r="G2907" s="265">
        <v>12000</v>
      </c>
      <c r="H2907" s="269">
        <v>1</v>
      </c>
      <c r="K2907" s="265">
        <v>12000</v>
      </c>
      <c r="N2907" t="s">
        <v>4988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4954</v>
      </c>
      <c r="F2908" s="269" t="s">
        <v>4953</v>
      </c>
      <c r="G2908" s="265">
        <v>400000</v>
      </c>
      <c r="H2908" s="269">
        <v>1</v>
      </c>
      <c r="K2908" s="265">
        <v>400000</v>
      </c>
      <c r="N2908" t="s">
        <v>4988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4956</v>
      </c>
      <c r="F2909" s="269" t="s">
        <v>4955</v>
      </c>
      <c r="G2909" s="265">
        <v>400000</v>
      </c>
      <c r="H2909" s="269">
        <v>1</v>
      </c>
      <c r="K2909" s="265">
        <v>400000</v>
      </c>
      <c r="N2909" t="s">
        <v>4988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4962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4964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4682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4965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4966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4982</v>
      </c>
      <c r="E2917" s="292" t="s">
        <v>4983</v>
      </c>
      <c r="F2917" s="269" t="s">
        <v>4984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4985</v>
      </c>
      <c r="N2917" t="s">
        <v>4988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4466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4968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4841</v>
      </c>
      <c r="F2932" s="269" t="s">
        <v>4974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4986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4989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4990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4996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4997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5003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5005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5007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4550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  <row r="2960" spans="1:13" x14ac:dyDescent="0.3">
      <c r="A2960" s="58">
        <v>2960</v>
      </c>
      <c r="B2960" s="264">
        <v>46059</v>
      </c>
      <c r="C2960" s="292" t="s">
        <v>1532</v>
      </c>
      <c r="E2960" s="292" t="s">
        <v>2081</v>
      </c>
      <c r="F2960" s="269">
        <v>1068298044</v>
      </c>
      <c r="G2960" s="265">
        <v>450000</v>
      </c>
      <c r="H2960" s="269">
        <v>1</v>
      </c>
      <c r="K2960" s="265">
        <v>450000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1734</v>
      </c>
      <c r="G2961" s="265">
        <v>650000</v>
      </c>
      <c r="H2961" s="269">
        <v>1</v>
      </c>
      <c r="K2961" s="265">
        <v>650000</v>
      </c>
    </row>
    <row r="2962" spans="1:12" x14ac:dyDescent="0.3">
      <c r="A2962" s="58">
        <v>2962</v>
      </c>
      <c r="B2962" s="264">
        <v>46059</v>
      </c>
      <c r="C2962" s="292" t="s">
        <v>1713</v>
      </c>
      <c r="E2962" s="292" t="s">
        <v>3565</v>
      </c>
      <c r="F2962" s="269" t="s">
        <v>3575</v>
      </c>
      <c r="G2962" s="265">
        <v>2400000</v>
      </c>
      <c r="H2962" s="269">
        <v>1</v>
      </c>
      <c r="K2962" s="265">
        <v>2400000</v>
      </c>
    </row>
    <row r="2963" spans="1:12" x14ac:dyDescent="0.3">
      <c r="A2963" s="58">
        <v>2963</v>
      </c>
      <c r="B2963" s="264">
        <v>46059</v>
      </c>
      <c r="C2963" s="292" t="s">
        <v>5010</v>
      </c>
      <c r="E2963" s="292" t="s">
        <v>5014</v>
      </c>
      <c r="G2963" s="265">
        <v>1000000</v>
      </c>
      <c r="H2963" s="269">
        <v>1</v>
      </c>
      <c r="J2963" s="266">
        <v>100000</v>
      </c>
      <c r="K2963" s="265">
        <v>1100000</v>
      </c>
    </row>
    <row r="2964" spans="1:12" x14ac:dyDescent="0.3">
      <c r="A2964" s="58">
        <v>2964</v>
      </c>
      <c r="B2964" s="264">
        <v>46059</v>
      </c>
      <c r="C2964" s="292" t="s">
        <v>5010</v>
      </c>
      <c r="E2964" s="292" t="s">
        <v>5016</v>
      </c>
      <c r="L2964" s="265">
        <v>-1100000</v>
      </c>
    </row>
    <row r="2965" spans="1:12" x14ac:dyDescent="0.3">
      <c r="A2965" s="58">
        <v>2965</v>
      </c>
      <c r="B2965" s="264">
        <v>46060</v>
      </c>
      <c r="C2965" s="292" t="s">
        <v>1713</v>
      </c>
      <c r="E2965" s="292" t="s">
        <v>1708</v>
      </c>
      <c r="F2965" s="269">
        <v>27107593440</v>
      </c>
      <c r="G2965" s="265">
        <v>150000</v>
      </c>
      <c r="H2965" s="269">
        <v>1</v>
      </c>
      <c r="K2965" s="265">
        <v>150000</v>
      </c>
    </row>
    <row r="2966" spans="1:12" x14ac:dyDescent="0.3">
      <c r="A2966" s="58">
        <v>2966</v>
      </c>
      <c r="B2966" s="264">
        <v>46060</v>
      </c>
      <c r="C2966" s="292" t="s">
        <v>1470</v>
      </c>
      <c r="E2966" s="292" t="s">
        <v>4841</v>
      </c>
      <c r="F2966" s="269" t="s">
        <v>4974</v>
      </c>
      <c r="G2966" s="265">
        <v>2100000</v>
      </c>
      <c r="H2966" s="269">
        <v>1</v>
      </c>
      <c r="K2966" s="265">
        <v>2100000</v>
      </c>
    </row>
    <row r="2967" spans="1:12" x14ac:dyDescent="0.3">
      <c r="A2967" s="58">
        <v>2967</v>
      </c>
      <c r="B2967" s="264">
        <v>46060</v>
      </c>
      <c r="C2967" s="292" t="s">
        <v>1971</v>
      </c>
      <c r="E2967" s="292" t="s">
        <v>5019</v>
      </c>
      <c r="L2967" s="265">
        <v>-50000</v>
      </c>
    </row>
    <row r="2968" spans="1:12" x14ac:dyDescent="0.3">
      <c r="A2968" s="58">
        <v>2968</v>
      </c>
      <c r="B2968" s="264">
        <v>46060</v>
      </c>
      <c r="C2968" s="292" t="s">
        <v>4332</v>
      </c>
      <c r="E2968" s="292" t="s">
        <v>5020</v>
      </c>
      <c r="L2968" s="265">
        <v>-200000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2787</v>
      </c>
      <c r="F2969" s="269">
        <v>1094302044</v>
      </c>
      <c r="G2969" s="265">
        <v>300000</v>
      </c>
      <c r="H2969" s="269">
        <v>1</v>
      </c>
      <c r="K2969" s="265">
        <v>300000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2203</v>
      </c>
      <c r="G2970" s="265">
        <v>600000</v>
      </c>
      <c r="H2970" s="269">
        <v>1</v>
      </c>
      <c r="K2970" s="265">
        <v>600000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2102</v>
      </c>
      <c r="F2971" s="269" t="s">
        <v>2570</v>
      </c>
      <c r="G2971" s="265">
        <v>65000</v>
      </c>
      <c r="H2971" s="269">
        <v>1</v>
      </c>
      <c r="K2971" s="265">
        <v>65000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3612</v>
      </c>
      <c r="F2972" s="269" t="s">
        <v>3611</v>
      </c>
      <c r="G2972" s="265">
        <v>30000</v>
      </c>
      <c r="H2972" s="269">
        <v>1</v>
      </c>
      <c r="K2972" s="265">
        <v>30000</v>
      </c>
    </row>
    <row r="2973" spans="1:12" x14ac:dyDescent="0.3">
      <c r="A2973" s="58">
        <v>2973</v>
      </c>
      <c r="B2973" s="264">
        <v>46062</v>
      </c>
      <c r="C2973" s="292" t="s">
        <v>1024</v>
      </c>
      <c r="E2973" s="292" t="s">
        <v>5022</v>
      </c>
      <c r="G2973" s="265">
        <v>300000</v>
      </c>
      <c r="H2973" s="269">
        <v>1</v>
      </c>
      <c r="K2973" s="265">
        <v>300000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2907</v>
      </c>
      <c r="F2974" s="269">
        <v>415090409</v>
      </c>
      <c r="G2974" s="265">
        <v>594000</v>
      </c>
      <c r="H2974" s="269">
        <v>1</v>
      </c>
      <c r="K2974" s="265">
        <v>594000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2177</v>
      </c>
      <c r="F2975" s="269" t="s">
        <v>1202</v>
      </c>
      <c r="G2975" s="265">
        <v>600000</v>
      </c>
      <c r="H2975" s="269">
        <v>1</v>
      </c>
      <c r="K2975" s="265">
        <v>600000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2180</v>
      </c>
      <c r="F2976" s="269">
        <v>50229</v>
      </c>
      <c r="G2976" s="265">
        <v>75000</v>
      </c>
      <c r="H2976" s="269">
        <v>1</v>
      </c>
      <c r="K2976" s="265">
        <v>75000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2178</v>
      </c>
      <c r="F2977" s="269" t="s">
        <v>1250</v>
      </c>
      <c r="G2977" s="265">
        <v>130000</v>
      </c>
      <c r="H2977" s="269">
        <v>1</v>
      </c>
      <c r="K2977" s="265">
        <v>130000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2182</v>
      </c>
      <c r="F2978" s="269" t="s">
        <v>1813</v>
      </c>
      <c r="G2978" s="265">
        <v>10000</v>
      </c>
      <c r="H2978" s="269">
        <v>2</v>
      </c>
      <c r="K2978" s="265">
        <v>20000</v>
      </c>
    </row>
    <row r="2979" spans="1:11" x14ac:dyDescent="0.3">
      <c r="A2979" s="58">
        <v>2979</v>
      </c>
      <c r="B2979" s="264">
        <v>46062</v>
      </c>
      <c r="C2979" s="292" t="s">
        <v>1587</v>
      </c>
      <c r="E2979" s="292" t="s">
        <v>2181</v>
      </c>
      <c r="F2979" s="269" t="s">
        <v>1786</v>
      </c>
      <c r="G2979" s="265">
        <v>40000</v>
      </c>
      <c r="H2979" s="269">
        <v>1</v>
      </c>
      <c r="K2979" s="265">
        <v>40000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50229</v>
      </c>
      <c r="G2980" s="265">
        <v>75000</v>
      </c>
      <c r="H2980" s="269">
        <v>2</v>
      </c>
      <c r="J2980" s="266">
        <v>15000</v>
      </c>
      <c r="K2980" s="265">
        <v>165000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2180</v>
      </c>
      <c r="F2981" s="269">
        <v>50228</v>
      </c>
      <c r="G2981" s="265">
        <v>110000</v>
      </c>
      <c r="H2981" s="269">
        <v>2</v>
      </c>
      <c r="J2981" s="266">
        <v>22000</v>
      </c>
      <c r="K2981" s="265">
        <v>242000</v>
      </c>
    </row>
    <row r="2982" spans="1:11" x14ac:dyDescent="0.3">
      <c r="A2982" s="58">
        <v>2982</v>
      </c>
      <c r="B2982" s="264">
        <v>46062</v>
      </c>
      <c r="C2982" s="292" t="s">
        <v>1738</v>
      </c>
      <c r="E2982" s="292" t="s">
        <v>2181</v>
      </c>
      <c r="F2982" s="269" t="s">
        <v>1786</v>
      </c>
      <c r="G2982" s="265">
        <v>40000</v>
      </c>
      <c r="H2982" s="269">
        <v>1</v>
      </c>
      <c r="J2982" s="266">
        <v>4000</v>
      </c>
      <c r="K2982" s="265">
        <v>44000</v>
      </c>
    </row>
    <row r="2983" spans="1:11" x14ac:dyDescent="0.3">
      <c r="A2983" s="58">
        <v>2983</v>
      </c>
      <c r="B2983" s="264">
        <v>46062</v>
      </c>
      <c r="C2983" s="292" t="s">
        <v>5073</v>
      </c>
      <c r="E2983" s="292" t="s">
        <v>5076</v>
      </c>
      <c r="F2983" s="269" t="s">
        <v>5077</v>
      </c>
      <c r="G2983" s="265">
        <v>50000</v>
      </c>
      <c r="H2983" s="269">
        <v>1</v>
      </c>
      <c r="J2983" s="266">
        <v>5000</v>
      </c>
      <c r="K2983" s="265">
        <v>55000</v>
      </c>
    </row>
    <row r="2984" spans="1:11" x14ac:dyDescent="0.3">
      <c r="A2984" s="58">
        <v>2984</v>
      </c>
      <c r="B2984" s="264">
        <v>46062</v>
      </c>
      <c r="C2984" s="292" t="s">
        <v>5073</v>
      </c>
      <c r="E2984" s="292" t="s">
        <v>5074</v>
      </c>
      <c r="F2984" s="269" t="s">
        <v>5075</v>
      </c>
      <c r="G2984" s="265">
        <v>1950000</v>
      </c>
      <c r="H2984" s="269">
        <v>1</v>
      </c>
      <c r="J2984" s="266">
        <v>195000</v>
      </c>
      <c r="K2984" s="265">
        <v>2145000</v>
      </c>
    </row>
    <row r="2985" spans="1:11" x14ac:dyDescent="0.3">
      <c r="A2985" s="58">
        <v>2985</v>
      </c>
      <c r="B2985" s="264">
        <v>46062</v>
      </c>
      <c r="C2985" s="292" t="s">
        <v>1013</v>
      </c>
      <c r="E2985" s="292" t="s">
        <v>4562</v>
      </c>
      <c r="F2985" s="269" t="s">
        <v>4561</v>
      </c>
      <c r="G2985" s="265">
        <v>300000</v>
      </c>
      <c r="H2985" s="269">
        <v>1</v>
      </c>
      <c r="J2985" s="266">
        <v>30000</v>
      </c>
      <c r="K2985" s="265">
        <v>330000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2907</v>
      </c>
      <c r="F2986" s="269">
        <v>415089709</v>
      </c>
      <c r="G2986" s="265">
        <v>500000</v>
      </c>
      <c r="H2986" s="269">
        <v>1</v>
      </c>
      <c r="J2986" s="266">
        <v>50000</v>
      </c>
      <c r="K2986" s="265">
        <v>550000</v>
      </c>
    </row>
    <row r="2987" spans="1:11" x14ac:dyDescent="0.3">
      <c r="A2987" s="58">
        <v>2987</v>
      </c>
      <c r="B2987" s="264">
        <v>46062</v>
      </c>
      <c r="C2987" s="292" t="s">
        <v>1297</v>
      </c>
      <c r="E2987" s="292" t="s">
        <v>2186</v>
      </c>
      <c r="F2987" s="269">
        <v>2820403</v>
      </c>
      <c r="G2987" s="265">
        <v>1600000</v>
      </c>
      <c r="H2987" s="269">
        <v>1</v>
      </c>
      <c r="J2987" s="266">
        <v>160000</v>
      </c>
      <c r="K2987" s="265">
        <v>1760000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2184</v>
      </c>
      <c r="G2988" s="265">
        <v>650000</v>
      </c>
      <c r="H2988" s="269">
        <v>1</v>
      </c>
      <c r="J2988" s="266">
        <v>65000</v>
      </c>
      <c r="K2988" s="265">
        <v>715000</v>
      </c>
    </row>
    <row r="2989" spans="1:11" x14ac:dyDescent="0.3">
      <c r="A2989" s="58">
        <v>2989</v>
      </c>
      <c r="B2989" s="264">
        <v>46063</v>
      </c>
      <c r="C2989" s="292" t="s">
        <v>1738</v>
      </c>
      <c r="E2989" s="292" t="s">
        <v>2182</v>
      </c>
      <c r="F2989" s="269" t="s">
        <v>1813</v>
      </c>
      <c r="G2989" s="265">
        <v>10000</v>
      </c>
      <c r="H2989" s="269">
        <v>5</v>
      </c>
      <c r="J2989" s="266">
        <v>5000</v>
      </c>
      <c r="K2989" s="265">
        <v>55000</v>
      </c>
    </row>
    <row r="2990" spans="1:11" x14ac:dyDescent="0.3">
      <c r="A2990" s="58">
        <v>2990</v>
      </c>
      <c r="B2990" s="264">
        <v>46063</v>
      </c>
      <c r="C2990" s="292" t="s">
        <v>1449</v>
      </c>
      <c r="E2990" s="292" t="s">
        <v>1200</v>
      </c>
      <c r="F2990" s="269" t="s">
        <v>1199</v>
      </c>
      <c r="G2990" s="265">
        <v>1250000</v>
      </c>
      <c r="H2990" s="269">
        <v>1</v>
      </c>
      <c r="K2990" s="265">
        <v>1250000</v>
      </c>
    </row>
    <row r="2991" spans="1:11" x14ac:dyDescent="0.3">
      <c r="A2991" s="58">
        <v>2991</v>
      </c>
      <c r="B2991" s="264">
        <v>46063</v>
      </c>
      <c r="C2991" s="292" t="s">
        <v>1577</v>
      </c>
      <c r="E2991" s="292" t="s">
        <v>2142</v>
      </c>
      <c r="F2991" s="269" t="s">
        <v>4769</v>
      </c>
      <c r="G2991" s="265">
        <v>1550000</v>
      </c>
      <c r="H2991" s="269">
        <v>1</v>
      </c>
      <c r="J2991" s="266">
        <v>155000</v>
      </c>
      <c r="K2991" s="265">
        <v>1705000</v>
      </c>
    </row>
    <row r="2992" spans="1:11" x14ac:dyDescent="0.3">
      <c r="A2992" s="58">
        <v>2992</v>
      </c>
      <c r="B2992" s="264">
        <v>46063</v>
      </c>
      <c r="C2992" s="292" t="s">
        <v>1297</v>
      </c>
      <c r="E2992" s="292" t="s">
        <v>1850</v>
      </c>
      <c r="F2992" s="269" t="s">
        <v>4688</v>
      </c>
      <c r="G2992" s="265">
        <v>1100000</v>
      </c>
      <c r="H2992" s="269">
        <v>1</v>
      </c>
      <c r="J2992" s="266">
        <v>110000</v>
      </c>
      <c r="K2992" s="265">
        <v>1210000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1458</v>
      </c>
      <c r="E2994" s="292" t="s">
        <v>2187</v>
      </c>
      <c r="F2994" s="269" t="s">
        <v>1194</v>
      </c>
      <c r="G2994" s="265">
        <v>1000000</v>
      </c>
      <c r="H2994" s="269">
        <v>1</v>
      </c>
      <c r="J2994" s="266">
        <v>100000</v>
      </c>
      <c r="K2994" s="265">
        <v>1100000</v>
      </c>
    </row>
    <row r="2995" spans="1:12" x14ac:dyDescent="0.3">
      <c r="A2995" s="58">
        <v>2995</v>
      </c>
      <c r="B2995" s="264">
        <v>46063</v>
      </c>
      <c r="C2995" s="292" t="s">
        <v>1144</v>
      </c>
      <c r="E2995" s="292" t="s">
        <v>5036</v>
      </c>
      <c r="F2995" s="269" t="s">
        <v>1201</v>
      </c>
      <c r="G2995" s="265">
        <v>500000</v>
      </c>
      <c r="H2995" s="269">
        <v>1</v>
      </c>
      <c r="K2995" s="265">
        <v>500000</v>
      </c>
    </row>
    <row r="2996" spans="1:12" x14ac:dyDescent="0.3">
      <c r="A2996" s="58">
        <v>2996</v>
      </c>
      <c r="B2996" s="264">
        <v>46063</v>
      </c>
      <c r="C2996" s="292" t="s">
        <v>1589</v>
      </c>
      <c r="E2996" s="292" t="s">
        <v>2372</v>
      </c>
      <c r="F2996" s="269" t="s">
        <v>3154</v>
      </c>
      <c r="G2996" s="265">
        <v>1600000</v>
      </c>
      <c r="H2996" s="269">
        <v>1</v>
      </c>
      <c r="K2996" s="265">
        <v>1600000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2177</v>
      </c>
      <c r="F2997" s="269" t="s">
        <v>1202</v>
      </c>
      <c r="G2997" s="265">
        <v>600000</v>
      </c>
      <c r="H2997" s="269">
        <v>2</v>
      </c>
      <c r="J2997" s="266">
        <v>120000</v>
      </c>
      <c r="K2997" s="265">
        <v>1320000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2178</v>
      </c>
      <c r="F2998" s="269" t="s">
        <v>1250</v>
      </c>
      <c r="G2998" s="265">
        <v>130000</v>
      </c>
      <c r="H2998" s="269">
        <v>1</v>
      </c>
      <c r="J2998" s="266">
        <v>13000</v>
      </c>
      <c r="K2998" s="265">
        <v>143000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2181</v>
      </c>
      <c r="F2999" s="269" t="s">
        <v>1786</v>
      </c>
      <c r="G2999" s="265">
        <v>40000</v>
      </c>
      <c r="H2999" s="269">
        <v>3</v>
      </c>
      <c r="J2999" s="266">
        <v>12000</v>
      </c>
      <c r="K2999" s="265">
        <v>132000</v>
      </c>
    </row>
    <row r="3000" spans="1:12" x14ac:dyDescent="0.3">
      <c r="A3000" s="58">
        <v>3000</v>
      </c>
      <c r="B3000" s="264">
        <v>46063</v>
      </c>
      <c r="C3000" s="292" t="s">
        <v>1571</v>
      </c>
      <c r="E3000" s="292" t="s">
        <v>1257</v>
      </c>
      <c r="F3000" s="269" t="s">
        <v>1256</v>
      </c>
      <c r="G3000" s="265">
        <v>50000</v>
      </c>
      <c r="H3000" s="269">
        <v>1</v>
      </c>
      <c r="J3000" s="266">
        <v>5000</v>
      </c>
      <c r="K3000" s="265">
        <v>55000</v>
      </c>
    </row>
    <row r="3001" spans="1:12" x14ac:dyDescent="0.3">
      <c r="A3001" s="58">
        <v>3001</v>
      </c>
      <c r="B3001" s="264">
        <v>46064</v>
      </c>
      <c r="C3001" s="292" t="s">
        <v>1440</v>
      </c>
      <c r="E3001" s="292" t="s">
        <v>5040</v>
      </c>
      <c r="L3001" s="265">
        <v>-710000</v>
      </c>
    </row>
    <row r="3002" spans="1:12" x14ac:dyDescent="0.3">
      <c r="A3002" s="58">
        <v>3002</v>
      </c>
      <c r="B3002" s="264">
        <v>46064</v>
      </c>
      <c r="C3002" s="292" t="s">
        <v>1838</v>
      </c>
      <c r="E3002" s="292" t="s">
        <v>5041</v>
      </c>
      <c r="L3002" s="265">
        <v>-1000000</v>
      </c>
    </row>
    <row r="3003" spans="1:12" x14ac:dyDescent="0.3">
      <c r="A3003" s="58">
        <v>3003</v>
      </c>
      <c r="B3003" s="264">
        <v>46064</v>
      </c>
      <c r="C3003" s="292" t="s">
        <v>3901</v>
      </c>
      <c r="E3003" s="292" t="s">
        <v>5042</v>
      </c>
      <c r="L3003" s="265">
        <v>-1550000</v>
      </c>
    </row>
    <row r="3004" spans="1:12" x14ac:dyDescent="0.3">
      <c r="A3004" s="58">
        <v>3004</v>
      </c>
      <c r="B3004" s="264">
        <v>46064</v>
      </c>
      <c r="C3004" s="292" t="s">
        <v>1445</v>
      </c>
      <c r="E3004" s="292" t="s">
        <v>5043</v>
      </c>
      <c r="L3004" s="265">
        <v>-800000</v>
      </c>
    </row>
    <row r="3005" spans="1:12" x14ac:dyDescent="0.3">
      <c r="A3005" s="58">
        <v>3005</v>
      </c>
      <c r="B3005" s="264">
        <v>46064</v>
      </c>
      <c r="C3005" s="292" t="s">
        <v>3256</v>
      </c>
      <c r="E3005" s="292" t="s">
        <v>3877</v>
      </c>
      <c r="L3005" s="265">
        <v>-1300000</v>
      </c>
    </row>
    <row r="3006" spans="1:12" x14ac:dyDescent="0.3">
      <c r="A3006" s="58">
        <v>3006</v>
      </c>
      <c r="B3006" s="264">
        <v>46064</v>
      </c>
      <c r="C3006" s="292" t="s">
        <v>1545</v>
      </c>
      <c r="E3006" s="292" t="s">
        <v>5044</v>
      </c>
      <c r="L3006" s="265">
        <v>-495000</v>
      </c>
    </row>
    <row r="3007" spans="1:12" x14ac:dyDescent="0.3">
      <c r="A3007" s="58">
        <v>3007</v>
      </c>
      <c r="B3007" s="264">
        <v>46064</v>
      </c>
      <c r="C3007" s="292" t="s">
        <v>1297</v>
      </c>
      <c r="E3007" s="292" t="s">
        <v>4140</v>
      </c>
      <c r="L3007" s="265">
        <v>-3520000</v>
      </c>
    </row>
    <row r="3008" spans="1:12" x14ac:dyDescent="0.3">
      <c r="A3008" s="58">
        <v>3008</v>
      </c>
      <c r="B3008" s="264">
        <v>46064</v>
      </c>
      <c r="C3008" s="292" t="s">
        <v>1589</v>
      </c>
      <c r="E3008" s="292" t="s">
        <v>3848</v>
      </c>
      <c r="L3008" s="265">
        <v>-1600000</v>
      </c>
    </row>
    <row r="3009" spans="1:13" x14ac:dyDescent="0.3">
      <c r="A3009" s="58">
        <v>3009</v>
      </c>
      <c r="B3009" s="264">
        <v>46064</v>
      </c>
      <c r="C3009" s="292" t="s">
        <v>2986</v>
      </c>
      <c r="E3009" s="292" t="s">
        <v>2177</v>
      </c>
      <c r="F3009" s="269" t="s">
        <v>1202</v>
      </c>
      <c r="G3009" s="265">
        <v>600000</v>
      </c>
      <c r="H3009" s="269">
        <v>1</v>
      </c>
      <c r="K3009" s="265">
        <v>600000</v>
      </c>
    </row>
    <row r="3010" spans="1:13" x14ac:dyDescent="0.3">
      <c r="A3010" s="58">
        <v>3010</v>
      </c>
      <c r="B3010" s="264">
        <v>46064</v>
      </c>
      <c r="C3010" s="292" t="s">
        <v>2986</v>
      </c>
      <c r="E3010" s="292" t="s">
        <v>2180</v>
      </c>
      <c r="F3010" s="269">
        <v>50229</v>
      </c>
      <c r="G3010" s="265">
        <v>75000</v>
      </c>
      <c r="H3010" s="269">
        <v>1</v>
      </c>
      <c r="K3010" s="265">
        <v>75000</v>
      </c>
    </row>
    <row r="3011" spans="1:13" x14ac:dyDescent="0.3">
      <c r="A3011" s="58">
        <v>3011</v>
      </c>
      <c r="B3011" s="264">
        <v>46064</v>
      </c>
      <c r="C3011" s="292" t="s">
        <v>2986</v>
      </c>
      <c r="E3011" s="292" t="s">
        <v>2178</v>
      </c>
      <c r="F3011" s="269" t="s">
        <v>1250</v>
      </c>
      <c r="G3011" s="265">
        <v>130000</v>
      </c>
      <c r="H3011" s="269">
        <v>1</v>
      </c>
      <c r="K3011" s="265">
        <v>130000</v>
      </c>
    </row>
    <row r="3012" spans="1:13" x14ac:dyDescent="0.3">
      <c r="A3012" s="58">
        <v>3012</v>
      </c>
      <c r="B3012" s="264">
        <v>46064</v>
      </c>
      <c r="C3012" s="292" t="s">
        <v>2986</v>
      </c>
      <c r="E3012" s="292" t="s">
        <v>2182</v>
      </c>
      <c r="F3012" s="269" t="s">
        <v>1813</v>
      </c>
      <c r="G3012" s="265">
        <v>10000</v>
      </c>
      <c r="H3012" s="269">
        <v>2</v>
      </c>
      <c r="K3012" s="265">
        <v>20000</v>
      </c>
    </row>
    <row r="3013" spans="1:13" x14ac:dyDescent="0.3">
      <c r="A3013" s="58">
        <v>3013</v>
      </c>
      <c r="B3013" s="264">
        <v>46064</v>
      </c>
      <c r="C3013" s="292" t="s">
        <v>2986</v>
      </c>
      <c r="E3013" s="292" t="s">
        <v>2181</v>
      </c>
      <c r="F3013" s="269" t="s">
        <v>1786</v>
      </c>
      <c r="G3013" s="265">
        <v>40000</v>
      </c>
      <c r="H3013" s="269">
        <v>1</v>
      </c>
      <c r="K3013" s="265">
        <v>40000</v>
      </c>
    </row>
    <row r="3014" spans="1:13" x14ac:dyDescent="0.3">
      <c r="A3014" s="58">
        <v>3014</v>
      </c>
      <c r="B3014" s="264">
        <v>46064</v>
      </c>
      <c r="C3014" s="292" t="s">
        <v>2006</v>
      </c>
      <c r="E3014" s="292" t="s">
        <v>3039</v>
      </c>
      <c r="F3014" s="269" t="s">
        <v>1943</v>
      </c>
      <c r="G3014" s="265">
        <v>1000000</v>
      </c>
      <c r="H3014" s="269">
        <v>1</v>
      </c>
      <c r="K3014" s="265">
        <v>1000000</v>
      </c>
    </row>
    <row r="3015" spans="1:13" x14ac:dyDescent="0.3">
      <c r="A3015" s="58">
        <v>3015</v>
      </c>
      <c r="B3015" s="264">
        <v>46064</v>
      </c>
      <c r="C3015" s="292" t="s">
        <v>2546</v>
      </c>
      <c r="E3015" s="292" t="s">
        <v>1734</v>
      </c>
      <c r="G3015" s="265">
        <v>1100000</v>
      </c>
      <c r="H3015" s="269">
        <v>1</v>
      </c>
      <c r="K3015" s="265">
        <v>1100000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1198</v>
      </c>
      <c r="F3016" s="269" t="s">
        <v>1743</v>
      </c>
      <c r="G3016" s="265">
        <v>1200000</v>
      </c>
      <c r="H3016" s="269">
        <v>1</v>
      </c>
      <c r="J3016" s="266">
        <v>120000</v>
      </c>
      <c r="K3016" s="265">
        <v>1320000</v>
      </c>
    </row>
    <row r="3017" spans="1:13" x14ac:dyDescent="0.3">
      <c r="A3017" s="58">
        <v>3017</v>
      </c>
      <c r="B3017" s="264">
        <v>46064</v>
      </c>
      <c r="C3017" s="292" t="s">
        <v>1803</v>
      </c>
      <c r="E3017" s="292" t="s">
        <v>1487</v>
      </c>
      <c r="F3017" s="269" t="s">
        <v>2667</v>
      </c>
      <c r="G3017" s="265">
        <v>350000</v>
      </c>
      <c r="H3017" s="269">
        <v>1</v>
      </c>
      <c r="J3017" s="266">
        <v>35000</v>
      </c>
      <c r="K3017" s="265">
        <v>385000</v>
      </c>
    </row>
    <row r="3018" spans="1:13" x14ac:dyDescent="0.3">
      <c r="A3018" s="58">
        <v>3018</v>
      </c>
      <c r="B3018" s="264">
        <v>46064</v>
      </c>
      <c r="C3018" s="292" t="s">
        <v>5143</v>
      </c>
      <c r="D3018" s="295" t="s">
        <v>4073</v>
      </c>
      <c r="E3018" s="292" t="s">
        <v>5144</v>
      </c>
      <c r="F3018" s="269" t="s">
        <v>5145</v>
      </c>
      <c r="H3018" s="269">
        <v>1</v>
      </c>
      <c r="M3018" s="292" t="s">
        <v>5146</v>
      </c>
    </row>
    <row r="3019" spans="1:13" x14ac:dyDescent="0.3">
      <c r="A3019" s="58">
        <v>3019</v>
      </c>
      <c r="B3019" s="264">
        <v>46064</v>
      </c>
      <c r="C3019" s="292" t="s">
        <v>2006</v>
      </c>
      <c r="E3019" s="292" t="s">
        <v>4205</v>
      </c>
      <c r="L3019" s="265">
        <v>-1000000</v>
      </c>
    </row>
    <row r="3020" spans="1:13" x14ac:dyDescent="0.3">
      <c r="A3020" s="58">
        <v>3020</v>
      </c>
      <c r="B3020" s="264">
        <v>46064</v>
      </c>
      <c r="C3020" s="292" t="s">
        <v>1885</v>
      </c>
      <c r="E3020" s="292" t="s">
        <v>1198</v>
      </c>
      <c r="F3020" s="269" t="s">
        <v>1743</v>
      </c>
      <c r="G3020" s="265">
        <v>1200000</v>
      </c>
      <c r="H3020" s="269">
        <v>1</v>
      </c>
      <c r="K3020" s="265">
        <v>1200000</v>
      </c>
    </row>
    <row r="3021" spans="1:13" x14ac:dyDescent="0.3">
      <c r="A3021" s="58">
        <v>3021</v>
      </c>
      <c r="B3021" s="264">
        <v>46064</v>
      </c>
      <c r="C3021" s="292" t="s">
        <v>1571</v>
      </c>
      <c r="E3021" s="292" t="s">
        <v>2179</v>
      </c>
      <c r="G3021" s="265">
        <v>100000</v>
      </c>
      <c r="H3021" s="269">
        <v>1</v>
      </c>
      <c r="J3021" s="266">
        <v>10000</v>
      </c>
      <c r="K3021" s="265">
        <v>110000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2178</v>
      </c>
      <c r="F3022" s="269" t="s">
        <v>1250</v>
      </c>
      <c r="G3022" s="265">
        <v>130000</v>
      </c>
      <c r="H3022" s="269">
        <v>1</v>
      </c>
      <c r="K3022" s="265">
        <v>130000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5052</v>
      </c>
      <c r="G3023" s="265">
        <v>50000</v>
      </c>
      <c r="H3023" s="269">
        <v>1</v>
      </c>
      <c r="K3023" s="265">
        <v>50000</v>
      </c>
    </row>
    <row r="3024" spans="1:13" x14ac:dyDescent="0.3">
      <c r="A3024" s="58">
        <v>3024</v>
      </c>
      <c r="B3024" s="264">
        <v>46065</v>
      </c>
      <c r="C3024" s="292" t="s">
        <v>1587</v>
      </c>
      <c r="E3024" s="292" t="s">
        <v>2182</v>
      </c>
      <c r="F3024" s="269" t="s">
        <v>1813</v>
      </c>
      <c r="G3024" s="265">
        <v>10000</v>
      </c>
      <c r="H3024" s="269">
        <v>1</v>
      </c>
      <c r="K3024" s="265">
        <v>10000</v>
      </c>
    </row>
    <row r="3025" spans="1:12" x14ac:dyDescent="0.3">
      <c r="A3025" s="58">
        <v>3025</v>
      </c>
      <c r="B3025" s="264">
        <v>46065</v>
      </c>
      <c r="C3025" s="292" t="s">
        <v>2135</v>
      </c>
      <c r="E3025" s="292" t="s">
        <v>2020</v>
      </c>
      <c r="G3025" s="265">
        <v>80000</v>
      </c>
      <c r="H3025" s="269">
        <v>1</v>
      </c>
      <c r="K3025" s="265">
        <v>80000</v>
      </c>
    </row>
    <row r="3026" spans="1:12" x14ac:dyDescent="0.3">
      <c r="A3026" s="58">
        <v>3026</v>
      </c>
      <c r="B3026" s="264">
        <v>46065</v>
      </c>
      <c r="C3026" s="292" t="s">
        <v>2777</v>
      </c>
      <c r="E3026" s="292" t="s">
        <v>1198</v>
      </c>
      <c r="F3026" s="269" t="s">
        <v>1743</v>
      </c>
      <c r="G3026" s="265">
        <v>1150000</v>
      </c>
      <c r="H3026" s="269">
        <v>1</v>
      </c>
      <c r="K3026" s="265">
        <v>1150000</v>
      </c>
    </row>
    <row r="3027" spans="1:12" x14ac:dyDescent="0.3">
      <c r="A3027" s="58">
        <v>3027</v>
      </c>
      <c r="B3027" s="264">
        <v>46065</v>
      </c>
      <c r="C3027" s="292" t="s">
        <v>1016</v>
      </c>
      <c r="E3027" s="292" t="s">
        <v>3882</v>
      </c>
      <c r="F3027" s="269">
        <v>1068327224</v>
      </c>
      <c r="G3027" s="265">
        <v>80000</v>
      </c>
      <c r="H3027" s="269">
        <v>1</v>
      </c>
      <c r="K3027" s="265">
        <v>80000</v>
      </c>
    </row>
    <row r="3028" spans="1:12" x14ac:dyDescent="0.3">
      <c r="A3028" s="58">
        <v>3028</v>
      </c>
      <c r="B3028" s="264">
        <v>46065</v>
      </c>
      <c r="C3028" s="292" t="s">
        <v>5057</v>
      </c>
      <c r="E3028" s="292" t="s">
        <v>2094</v>
      </c>
      <c r="F3028" s="269">
        <v>1087427173</v>
      </c>
      <c r="G3028" s="265">
        <v>1200000</v>
      </c>
      <c r="H3028" s="269">
        <v>1</v>
      </c>
      <c r="K3028" s="265">
        <v>1200000</v>
      </c>
    </row>
    <row r="3029" spans="1:12" x14ac:dyDescent="0.3">
      <c r="A3029" s="58">
        <v>3029</v>
      </c>
      <c r="B3029" s="264">
        <v>46065</v>
      </c>
      <c r="C3029" s="292" t="s">
        <v>5057</v>
      </c>
      <c r="E3029" s="292" t="s">
        <v>2401</v>
      </c>
      <c r="F3029" s="269">
        <v>1087298441</v>
      </c>
      <c r="G3029" s="265">
        <v>50000</v>
      </c>
      <c r="H3029" s="269">
        <v>1</v>
      </c>
      <c r="K3029" s="265">
        <v>50000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1198</v>
      </c>
      <c r="F3030" s="269" t="s">
        <v>1743</v>
      </c>
      <c r="G3030" s="265">
        <v>1200000</v>
      </c>
      <c r="H3030" s="269">
        <v>1</v>
      </c>
      <c r="J3030" s="266">
        <v>120000</v>
      </c>
      <c r="K3030" s="265">
        <v>1320000</v>
      </c>
    </row>
    <row r="3031" spans="1:12" x14ac:dyDescent="0.3">
      <c r="A3031" s="58">
        <v>3031</v>
      </c>
      <c r="B3031" s="264">
        <v>46065</v>
      </c>
      <c r="C3031" s="292" t="s">
        <v>1568</v>
      </c>
      <c r="E3031" s="292" t="s">
        <v>1696</v>
      </c>
      <c r="F3031" s="269" t="s">
        <v>1695</v>
      </c>
      <c r="G3031" s="265">
        <v>50000</v>
      </c>
      <c r="H3031" s="269">
        <v>1</v>
      </c>
      <c r="K3031" s="265">
        <v>50000</v>
      </c>
    </row>
    <row r="3032" spans="1:12" x14ac:dyDescent="0.3">
      <c r="A3032" s="58">
        <v>3032</v>
      </c>
      <c r="B3032" s="264">
        <v>46065</v>
      </c>
      <c r="C3032" s="292" t="s">
        <v>2777</v>
      </c>
      <c r="E3032" s="292" t="s">
        <v>5062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5063</v>
      </c>
      <c r="L3033" s="265">
        <v>-1150000</v>
      </c>
    </row>
    <row r="3034" spans="1:12" x14ac:dyDescent="0.3">
      <c r="A3034" s="58">
        <v>3034</v>
      </c>
      <c r="B3034" s="264">
        <v>46065</v>
      </c>
      <c r="C3034" s="292" t="s">
        <v>1803</v>
      </c>
      <c r="E3034" s="292" t="s">
        <v>5063</v>
      </c>
      <c r="L3034" s="265">
        <v>-555000</v>
      </c>
    </row>
    <row r="3035" spans="1:12" x14ac:dyDescent="0.3">
      <c r="A3035" s="58">
        <v>3035</v>
      </c>
      <c r="B3035" s="264">
        <v>46065</v>
      </c>
      <c r="C3035" s="292" t="s">
        <v>1458</v>
      </c>
      <c r="E3035" s="292" t="s">
        <v>5064</v>
      </c>
      <c r="L3035" s="265">
        <v>-1485000</v>
      </c>
    </row>
    <row r="3036" spans="1:12" x14ac:dyDescent="0.3">
      <c r="A3036" s="58">
        <v>3036</v>
      </c>
      <c r="B3036" s="264">
        <v>46065</v>
      </c>
      <c r="C3036" s="292" t="s">
        <v>1449</v>
      </c>
      <c r="E3036" s="292" t="s">
        <v>4907</v>
      </c>
      <c r="L3036" s="265">
        <v>-1250000</v>
      </c>
    </row>
    <row r="3037" spans="1:12" x14ac:dyDescent="0.3">
      <c r="A3037" s="58">
        <v>3037</v>
      </c>
      <c r="B3037" s="264">
        <v>46066</v>
      </c>
      <c r="C3037" s="292" t="s">
        <v>1364</v>
      </c>
      <c r="E3037" s="292" t="s">
        <v>1793</v>
      </c>
      <c r="F3037" s="269" t="s">
        <v>1985</v>
      </c>
      <c r="G3037" s="265">
        <v>1550000</v>
      </c>
      <c r="H3037" s="269">
        <v>1</v>
      </c>
      <c r="K3037" s="265">
        <v>1550000</v>
      </c>
    </row>
    <row r="3038" spans="1:12" x14ac:dyDescent="0.3">
      <c r="A3038" s="58">
        <v>3038</v>
      </c>
      <c r="B3038" s="264">
        <v>46066</v>
      </c>
      <c r="C3038" s="292" t="s">
        <v>1852</v>
      </c>
      <c r="E3038" s="292" t="s">
        <v>1696</v>
      </c>
      <c r="F3038" s="269" t="s">
        <v>1695</v>
      </c>
      <c r="G3038" s="265">
        <v>50000</v>
      </c>
      <c r="H3038" s="269">
        <v>5</v>
      </c>
      <c r="K3038" s="265">
        <v>250000</v>
      </c>
    </row>
    <row r="3039" spans="1:12" x14ac:dyDescent="0.3">
      <c r="A3039" s="58">
        <v>3039</v>
      </c>
      <c r="B3039" s="264">
        <v>46066</v>
      </c>
      <c r="C3039" s="292" t="s">
        <v>3884</v>
      </c>
      <c r="E3039" s="292" t="s">
        <v>2028</v>
      </c>
      <c r="F3039" s="269" t="s">
        <v>3647</v>
      </c>
      <c r="G3039" s="265">
        <v>1100000</v>
      </c>
      <c r="H3039" s="269">
        <v>1</v>
      </c>
      <c r="J3039" s="266">
        <v>110000</v>
      </c>
      <c r="K3039" s="265">
        <v>1210000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1198</v>
      </c>
      <c r="F3040" s="269" t="s">
        <v>1743</v>
      </c>
      <c r="G3040" s="265">
        <v>1200000</v>
      </c>
      <c r="H3040" s="269">
        <v>1</v>
      </c>
      <c r="K3040" s="265">
        <v>1200000</v>
      </c>
    </row>
    <row r="3041" spans="1:13" x14ac:dyDescent="0.3">
      <c r="A3041" s="58">
        <v>3041</v>
      </c>
      <c r="B3041" s="264">
        <v>46066</v>
      </c>
      <c r="C3041" s="292" t="s">
        <v>2135</v>
      </c>
      <c r="E3041" s="292" t="s">
        <v>1487</v>
      </c>
      <c r="F3041" s="269" t="s">
        <v>2667</v>
      </c>
      <c r="G3041" s="265">
        <v>350000</v>
      </c>
      <c r="H3041" s="269">
        <v>1</v>
      </c>
      <c r="K3041" s="265">
        <v>350000</v>
      </c>
    </row>
    <row r="3042" spans="1:13" x14ac:dyDescent="0.3">
      <c r="A3042" s="58">
        <v>3042</v>
      </c>
      <c r="B3042" s="264">
        <v>46066</v>
      </c>
      <c r="C3042" s="292" t="s">
        <v>5057</v>
      </c>
      <c r="E3042" s="292" t="s">
        <v>5072</v>
      </c>
      <c r="L3042" s="265">
        <v>-1250000</v>
      </c>
    </row>
    <row r="3043" spans="1:13" x14ac:dyDescent="0.3">
      <c r="A3043" s="58">
        <v>3043</v>
      </c>
      <c r="B3043" s="264">
        <v>46066</v>
      </c>
      <c r="C3043" s="292" t="s">
        <v>2546</v>
      </c>
      <c r="E3043" s="292" t="s">
        <v>4520</v>
      </c>
      <c r="L3043" s="265">
        <v>-1100000</v>
      </c>
    </row>
    <row r="3044" spans="1:13" x14ac:dyDescent="0.3">
      <c r="A3044" s="58">
        <v>3044</v>
      </c>
      <c r="B3044" s="264">
        <v>46066</v>
      </c>
      <c r="C3044" s="292" t="s">
        <v>1577</v>
      </c>
      <c r="E3044" s="292" t="s">
        <v>4439</v>
      </c>
      <c r="L3044" s="265">
        <v>-1705000</v>
      </c>
    </row>
    <row r="3045" spans="1:13" x14ac:dyDescent="0.3">
      <c r="A3045" s="58">
        <v>3045</v>
      </c>
      <c r="B3045" s="264">
        <v>46066</v>
      </c>
      <c r="C3045" s="292" t="s">
        <v>1781</v>
      </c>
      <c r="E3045" s="292" t="s">
        <v>4109</v>
      </c>
      <c r="L3045" s="265">
        <v>-2110000</v>
      </c>
    </row>
    <row r="3046" spans="1:13" x14ac:dyDescent="0.3">
      <c r="A3046" s="58">
        <v>3046</v>
      </c>
      <c r="B3046" s="264">
        <v>46067</v>
      </c>
      <c r="C3046" s="292" t="s">
        <v>4011</v>
      </c>
      <c r="E3046" s="292" t="s">
        <v>1791</v>
      </c>
      <c r="L3046" s="265">
        <v>-2200000</v>
      </c>
    </row>
    <row r="3047" spans="1:13" x14ac:dyDescent="0.3">
      <c r="A3047" s="58">
        <v>3047</v>
      </c>
      <c r="B3047" s="264">
        <v>46067</v>
      </c>
      <c r="C3047" s="292" t="s">
        <v>1044</v>
      </c>
      <c r="E3047" s="292" t="s">
        <v>1791</v>
      </c>
      <c r="L3047" s="265">
        <v>-150000</v>
      </c>
    </row>
    <row r="3048" spans="1:13" x14ac:dyDescent="0.3">
      <c r="A3048" s="58">
        <v>3048</v>
      </c>
      <c r="B3048" s="264">
        <v>46067</v>
      </c>
      <c r="C3048" s="292" t="s">
        <v>5080</v>
      </c>
      <c r="E3048" s="292" t="s">
        <v>5081</v>
      </c>
      <c r="L3048" s="265">
        <v>-4000000</v>
      </c>
    </row>
    <row r="3049" spans="1:13" x14ac:dyDescent="0.3">
      <c r="A3049" s="58">
        <v>3049</v>
      </c>
      <c r="B3049" s="264">
        <v>46067</v>
      </c>
      <c r="C3049" s="292" t="s">
        <v>5080</v>
      </c>
      <c r="E3049" s="292" t="s">
        <v>5082</v>
      </c>
      <c r="L3049" s="265">
        <v>-600000</v>
      </c>
    </row>
    <row r="3050" spans="1:13" x14ac:dyDescent="0.3">
      <c r="A3050" s="58">
        <v>3050</v>
      </c>
      <c r="B3050" s="264">
        <v>46067</v>
      </c>
      <c r="C3050" s="292" t="s">
        <v>5080</v>
      </c>
      <c r="E3050" s="292" t="s">
        <v>5081</v>
      </c>
      <c r="L3050" s="265">
        <v>-8000000</v>
      </c>
    </row>
    <row r="3051" spans="1:13" x14ac:dyDescent="0.3">
      <c r="A3051" s="58">
        <v>3051</v>
      </c>
      <c r="B3051" s="264">
        <v>46067</v>
      </c>
      <c r="C3051" s="292" t="s">
        <v>5080</v>
      </c>
      <c r="E3051" s="292" t="s">
        <v>5083</v>
      </c>
      <c r="L3051" s="265">
        <v>-2183000</v>
      </c>
    </row>
    <row r="3052" spans="1:13" x14ac:dyDescent="0.3">
      <c r="A3052" s="58">
        <v>3052</v>
      </c>
      <c r="B3052" s="264">
        <v>46067</v>
      </c>
      <c r="C3052" s="292" t="s">
        <v>1390</v>
      </c>
      <c r="E3052" s="292" t="s">
        <v>1198</v>
      </c>
      <c r="F3052" s="269" t="s">
        <v>1743</v>
      </c>
      <c r="G3052" s="265">
        <v>1200000</v>
      </c>
      <c r="H3052" s="269">
        <v>1</v>
      </c>
      <c r="K3052" s="265">
        <v>1200000</v>
      </c>
      <c r="M3052" s="292" t="s">
        <v>5084</v>
      </c>
    </row>
    <row r="3053" spans="1:13" x14ac:dyDescent="0.3">
      <c r="A3053" s="58">
        <v>3053</v>
      </c>
      <c r="B3053" s="264">
        <v>46067</v>
      </c>
      <c r="C3053" s="292" t="s">
        <v>1390</v>
      </c>
      <c r="E3053" s="292" t="s">
        <v>2828</v>
      </c>
      <c r="F3053" s="269">
        <v>5961308248</v>
      </c>
      <c r="G3053" s="265">
        <v>130000</v>
      </c>
      <c r="H3053" s="269">
        <v>1</v>
      </c>
      <c r="K3053" s="265">
        <v>130000</v>
      </c>
    </row>
    <row r="3054" spans="1:13" x14ac:dyDescent="0.3">
      <c r="A3054" s="58">
        <v>3054</v>
      </c>
      <c r="B3054" s="264">
        <v>46072</v>
      </c>
      <c r="C3054" s="292" t="s">
        <v>5090</v>
      </c>
      <c r="E3054" s="292" t="s">
        <v>3875</v>
      </c>
      <c r="L3054" s="265">
        <v>-2170000</v>
      </c>
    </row>
    <row r="3055" spans="1:13" x14ac:dyDescent="0.3">
      <c r="A3055" s="58">
        <v>3055</v>
      </c>
      <c r="B3055" s="264">
        <v>46072</v>
      </c>
      <c r="C3055" s="292" t="s">
        <v>1460</v>
      </c>
      <c r="E3055" s="292" t="s">
        <v>2170</v>
      </c>
      <c r="F3055" s="269" t="s">
        <v>1196</v>
      </c>
      <c r="G3055" s="265">
        <v>1550000</v>
      </c>
      <c r="H3055" s="269">
        <v>1</v>
      </c>
      <c r="K3055" s="265">
        <v>1550000</v>
      </c>
    </row>
    <row r="3056" spans="1:13" x14ac:dyDescent="0.3">
      <c r="A3056" s="58">
        <v>3056</v>
      </c>
      <c r="B3056" s="264">
        <v>46072</v>
      </c>
      <c r="C3056" s="292" t="s">
        <v>1460</v>
      </c>
      <c r="E3056" s="292" t="s">
        <v>2171</v>
      </c>
      <c r="F3056" s="269" t="s">
        <v>1794</v>
      </c>
      <c r="G3056" s="265">
        <v>50000</v>
      </c>
      <c r="H3056" s="269">
        <v>1</v>
      </c>
      <c r="K3056" s="265">
        <v>50000</v>
      </c>
      <c r="M3056" s="292" t="s">
        <v>5092</v>
      </c>
    </row>
    <row r="3057" spans="1:13" x14ac:dyDescent="0.3">
      <c r="A3057" s="58">
        <v>3057</v>
      </c>
      <c r="B3057" s="264">
        <v>46072</v>
      </c>
      <c r="C3057" s="292" t="s">
        <v>1369</v>
      </c>
      <c r="E3057" s="292" t="s">
        <v>5093</v>
      </c>
      <c r="G3057" s="265">
        <v>350000</v>
      </c>
      <c r="H3057" s="269">
        <v>1</v>
      </c>
      <c r="K3057" s="265">
        <v>350000</v>
      </c>
    </row>
    <row r="3058" spans="1:13" x14ac:dyDescent="0.3">
      <c r="A3058" s="58">
        <v>3058</v>
      </c>
      <c r="B3058" s="264">
        <v>46072</v>
      </c>
      <c r="C3058" s="292" t="s">
        <v>1390</v>
      </c>
      <c r="E3058" s="292" t="s">
        <v>1735</v>
      </c>
      <c r="F3058" s="269">
        <v>2830501</v>
      </c>
      <c r="G3058" s="265">
        <v>1550000</v>
      </c>
      <c r="H3058" s="269">
        <v>1</v>
      </c>
      <c r="K3058" s="265">
        <v>1550000</v>
      </c>
    </row>
    <row r="3059" spans="1:13" x14ac:dyDescent="0.3">
      <c r="A3059" s="58">
        <v>3059</v>
      </c>
      <c r="B3059" s="264">
        <v>46072</v>
      </c>
      <c r="C3059" s="292" t="s">
        <v>4412</v>
      </c>
      <c r="E3059" s="292" t="s">
        <v>1708</v>
      </c>
      <c r="F3059" s="269">
        <v>27107593440</v>
      </c>
      <c r="G3059" s="265">
        <v>150000</v>
      </c>
      <c r="H3059" s="269">
        <v>1</v>
      </c>
      <c r="K3059" s="265">
        <v>150000</v>
      </c>
    </row>
    <row r="3060" spans="1:13" x14ac:dyDescent="0.3">
      <c r="A3060" s="58">
        <v>3060</v>
      </c>
      <c r="B3060" s="264">
        <v>46072</v>
      </c>
      <c r="C3060" s="292" t="s">
        <v>1800</v>
      </c>
      <c r="E3060" s="292" t="s">
        <v>2170</v>
      </c>
      <c r="F3060" s="269" t="s">
        <v>1196</v>
      </c>
      <c r="G3060" s="265">
        <v>1550000</v>
      </c>
      <c r="H3060" s="269">
        <v>1</v>
      </c>
      <c r="K3060" s="265">
        <v>1550000</v>
      </c>
      <c r="M3060" s="292" t="s">
        <v>5098</v>
      </c>
    </row>
    <row r="3061" spans="1:13" x14ac:dyDescent="0.3">
      <c r="A3061" s="58">
        <v>3061</v>
      </c>
      <c r="B3061" s="264">
        <v>46072</v>
      </c>
      <c r="C3061" s="292" t="s">
        <v>1800</v>
      </c>
      <c r="E3061" s="292" t="s">
        <v>2171</v>
      </c>
      <c r="F3061" s="269" t="s">
        <v>1794</v>
      </c>
      <c r="G3061" s="265">
        <v>50000</v>
      </c>
      <c r="H3061" s="269">
        <v>1</v>
      </c>
      <c r="K3061" s="265">
        <v>50000</v>
      </c>
    </row>
    <row r="3062" spans="1:13" x14ac:dyDescent="0.3">
      <c r="A3062" s="58">
        <v>3062</v>
      </c>
      <c r="B3062" s="264">
        <v>46072</v>
      </c>
      <c r="C3062" s="292" t="s">
        <v>1589</v>
      </c>
      <c r="E3062" s="292" t="s">
        <v>1198</v>
      </c>
      <c r="F3062" s="269" t="s">
        <v>1743</v>
      </c>
      <c r="G3062" s="265">
        <v>1000000</v>
      </c>
      <c r="H3062" s="269">
        <v>1</v>
      </c>
      <c r="J3062" s="266">
        <v>100000</v>
      </c>
      <c r="K3062" s="265">
        <v>1100000</v>
      </c>
    </row>
    <row r="3063" spans="1:13" x14ac:dyDescent="0.3">
      <c r="A3063" s="58">
        <v>3063</v>
      </c>
      <c r="B3063" s="264">
        <v>46072</v>
      </c>
      <c r="C3063" s="292" t="s">
        <v>1589</v>
      </c>
      <c r="E3063" s="292" t="s">
        <v>1791</v>
      </c>
      <c r="L3063" s="265">
        <v>-1100000</v>
      </c>
    </row>
    <row r="3064" spans="1:13" x14ac:dyDescent="0.3">
      <c r="A3064" s="58">
        <v>3064</v>
      </c>
      <c r="B3064" s="264">
        <v>46073</v>
      </c>
      <c r="C3064" s="292" t="s">
        <v>1464</v>
      </c>
      <c r="E3064" s="292" t="s">
        <v>2177</v>
      </c>
      <c r="F3064" s="269" t="s">
        <v>1202</v>
      </c>
      <c r="G3064" s="265">
        <v>620000</v>
      </c>
      <c r="H3064" s="269">
        <v>1</v>
      </c>
      <c r="K3064" s="265">
        <v>620000</v>
      </c>
    </row>
    <row r="3065" spans="1:13" x14ac:dyDescent="0.3">
      <c r="A3065" s="58">
        <v>3065</v>
      </c>
      <c r="B3065" s="264">
        <v>46073</v>
      </c>
      <c r="C3065" s="292" t="s">
        <v>1781</v>
      </c>
      <c r="E3065" s="292" t="s">
        <v>2289</v>
      </c>
      <c r="F3065" s="269" t="s">
        <v>1743</v>
      </c>
      <c r="G3065" s="265">
        <v>650000</v>
      </c>
      <c r="H3065" s="269">
        <v>1</v>
      </c>
      <c r="K3065" s="265">
        <v>650000</v>
      </c>
    </row>
    <row r="3066" spans="1:13" x14ac:dyDescent="0.3">
      <c r="A3066" s="58">
        <v>3066</v>
      </c>
      <c r="B3066" s="264">
        <v>46073</v>
      </c>
      <c r="C3066" s="292" t="s">
        <v>1781</v>
      </c>
      <c r="E3066" s="292" t="s">
        <v>1510</v>
      </c>
      <c r="G3066" s="265">
        <v>10000</v>
      </c>
      <c r="H3066" s="269">
        <v>1</v>
      </c>
      <c r="K3066" s="265">
        <v>10000</v>
      </c>
    </row>
    <row r="3067" spans="1:13" x14ac:dyDescent="0.3">
      <c r="A3067" s="58">
        <v>3067</v>
      </c>
      <c r="B3067" s="264">
        <v>46073</v>
      </c>
      <c r="C3067" s="292" t="s">
        <v>1369</v>
      </c>
      <c r="E3067" s="292" t="s">
        <v>1708</v>
      </c>
      <c r="F3067" s="269">
        <v>27107593440</v>
      </c>
      <c r="G3067" s="265">
        <v>170000</v>
      </c>
      <c r="H3067" s="269">
        <v>2</v>
      </c>
      <c r="K3067" s="265">
        <v>340000</v>
      </c>
    </row>
    <row r="3068" spans="1:13" x14ac:dyDescent="0.3">
      <c r="A3068" s="58">
        <v>3068</v>
      </c>
      <c r="B3068" s="264">
        <v>46073</v>
      </c>
      <c r="C3068" s="292" t="s">
        <v>2771</v>
      </c>
      <c r="E3068" s="292" t="s">
        <v>2177</v>
      </c>
      <c r="F3068" s="269" t="s">
        <v>1202</v>
      </c>
      <c r="G3068" s="265">
        <v>620000</v>
      </c>
      <c r="H3068" s="269">
        <v>1</v>
      </c>
      <c r="K3068" s="265">
        <v>620000</v>
      </c>
    </row>
    <row r="3069" spans="1:13" x14ac:dyDescent="0.3">
      <c r="A3069" s="58">
        <v>3069</v>
      </c>
      <c r="B3069" s="264">
        <v>46073</v>
      </c>
      <c r="C3069" s="292" t="s">
        <v>1390</v>
      </c>
      <c r="E3069" s="292" t="s">
        <v>2001</v>
      </c>
      <c r="G3069" s="265">
        <v>1850000</v>
      </c>
      <c r="H3069" s="269">
        <v>1</v>
      </c>
      <c r="K3069" s="265">
        <v>1850000</v>
      </c>
    </row>
    <row r="3070" spans="1:13" x14ac:dyDescent="0.3">
      <c r="A3070" s="58">
        <v>3070</v>
      </c>
      <c r="B3070" s="264">
        <v>46073</v>
      </c>
      <c r="C3070" s="292" t="s">
        <v>1435</v>
      </c>
      <c r="E3070" s="292" t="s">
        <v>1487</v>
      </c>
      <c r="F3070" s="269" t="s">
        <v>2667</v>
      </c>
      <c r="G3070" s="265">
        <v>350000</v>
      </c>
      <c r="H3070" s="269">
        <v>1</v>
      </c>
      <c r="K3070" s="265">
        <v>350000</v>
      </c>
    </row>
    <row r="3071" spans="1:13" x14ac:dyDescent="0.3">
      <c r="A3071" s="58">
        <v>3071</v>
      </c>
      <c r="B3071" s="264">
        <v>46073</v>
      </c>
      <c r="C3071" s="292" t="s">
        <v>1435</v>
      </c>
      <c r="E3071" s="292" t="s">
        <v>2828</v>
      </c>
      <c r="F3071" s="269">
        <v>5961308248</v>
      </c>
      <c r="G3071" s="265">
        <v>130000</v>
      </c>
      <c r="H3071" s="269">
        <v>1</v>
      </c>
      <c r="K3071" s="265">
        <v>130000</v>
      </c>
    </row>
    <row r="3072" spans="1:13" x14ac:dyDescent="0.3">
      <c r="A3072" s="58">
        <v>3072</v>
      </c>
      <c r="B3072" s="264">
        <v>46073</v>
      </c>
      <c r="C3072" s="292" t="s">
        <v>1144</v>
      </c>
      <c r="E3072" s="292" t="s">
        <v>1708</v>
      </c>
      <c r="F3072" s="269">
        <v>27107593440</v>
      </c>
      <c r="G3072" s="265">
        <v>150000</v>
      </c>
      <c r="H3072" s="269">
        <v>2</v>
      </c>
      <c r="K3072" s="265">
        <v>300000</v>
      </c>
    </row>
    <row r="3073" spans="1:13" x14ac:dyDescent="0.3">
      <c r="A3073" s="58">
        <v>3073</v>
      </c>
      <c r="B3073" s="264">
        <v>46073</v>
      </c>
      <c r="C3073" s="292" t="s">
        <v>3256</v>
      </c>
      <c r="E3073" s="292" t="s">
        <v>1734</v>
      </c>
      <c r="G3073" s="265">
        <v>1100000</v>
      </c>
      <c r="H3073" s="269">
        <v>1</v>
      </c>
      <c r="K3073" s="265">
        <v>1100000</v>
      </c>
    </row>
    <row r="3074" spans="1:13" x14ac:dyDescent="0.3">
      <c r="A3074" s="58">
        <v>3074</v>
      </c>
      <c r="B3074" s="264">
        <v>46073</v>
      </c>
      <c r="C3074" s="292" t="s">
        <v>3256</v>
      </c>
      <c r="E3074" s="292" t="s">
        <v>1510</v>
      </c>
      <c r="G3074" s="265">
        <v>30000</v>
      </c>
      <c r="H3074" s="269">
        <v>1</v>
      </c>
      <c r="K3074" s="265">
        <v>30000</v>
      </c>
    </row>
    <row r="3075" spans="1:13" x14ac:dyDescent="0.3">
      <c r="A3075" s="58">
        <v>3075</v>
      </c>
      <c r="B3075" s="264">
        <v>46074</v>
      </c>
      <c r="C3075" s="292" t="s">
        <v>1577</v>
      </c>
      <c r="E3075" s="292" t="s">
        <v>3039</v>
      </c>
      <c r="F3075" s="269" t="s">
        <v>1943</v>
      </c>
      <c r="G3075" s="265">
        <v>1000000</v>
      </c>
      <c r="H3075" s="269">
        <v>1</v>
      </c>
      <c r="J3075" s="266">
        <v>100000</v>
      </c>
      <c r="K3075" s="265">
        <v>1100000</v>
      </c>
    </row>
    <row r="3076" spans="1:13" x14ac:dyDescent="0.3">
      <c r="A3076" s="58">
        <v>3076</v>
      </c>
      <c r="B3076" s="264">
        <v>46074</v>
      </c>
      <c r="C3076" s="292" t="s">
        <v>1369</v>
      </c>
      <c r="E3076" s="292" t="s">
        <v>4175</v>
      </c>
      <c r="L3076" s="265">
        <v>-690000</v>
      </c>
    </row>
    <row r="3077" spans="1:13" x14ac:dyDescent="0.3">
      <c r="A3077" s="58">
        <v>3078</v>
      </c>
      <c r="B3077" s="264">
        <v>46076</v>
      </c>
      <c r="C3077" s="292" t="s">
        <v>2135</v>
      </c>
      <c r="E3077" s="292" t="s">
        <v>5110</v>
      </c>
      <c r="L3077" s="265">
        <v>-1680000</v>
      </c>
    </row>
    <row r="3078" spans="1:13" x14ac:dyDescent="0.3">
      <c r="A3078" s="58">
        <v>3079</v>
      </c>
      <c r="B3078" s="264">
        <v>46074</v>
      </c>
      <c r="C3078" s="292" t="s">
        <v>1545</v>
      </c>
      <c r="E3078" s="292" t="s">
        <v>4793</v>
      </c>
      <c r="F3078" s="269" t="s">
        <v>4792</v>
      </c>
      <c r="G3078" s="265">
        <v>1000000</v>
      </c>
      <c r="H3078" s="269">
        <v>1</v>
      </c>
      <c r="K3078" s="265">
        <v>1000000</v>
      </c>
    </row>
    <row r="3079" spans="1:13" x14ac:dyDescent="0.3">
      <c r="A3079" s="58">
        <v>3080</v>
      </c>
      <c r="B3079" s="264">
        <v>46074</v>
      </c>
      <c r="C3079" s="292" t="s">
        <v>1545</v>
      </c>
      <c r="E3079" s="292" t="s">
        <v>2127</v>
      </c>
      <c r="F3079" s="269">
        <v>2830502</v>
      </c>
      <c r="G3079" s="265">
        <v>1900000</v>
      </c>
      <c r="H3079" s="269">
        <v>1</v>
      </c>
      <c r="K3079" s="265">
        <v>1900000</v>
      </c>
    </row>
    <row r="3080" spans="1:13" x14ac:dyDescent="0.3">
      <c r="A3080" s="58">
        <v>3081</v>
      </c>
      <c r="B3080" s="264">
        <v>46076</v>
      </c>
      <c r="C3080" s="292" t="s">
        <v>1464</v>
      </c>
      <c r="E3080" s="292" t="s">
        <v>2177</v>
      </c>
      <c r="F3080" s="269" t="s">
        <v>1202</v>
      </c>
      <c r="G3080" s="265">
        <v>620000</v>
      </c>
      <c r="H3080" s="269">
        <v>1</v>
      </c>
      <c r="K3080" s="265">
        <v>620000</v>
      </c>
    </row>
    <row r="3081" spans="1:13" x14ac:dyDescent="0.3">
      <c r="A3081" s="58">
        <v>3082</v>
      </c>
      <c r="B3081" s="264">
        <v>46076</v>
      </c>
      <c r="C3081" s="292" t="s">
        <v>1464</v>
      </c>
      <c r="E3081" s="292" t="s">
        <v>4492</v>
      </c>
      <c r="L3081" s="265">
        <v>-1240000</v>
      </c>
    </row>
    <row r="3082" spans="1:13" x14ac:dyDescent="0.3">
      <c r="A3082" s="58">
        <v>3083</v>
      </c>
      <c r="B3082" s="264">
        <v>46076</v>
      </c>
      <c r="C3082" s="292" t="s">
        <v>1968</v>
      </c>
      <c r="E3082" s="292" t="s">
        <v>1487</v>
      </c>
      <c r="F3082" s="269" t="s">
        <v>2667</v>
      </c>
      <c r="G3082" s="265">
        <v>350000</v>
      </c>
      <c r="H3082" s="269">
        <v>1</v>
      </c>
      <c r="J3082" s="266">
        <v>35000</v>
      </c>
      <c r="K3082" s="265">
        <v>385000</v>
      </c>
    </row>
    <row r="3083" spans="1:13" x14ac:dyDescent="0.3">
      <c r="A3083" s="58">
        <v>3084</v>
      </c>
      <c r="B3083" s="264">
        <v>46076</v>
      </c>
      <c r="C3083" s="292" t="s">
        <v>1885</v>
      </c>
      <c r="E3083" s="292" t="s">
        <v>1198</v>
      </c>
      <c r="F3083" s="269" t="s">
        <v>1743</v>
      </c>
      <c r="G3083" s="265">
        <v>1200000</v>
      </c>
      <c r="H3083" s="269">
        <v>1</v>
      </c>
      <c r="K3083" s="265">
        <v>1200000</v>
      </c>
    </row>
    <row r="3084" spans="1:13" x14ac:dyDescent="0.3">
      <c r="A3084" s="58">
        <v>3085</v>
      </c>
      <c r="B3084" s="264">
        <v>46076</v>
      </c>
      <c r="C3084" s="292" t="s">
        <v>1885</v>
      </c>
      <c r="E3084" s="292" t="s">
        <v>1487</v>
      </c>
      <c r="F3084" s="269" t="s">
        <v>2667</v>
      </c>
      <c r="G3084" s="265">
        <v>350000</v>
      </c>
      <c r="H3084" s="269">
        <v>1</v>
      </c>
      <c r="K3084" s="265">
        <v>350000</v>
      </c>
    </row>
    <row r="3085" spans="1:13" x14ac:dyDescent="0.3">
      <c r="A3085" s="58">
        <v>3086</v>
      </c>
      <c r="B3085" s="264">
        <v>46076</v>
      </c>
      <c r="C3085" s="292" t="s">
        <v>1016</v>
      </c>
      <c r="E3085" s="292" t="s">
        <v>1734</v>
      </c>
      <c r="G3085" s="265">
        <v>650000</v>
      </c>
      <c r="H3085" s="269">
        <v>1</v>
      </c>
      <c r="K3085" s="265">
        <v>650000</v>
      </c>
    </row>
    <row r="3086" spans="1:13" x14ac:dyDescent="0.3">
      <c r="A3086" s="58">
        <v>3087</v>
      </c>
      <c r="B3086" s="264">
        <v>46076</v>
      </c>
      <c r="C3086" s="292" t="s">
        <v>1051</v>
      </c>
      <c r="E3086" s="292" t="s">
        <v>2177</v>
      </c>
      <c r="F3086" s="269" t="s">
        <v>1202</v>
      </c>
      <c r="G3086" s="265">
        <v>620000</v>
      </c>
      <c r="H3086" s="269">
        <v>1</v>
      </c>
      <c r="K3086" s="265">
        <v>620000</v>
      </c>
    </row>
    <row r="3087" spans="1:13" x14ac:dyDescent="0.3">
      <c r="A3087" s="58">
        <v>3088</v>
      </c>
      <c r="B3087" s="264">
        <v>46076</v>
      </c>
      <c r="C3087" s="292" t="s">
        <v>2484</v>
      </c>
      <c r="E3087" s="292" t="s">
        <v>2018</v>
      </c>
      <c r="F3087" s="269" t="s">
        <v>1210</v>
      </c>
      <c r="G3087" s="265">
        <v>1500000</v>
      </c>
      <c r="H3087" s="269">
        <v>1</v>
      </c>
      <c r="J3087" s="266">
        <v>150000</v>
      </c>
      <c r="K3087" s="265">
        <v>1650000</v>
      </c>
      <c r="M3087" s="292" t="s">
        <v>5118</v>
      </c>
    </row>
    <row r="3088" spans="1:13" x14ac:dyDescent="0.3">
      <c r="A3088" s="58">
        <v>3089</v>
      </c>
      <c r="B3088" s="264">
        <v>46076</v>
      </c>
      <c r="C3088" s="292" t="s">
        <v>1800</v>
      </c>
      <c r="E3088" s="292" t="s">
        <v>1487</v>
      </c>
      <c r="F3088" s="269" t="s">
        <v>2667</v>
      </c>
      <c r="G3088" s="265">
        <v>350000</v>
      </c>
      <c r="H3088" s="269">
        <v>2</v>
      </c>
      <c r="K3088" s="265">
        <v>700000</v>
      </c>
    </row>
    <row r="3089" spans="1:13" x14ac:dyDescent="0.3">
      <c r="A3089" s="58">
        <v>3090</v>
      </c>
      <c r="B3089" s="264">
        <v>46076</v>
      </c>
      <c r="C3089" s="292" t="s">
        <v>1781</v>
      </c>
      <c r="E3089" s="292" t="s">
        <v>1734</v>
      </c>
      <c r="G3089" s="265">
        <v>1100000</v>
      </c>
      <c r="H3089" s="269">
        <v>1</v>
      </c>
      <c r="K3089" s="265">
        <v>1100000</v>
      </c>
    </row>
    <row r="3090" spans="1:13" x14ac:dyDescent="0.3">
      <c r="A3090" s="58">
        <v>3091</v>
      </c>
      <c r="B3090" s="264">
        <v>46076</v>
      </c>
      <c r="C3090" s="292" t="s">
        <v>1781</v>
      </c>
      <c r="E3090" s="292" t="s">
        <v>1734</v>
      </c>
      <c r="G3090" s="265">
        <v>650000</v>
      </c>
      <c r="H3090" s="269">
        <v>1</v>
      </c>
      <c r="K3090" s="265">
        <v>650000</v>
      </c>
    </row>
    <row r="3091" spans="1:13" x14ac:dyDescent="0.3">
      <c r="A3091" s="58">
        <v>3092</v>
      </c>
      <c r="B3091" s="264">
        <v>46076</v>
      </c>
      <c r="C3091" s="292" t="s">
        <v>1781</v>
      </c>
      <c r="E3091" s="292" t="s">
        <v>1510</v>
      </c>
      <c r="G3091" s="265">
        <v>30000</v>
      </c>
      <c r="H3091" s="269">
        <v>1</v>
      </c>
      <c r="K3091" s="265">
        <v>30000</v>
      </c>
    </row>
    <row r="3092" spans="1:13" x14ac:dyDescent="0.3">
      <c r="A3092" s="58">
        <v>3093</v>
      </c>
      <c r="B3092" s="264">
        <v>46076</v>
      </c>
      <c r="C3092" s="292" t="s">
        <v>1016</v>
      </c>
      <c r="E3092" s="292" t="s">
        <v>2907</v>
      </c>
      <c r="F3092" s="269">
        <v>415090409</v>
      </c>
      <c r="G3092" s="265">
        <v>584000</v>
      </c>
      <c r="H3092" s="269">
        <v>1</v>
      </c>
      <c r="K3092" s="265">
        <v>584000</v>
      </c>
    </row>
    <row r="3093" spans="1:13" x14ac:dyDescent="0.3">
      <c r="A3093" s="58">
        <v>3094</v>
      </c>
      <c r="B3093" s="264">
        <v>46076</v>
      </c>
      <c r="C3093" s="292" t="s">
        <v>1016</v>
      </c>
      <c r="E3093" s="292" t="s">
        <v>2182</v>
      </c>
      <c r="F3093" s="269" t="s">
        <v>1813</v>
      </c>
      <c r="G3093" s="265">
        <v>10000</v>
      </c>
      <c r="H3093" s="269">
        <v>1</v>
      </c>
      <c r="K3093" s="265">
        <v>10000</v>
      </c>
    </row>
    <row r="3094" spans="1:13" x14ac:dyDescent="0.3">
      <c r="A3094" s="58">
        <v>3095</v>
      </c>
      <c r="B3094" s="264">
        <v>46076</v>
      </c>
      <c r="C3094" s="292" t="s">
        <v>1440</v>
      </c>
      <c r="E3094" s="292" t="s">
        <v>1198</v>
      </c>
      <c r="F3094" s="269" t="s">
        <v>1743</v>
      </c>
      <c r="G3094" s="265">
        <v>1200000</v>
      </c>
      <c r="H3094" s="269">
        <v>1</v>
      </c>
      <c r="J3094" s="266">
        <v>120000</v>
      </c>
      <c r="K3094" s="265">
        <v>1320000</v>
      </c>
    </row>
    <row r="3095" spans="1:13" x14ac:dyDescent="0.3">
      <c r="A3095" s="58">
        <v>3096</v>
      </c>
      <c r="B3095" s="264">
        <v>46076</v>
      </c>
      <c r="C3095" s="292" t="s">
        <v>1587</v>
      </c>
      <c r="E3095" s="292" t="s">
        <v>5123</v>
      </c>
      <c r="L3095" s="265">
        <v>-1649000</v>
      </c>
    </row>
    <row r="3096" spans="1:13" x14ac:dyDescent="0.3">
      <c r="A3096" s="58">
        <v>3097</v>
      </c>
      <c r="B3096" s="264">
        <v>46076</v>
      </c>
      <c r="C3096" s="292" t="s">
        <v>1968</v>
      </c>
      <c r="E3096" s="292" t="s">
        <v>4117</v>
      </c>
      <c r="L3096" s="265">
        <v>-385000</v>
      </c>
    </row>
    <row r="3097" spans="1:13" x14ac:dyDescent="0.3">
      <c r="A3097" s="58">
        <v>3098</v>
      </c>
      <c r="B3097" s="264">
        <v>46077</v>
      </c>
      <c r="C3097" s="292" t="s">
        <v>1460</v>
      </c>
      <c r="E3097" s="292" t="s">
        <v>5124</v>
      </c>
      <c r="G3097" s="265">
        <v>300000</v>
      </c>
      <c r="H3097" s="269">
        <v>1</v>
      </c>
      <c r="K3097" s="265">
        <v>300000</v>
      </c>
    </row>
    <row r="3098" spans="1:13" x14ac:dyDescent="0.3">
      <c r="A3098" s="58">
        <v>3099</v>
      </c>
      <c r="B3098" s="264">
        <v>46077</v>
      </c>
      <c r="C3098" s="292" t="s">
        <v>1649</v>
      </c>
      <c r="E3098" s="292" t="s">
        <v>3565</v>
      </c>
      <c r="F3098" s="269" t="s">
        <v>3575</v>
      </c>
      <c r="G3098" s="265">
        <v>2600000</v>
      </c>
      <c r="H3098" s="269">
        <v>1</v>
      </c>
      <c r="K3098" s="265">
        <v>2600000</v>
      </c>
      <c r="M3098" s="292" t="s">
        <v>5127</v>
      </c>
    </row>
    <row r="3099" spans="1:13" x14ac:dyDescent="0.3">
      <c r="A3099" s="58">
        <v>3100</v>
      </c>
      <c r="B3099" s="264">
        <v>46077</v>
      </c>
      <c r="C3099" s="292" t="s">
        <v>2986</v>
      </c>
      <c r="E3099" s="292" t="s">
        <v>1198</v>
      </c>
      <c r="F3099" s="269" t="s">
        <v>1743</v>
      </c>
      <c r="G3099" s="265">
        <v>1200000</v>
      </c>
      <c r="H3099" s="269">
        <v>1</v>
      </c>
      <c r="K3099" s="265">
        <v>1200000</v>
      </c>
    </row>
    <row r="3100" spans="1:13" x14ac:dyDescent="0.3">
      <c r="A3100" s="58">
        <v>3101</v>
      </c>
      <c r="B3100" s="264">
        <v>46077</v>
      </c>
      <c r="C3100" s="292" t="s">
        <v>1838</v>
      </c>
      <c r="E3100" s="292" t="s">
        <v>1198</v>
      </c>
      <c r="F3100" s="269" t="s">
        <v>1743</v>
      </c>
      <c r="G3100" s="265">
        <v>1200000</v>
      </c>
      <c r="H3100" s="269">
        <v>1</v>
      </c>
      <c r="K3100" s="265">
        <v>1200000</v>
      </c>
    </row>
    <row r="3101" spans="1:13" x14ac:dyDescent="0.3">
      <c r="A3101" s="58">
        <v>3102</v>
      </c>
      <c r="B3101" s="264">
        <v>46077</v>
      </c>
      <c r="C3101" s="292" t="s">
        <v>1838</v>
      </c>
      <c r="E3101" s="292" t="s">
        <v>1487</v>
      </c>
      <c r="F3101" s="269" t="s">
        <v>2667</v>
      </c>
      <c r="G3101" s="265">
        <v>350000</v>
      </c>
      <c r="H3101" s="269">
        <v>1</v>
      </c>
      <c r="K3101" s="265">
        <v>350000</v>
      </c>
    </row>
    <row r="3102" spans="1:13" x14ac:dyDescent="0.3">
      <c r="A3102" s="58">
        <v>3103</v>
      </c>
      <c r="B3102" s="264">
        <v>46077</v>
      </c>
      <c r="C3102" s="292" t="s">
        <v>2135</v>
      </c>
      <c r="E3102" s="292" t="s">
        <v>3039</v>
      </c>
      <c r="F3102" s="269" t="s">
        <v>1943</v>
      </c>
      <c r="G3102" s="265">
        <v>1000000</v>
      </c>
      <c r="H3102" s="269">
        <v>1</v>
      </c>
      <c r="K3102" s="265">
        <v>1000000</v>
      </c>
    </row>
    <row r="3103" spans="1:13" x14ac:dyDescent="0.3">
      <c r="A3103" s="58">
        <v>3104</v>
      </c>
      <c r="B3103" s="264">
        <v>46077</v>
      </c>
      <c r="C3103" s="292" t="s">
        <v>1390</v>
      </c>
      <c r="E3103" s="292" t="s">
        <v>1734</v>
      </c>
      <c r="G3103" s="265">
        <v>1100000</v>
      </c>
      <c r="H3103" s="269">
        <v>1</v>
      </c>
      <c r="K3103" s="265">
        <v>1100000</v>
      </c>
    </row>
    <row r="3104" spans="1:13" x14ac:dyDescent="0.3">
      <c r="A3104" s="58">
        <v>3105</v>
      </c>
      <c r="B3104" s="264">
        <v>46077</v>
      </c>
      <c r="C3104" s="292" t="s">
        <v>1838</v>
      </c>
      <c r="E3104" s="292" t="s">
        <v>5132</v>
      </c>
      <c r="L3104" s="265">
        <v>-1550000</v>
      </c>
    </row>
    <row r="3105" spans="1:12" x14ac:dyDescent="0.3">
      <c r="A3105" s="58">
        <v>3106</v>
      </c>
      <c r="B3105" s="264">
        <v>46077</v>
      </c>
      <c r="C3105" s="292" t="s">
        <v>1852</v>
      </c>
      <c r="E3105" s="292" t="s">
        <v>4923</v>
      </c>
      <c r="L3105" s="265">
        <v>-250000</v>
      </c>
    </row>
    <row r="3106" spans="1:12" x14ac:dyDescent="0.3">
      <c r="A3106" s="58">
        <v>3107</v>
      </c>
      <c r="B3106" s="264">
        <v>46077</v>
      </c>
      <c r="C3106" s="292" t="s">
        <v>1545</v>
      </c>
      <c r="E3106" s="292" t="s">
        <v>5043</v>
      </c>
      <c r="L3106" s="265">
        <v>-2900000</v>
      </c>
    </row>
    <row r="3107" spans="1:12" x14ac:dyDescent="0.3">
      <c r="A3107" s="58">
        <v>3108</v>
      </c>
      <c r="B3107" s="264">
        <v>46077</v>
      </c>
      <c r="C3107" s="292" t="s">
        <v>1649</v>
      </c>
      <c r="E3107" s="292" t="s">
        <v>5133</v>
      </c>
      <c r="L3107" s="265">
        <v>-2600000</v>
      </c>
    </row>
    <row r="3108" spans="1:12" x14ac:dyDescent="0.3">
      <c r="A3108" s="58">
        <v>3109</v>
      </c>
      <c r="B3108" s="264">
        <v>46077</v>
      </c>
      <c r="C3108" s="292" t="s">
        <v>1440</v>
      </c>
      <c r="E3108" s="292" t="s">
        <v>5134</v>
      </c>
      <c r="L3108" s="265">
        <v>-1320000</v>
      </c>
    </row>
    <row r="3109" spans="1:12" x14ac:dyDescent="0.3">
      <c r="A3109" s="58">
        <v>3110</v>
      </c>
      <c r="B3109" s="264">
        <v>46078</v>
      </c>
      <c r="C3109" s="292" t="s">
        <v>2771</v>
      </c>
      <c r="E3109" s="292" t="s">
        <v>2079</v>
      </c>
      <c r="L3109" s="265">
        <v>-870000</v>
      </c>
    </row>
    <row r="3110" spans="1:12" x14ac:dyDescent="0.3">
      <c r="A3110" s="58">
        <v>3111</v>
      </c>
      <c r="B3110" s="264">
        <v>46078</v>
      </c>
      <c r="C3110" s="292" t="s">
        <v>1464</v>
      </c>
      <c r="E3110" s="292" t="s">
        <v>1198</v>
      </c>
      <c r="F3110" s="269" t="s">
        <v>1743</v>
      </c>
      <c r="G3110" s="265">
        <v>1100000</v>
      </c>
      <c r="H3110" s="269">
        <v>1</v>
      </c>
      <c r="K3110" s="265">
        <v>1100000</v>
      </c>
    </row>
    <row r="3111" spans="1:12" x14ac:dyDescent="0.3">
      <c r="A3111" s="58">
        <v>3112</v>
      </c>
      <c r="B3111" s="264">
        <v>46078</v>
      </c>
      <c r="C3111" s="292" t="s">
        <v>1464</v>
      </c>
      <c r="E3111" s="292" t="s">
        <v>1487</v>
      </c>
      <c r="F3111" s="269" t="s">
        <v>2667</v>
      </c>
      <c r="G3111" s="265">
        <v>350000</v>
      </c>
      <c r="H3111" s="269">
        <v>1</v>
      </c>
      <c r="K3111" s="265">
        <v>350000</v>
      </c>
    </row>
    <row r="3112" spans="1:12" x14ac:dyDescent="0.3">
      <c r="A3112" s="58">
        <v>3113</v>
      </c>
      <c r="B3112" s="264">
        <v>46078</v>
      </c>
      <c r="C3112" s="292" t="s">
        <v>1297</v>
      </c>
      <c r="E3112" s="292" t="s">
        <v>1198</v>
      </c>
      <c r="F3112" s="269" t="s">
        <v>1743</v>
      </c>
      <c r="G3112" s="265">
        <v>1200000</v>
      </c>
      <c r="H3112" s="269">
        <v>1</v>
      </c>
      <c r="K3112" s="265">
        <v>1200000</v>
      </c>
    </row>
    <row r="3113" spans="1:12" x14ac:dyDescent="0.3">
      <c r="A3113" s="58">
        <v>3114</v>
      </c>
      <c r="B3113" s="264">
        <v>46078</v>
      </c>
      <c r="C3113" s="292" t="s">
        <v>1297</v>
      </c>
      <c r="E3113" s="292" t="s">
        <v>5136</v>
      </c>
      <c r="G3113" s="265">
        <v>750000</v>
      </c>
      <c r="H3113" s="269">
        <v>1</v>
      </c>
      <c r="K3113" s="265">
        <v>750000</v>
      </c>
    </row>
    <row r="3114" spans="1:12" x14ac:dyDescent="0.3">
      <c r="A3114" s="58">
        <v>3115</v>
      </c>
      <c r="B3114" s="264">
        <v>46078</v>
      </c>
      <c r="C3114" s="292" t="s">
        <v>3391</v>
      </c>
      <c r="E3114" s="292" t="s">
        <v>1734</v>
      </c>
      <c r="G3114" s="265">
        <v>650000</v>
      </c>
      <c r="H3114" s="269">
        <v>1</v>
      </c>
      <c r="K3114" s="265">
        <v>650000</v>
      </c>
    </row>
    <row r="3115" spans="1:12" x14ac:dyDescent="0.3">
      <c r="A3115" s="58">
        <v>3116</v>
      </c>
      <c r="B3115" s="264">
        <v>46078</v>
      </c>
      <c r="C3115" s="292" t="s">
        <v>995</v>
      </c>
      <c r="E3115" s="292" t="s">
        <v>1734</v>
      </c>
      <c r="G3115" s="265">
        <v>650000</v>
      </c>
      <c r="H3115" s="269">
        <v>1</v>
      </c>
      <c r="J3115" s="266">
        <v>65000</v>
      </c>
      <c r="K3115" s="265">
        <v>715000</v>
      </c>
    </row>
    <row r="3116" spans="1:12" x14ac:dyDescent="0.3">
      <c r="A3116" s="58">
        <v>3117</v>
      </c>
      <c r="B3116" s="264">
        <v>46078</v>
      </c>
      <c r="C3116" s="292" t="s">
        <v>4277</v>
      </c>
      <c r="E3116" s="292" t="s">
        <v>1198</v>
      </c>
      <c r="F3116" s="269" t="s">
        <v>1743</v>
      </c>
      <c r="G3116" s="265">
        <v>1300000</v>
      </c>
      <c r="H3116" s="269">
        <v>1</v>
      </c>
      <c r="K3116" s="265">
        <v>1300000</v>
      </c>
    </row>
    <row r="3117" spans="1:12" x14ac:dyDescent="0.3">
      <c r="A3117" s="58">
        <v>3118</v>
      </c>
      <c r="B3117" s="264">
        <v>46078</v>
      </c>
      <c r="C3117" s="292" t="s">
        <v>995</v>
      </c>
      <c r="E3117" s="292" t="s">
        <v>5141</v>
      </c>
      <c r="L3117" s="265">
        <v>-715000</v>
      </c>
    </row>
    <row r="3118" spans="1:12" x14ac:dyDescent="0.3">
      <c r="A3118" s="58">
        <v>3119</v>
      </c>
      <c r="B3118" s="264">
        <v>46078</v>
      </c>
      <c r="C3118" s="292" t="s">
        <v>1297</v>
      </c>
      <c r="E3118" s="292" t="s">
        <v>5142</v>
      </c>
      <c r="L3118" s="265">
        <v>-1950000</v>
      </c>
    </row>
    <row r="3119" spans="1:12" x14ac:dyDescent="0.3">
      <c r="A3119" s="58">
        <v>3120</v>
      </c>
      <c r="B3119" s="264">
        <v>46079</v>
      </c>
      <c r="C3119" s="292" t="s">
        <v>1738</v>
      </c>
      <c r="E3119" s="292" t="s">
        <v>1791</v>
      </c>
      <c r="L3119" s="265">
        <v>-900000</v>
      </c>
    </row>
    <row r="3120" spans="1:12" x14ac:dyDescent="0.3">
      <c r="A3120" s="58">
        <v>3121</v>
      </c>
      <c r="B3120" s="264">
        <v>46079</v>
      </c>
      <c r="C3120" s="292" t="s">
        <v>2986</v>
      </c>
      <c r="E3120" s="292" t="s">
        <v>5147</v>
      </c>
      <c r="L3120" s="265">
        <v>-2065000</v>
      </c>
    </row>
    <row r="3121" spans="1:13" x14ac:dyDescent="0.3">
      <c r="A3121" s="58">
        <v>3122</v>
      </c>
      <c r="B3121" s="264">
        <v>46079</v>
      </c>
      <c r="C3121" s="292" t="s">
        <v>1577</v>
      </c>
      <c r="E3121" s="292" t="s">
        <v>4439</v>
      </c>
      <c r="L3121" s="265">
        <v>-1100000</v>
      </c>
    </row>
    <row r="3122" spans="1:13" x14ac:dyDescent="0.3">
      <c r="A3122" s="58">
        <v>3123</v>
      </c>
      <c r="B3122" s="264">
        <v>46079</v>
      </c>
      <c r="C3122" s="292" t="s">
        <v>4277</v>
      </c>
      <c r="E3122" s="292" t="s">
        <v>4359</v>
      </c>
      <c r="L3122" s="265">
        <v>-1300000</v>
      </c>
    </row>
    <row r="3123" spans="1:13" x14ac:dyDescent="0.3">
      <c r="A3123" s="58">
        <v>3124</v>
      </c>
      <c r="B3123" s="264">
        <v>46079</v>
      </c>
      <c r="C3123" s="292" t="s">
        <v>1781</v>
      </c>
      <c r="E3123" s="292" t="s">
        <v>1200</v>
      </c>
      <c r="F3123" s="269" t="s">
        <v>1554</v>
      </c>
      <c r="G3123" s="265">
        <v>1200000</v>
      </c>
      <c r="H3123" s="269">
        <v>1</v>
      </c>
      <c r="K3123" s="265">
        <v>1200000</v>
      </c>
    </row>
    <row r="3124" spans="1:13" x14ac:dyDescent="0.3">
      <c r="A3124" s="58">
        <v>3125</v>
      </c>
      <c r="B3124" s="264">
        <v>46079</v>
      </c>
      <c r="C3124" s="292" t="s">
        <v>3189</v>
      </c>
      <c r="E3124" s="292" t="s">
        <v>2168</v>
      </c>
      <c r="F3124" s="269" t="s">
        <v>1455</v>
      </c>
      <c r="G3124" s="265">
        <v>1600000</v>
      </c>
      <c r="H3124" s="269">
        <v>1</v>
      </c>
      <c r="K3124" s="265">
        <v>1600000</v>
      </c>
      <c r="M3124" s="292" t="s">
        <v>5150</v>
      </c>
    </row>
    <row r="3125" spans="1:13" x14ac:dyDescent="0.3">
      <c r="A3125" s="58">
        <v>3126</v>
      </c>
      <c r="B3125" s="264">
        <v>46079</v>
      </c>
      <c r="C3125" s="292" t="s">
        <v>1577</v>
      </c>
      <c r="E3125" s="292" t="s">
        <v>2177</v>
      </c>
      <c r="F3125" s="269" t="s">
        <v>1202</v>
      </c>
      <c r="G3125" s="265">
        <v>620000</v>
      </c>
      <c r="H3125" s="269">
        <v>1</v>
      </c>
      <c r="K3125" s="265">
        <v>620000</v>
      </c>
    </row>
    <row r="3126" spans="1:13" x14ac:dyDescent="0.3">
      <c r="A3126" s="58">
        <v>3127</v>
      </c>
      <c r="B3126" s="264">
        <v>46079</v>
      </c>
      <c r="C3126" s="292" t="s">
        <v>1447</v>
      </c>
      <c r="E3126" s="292" t="s">
        <v>1708</v>
      </c>
      <c r="F3126" s="269">
        <v>27107593440</v>
      </c>
      <c r="G3126" s="265">
        <v>150000</v>
      </c>
      <c r="H3126" s="269">
        <v>1</v>
      </c>
      <c r="K3126" s="265">
        <v>150000</v>
      </c>
    </row>
    <row r="3127" spans="1:13" x14ac:dyDescent="0.3">
      <c r="A3127" s="58">
        <v>3128</v>
      </c>
      <c r="B3127" s="264">
        <v>46079</v>
      </c>
      <c r="C3127" s="292" t="s">
        <v>4028</v>
      </c>
      <c r="E3127" s="292" t="s">
        <v>3039</v>
      </c>
      <c r="F3127" s="269" t="s">
        <v>1943</v>
      </c>
      <c r="G3127" s="265">
        <v>1000000</v>
      </c>
      <c r="H3127" s="269">
        <v>1</v>
      </c>
      <c r="J3127" s="266">
        <v>100000</v>
      </c>
      <c r="K3127" s="265">
        <v>1100000</v>
      </c>
    </row>
    <row r="3128" spans="1:13" x14ac:dyDescent="0.3">
      <c r="A3128" s="58">
        <v>3129</v>
      </c>
      <c r="B3128" s="264">
        <v>46079</v>
      </c>
      <c r="C3128" s="292" t="s">
        <v>1435</v>
      </c>
      <c r="E3128" s="292" t="s">
        <v>5154</v>
      </c>
      <c r="G3128" s="265">
        <v>-350000</v>
      </c>
      <c r="H3128" s="269">
        <v>1</v>
      </c>
      <c r="L3128" s="265">
        <v>-350000</v>
      </c>
    </row>
    <row r="3129" spans="1:13" x14ac:dyDescent="0.3">
      <c r="A3129" s="58">
        <v>3130</v>
      </c>
      <c r="B3129" s="264">
        <v>46079</v>
      </c>
      <c r="C3129" s="292" t="s">
        <v>1435</v>
      </c>
      <c r="E3129" s="292" t="s">
        <v>5155</v>
      </c>
      <c r="G3129" s="265">
        <v>-300000</v>
      </c>
      <c r="H3129" s="269">
        <v>1</v>
      </c>
      <c r="L3129" s="265">
        <v>-300000</v>
      </c>
    </row>
    <row r="3130" spans="1:13" x14ac:dyDescent="0.3">
      <c r="A3130" s="58">
        <v>3131</v>
      </c>
      <c r="B3130" s="264">
        <v>46079</v>
      </c>
      <c r="C3130" s="292" t="s">
        <v>1016</v>
      </c>
      <c r="E3130" s="292" t="s">
        <v>2184</v>
      </c>
      <c r="G3130" s="265">
        <v>550000</v>
      </c>
      <c r="H3130" s="269">
        <v>1</v>
      </c>
      <c r="K3130" s="265">
        <v>550000</v>
      </c>
    </row>
    <row r="3131" spans="1:13" x14ac:dyDescent="0.3">
      <c r="A3131" s="58">
        <v>3132</v>
      </c>
      <c r="B3131" s="264">
        <v>46079</v>
      </c>
      <c r="C3131" s="292" t="s">
        <v>1485</v>
      </c>
      <c r="E3131" s="292" t="s">
        <v>1200</v>
      </c>
      <c r="F3131" s="269" t="s">
        <v>1201</v>
      </c>
      <c r="G3131" s="265">
        <v>1250000</v>
      </c>
      <c r="H3131" s="269">
        <v>1</v>
      </c>
      <c r="K3131" s="265">
        <v>1250000</v>
      </c>
    </row>
    <row r="3132" spans="1:13" x14ac:dyDescent="0.3">
      <c r="A3132" s="58">
        <v>3133</v>
      </c>
      <c r="B3132" s="264">
        <v>46079</v>
      </c>
      <c r="C3132" s="292" t="s">
        <v>985</v>
      </c>
      <c r="E3132" s="292" t="s">
        <v>2372</v>
      </c>
      <c r="F3132" s="269" t="s">
        <v>2405</v>
      </c>
      <c r="G3132" s="265">
        <v>681818</v>
      </c>
      <c r="H3132" s="269">
        <v>1</v>
      </c>
      <c r="J3132" s="266">
        <v>68182</v>
      </c>
      <c r="K3132" s="265">
        <v>750000</v>
      </c>
    </row>
    <row r="3133" spans="1:13" x14ac:dyDescent="0.3">
      <c r="A3133" s="58">
        <v>3134</v>
      </c>
      <c r="B3133" s="264">
        <v>46079</v>
      </c>
      <c r="C3133" s="292" t="s">
        <v>985</v>
      </c>
      <c r="E3133" s="292" t="s">
        <v>2170</v>
      </c>
      <c r="F3133" s="269" t="s">
        <v>1196</v>
      </c>
      <c r="G3133" s="265">
        <v>1500000</v>
      </c>
      <c r="H3133" s="269">
        <v>1</v>
      </c>
      <c r="J3133" s="266">
        <v>150000</v>
      </c>
      <c r="K3133" s="265">
        <v>1650000</v>
      </c>
    </row>
    <row r="3134" spans="1:13" x14ac:dyDescent="0.3">
      <c r="A3134" s="58">
        <v>3135</v>
      </c>
      <c r="B3134" s="264">
        <v>46079</v>
      </c>
      <c r="C3134" s="292" t="s">
        <v>985</v>
      </c>
      <c r="E3134" s="292" t="s">
        <v>2171</v>
      </c>
      <c r="F3134" s="269" t="s">
        <v>1794</v>
      </c>
      <c r="G3134" s="265">
        <v>100000</v>
      </c>
      <c r="H3134" s="269">
        <v>1</v>
      </c>
      <c r="J3134" s="266">
        <v>10000</v>
      </c>
      <c r="K3134" s="265">
        <v>110000</v>
      </c>
    </row>
    <row r="3135" spans="1:13" x14ac:dyDescent="0.3">
      <c r="A3135" s="58">
        <v>3136</v>
      </c>
      <c r="B3135" s="264">
        <v>46079</v>
      </c>
      <c r="C3135" s="292" t="s">
        <v>985</v>
      </c>
      <c r="E3135" s="292" t="s">
        <v>4159</v>
      </c>
      <c r="L3135" s="265">
        <v>-2510000</v>
      </c>
    </row>
    <row r="3136" spans="1:13" x14ac:dyDescent="0.3">
      <c r="A3136" s="58">
        <v>3137</v>
      </c>
      <c r="B3136" s="264">
        <v>46080</v>
      </c>
      <c r="C3136" s="292" t="s">
        <v>3256</v>
      </c>
      <c r="E3136" s="292" t="s">
        <v>5161</v>
      </c>
      <c r="L3136" s="265">
        <v>-1130000</v>
      </c>
    </row>
    <row r="3137" spans="1:12" x14ac:dyDescent="0.3">
      <c r="A3137" s="58">
        <v>3138</v>
      </c>
      <c r="B3137" s="264">
        <v>46080</v>
      </c>
      <c r="C3137" s="292" t="s">
        <v>1016</v>
      </c>
      <c r="E3137" s="292" t="s">
        <v>2097</v>
      </c>
      <c r="F3137" s="269">
        <v>36050661</v>
      </c>
      <c r="G3137" s="265">
        <v>1200000</v>
      </c>
      <c r="H3137" s="269">
        <v>1</v>
      </c>
      <c r="K3137" s="265">
        <v>1200000</v>
      </c>
    </row>
    <row r="3138" spans="1:12" x14ac:dyDescent="0.3">
      <c r="A3138" s="58">
        <v>3139</v>
      </c>
      <c r="B3138" s="264">
        <v>46080</v>
      </c>
      <c r="C3138" s="292" t="s">
        <v>2904</v>
      </c>
      <c r="E3138" s="292" t="s">
        <v>4831</v>
      </c>
      <c r="F3138" s="269">
        <v>97031708500</v>
      </c>
      <c r="G3138" s="265">
        <v>3200000</v>
      </c>
      <c r="H3138" s="269">
        <v>1</v>
      </c>
      <c r="K3138" s="265">
        <v>3200000</v>
      </c>
    </row>
    <row r="3139" spans="1:12" x14ac:dyDescent="0.3">
      <c r="A3139" s="58">
        <v>3140</v>
      </c>
      <c r="B3139" s="264">
        <v>46080</v>
      </c>
      <c r="C3139" s="292" t="s">
        <v>2904</v>
      </c>
      <c r="E3139" s="292" t="s">
        <v>1755</v>
      </c>
      <c r="F3139" s="269" t="s">
        <v>1757</v>
      </c>
      <c r="G3139" s="265">
        <v>100000</v>
      </c>
      <c r="H3139" s="269">
        <v>1</v>
      </c>
      <c r="K3139" s="265">
        <v>100000</v>
      </c>
    </row>
    <row r="3140" spans="1:12" x14ac:dyDescent="0.3">
      <c r="A3140" s="58">
        <v>3141</v>
      </c>
      <c r="B3140" s="264">
        <v>46080</v>
      </c>
      <c r="C3140" s="292" t="s">
        <v>2904</v>
      </c>
      <c r="E3140" s="292" t="s">
        <v>5163</v>
      </c>
      <c r="G3140" s="265">
        <v>10000</v>
      </c>
      <c r="H3140" s="269">
        <v>10</v>
      </c>
      <c r="K3140" s="265">
        <v>100000</v>
      </c>
    </row>
    <row r="3141" spans="1:12" x14ac:dyDescent="0.3">
      <c r="A3141" s="58">
        <v>3142</v>
      </c>
      <c r="B3141" s="264">
        <v>46080</v>
      </c>
      <c r="C3141" s="292" t="s">
        <v>5166</v>
      </c>
      <c r="E3141" s="292" t="s">
        <v>1734</v>
      </c>
      <c r="G3141" s="265">
        <v>650000</v>
      </c>
      <c r="H3141" s="269">
        <v>1</v>
      </c>
      <c r="K3141" s="265">
        <v>650000</v>
      </c>
    </row>
    <row r="3142" spans="1:12" x14ac:dyDescent="0.3">
      <c r="A3142" s="58">
        <v>3143</v>
      </c>
      <c r="B3142" s="264">
        <v>46080</v>
      </c>
      <c r="C3142" s="292" t="s">
        <v>3901</v>
      </c>
      <c r="E3142" s="292" t="s">
        <v>3565</v>
      </c>
      <c r="F3142" s="269" t="s">
        <v>3575</v>
      </c>
      <c r="G3142" s="265">
        <v>2600000</v>
      </c>
      <c r="H3142" s="269">
        <v>1</v>
      </c>
      <c r="K3142" s="265">
        <v>2600000</v>
      </c>
    </row>
    <row r="3143" spans="1:12" x14ac:dyDescent="0.3">
      <c r="A3143" s="58">
        <v>3144</v>
      </c>
      <c r="B3143" s="264">
        <v>46080</v>
      </c>
      <c r="C3143" s="292" t="s">
        <v>3901</v>
      </c>
      <c r="E3143" s="292" t="s">
        <v>2184</v>
      </c>
      <c r="G3143" s="265">
        <v>700000</v>
      </c>
      <c r="H3143" s="269">
        <v>1</v>
      </c>
      <c r="K3143" s="265">
        <v>700000</v>
      </c>
    </row>
    <row r="3144" spans="1:12" x14ac:dyDescent="0.3">
      <c r="A3144" s="58">
        <v>3145</v>
      </c>
      <c r="B3144" s="264">
        <v>46080</v>
      </c>
      <c r="C3144" s="292" t="s">
        <v>3901</v>
      </c>
      <c r="E3144" s="292" t="s">
        <v>2181</v>
      </c>
      <c r="F3144" s="269" t="s">
        <v>1786</v>
      </c>
      <c r="G3144" s="265">
        <v>40000</v>
      </c>
      <c r="H3144" s="269">
        <v>1</v>
      </c>
      <c r="K3144" s="265">
        <v>40000</v>
      </c>
    </row>
    <row r="3145" spans="1:12" x14ac:dyDescent="0.3">
      <c r="A3145" s="58">
        <v>3146</v>
      </c>
      <c r="B3145" s="264">
        <v>46080</v>
      </c>
      <c r="C3145" s="292" t="s">
        <v>3901</v>
      </c>
      <c r="E3145" s="292" t="s">
        <v>2182</v>
      </c>
      <c r="F3145" s="269" t="s">
        <v>1813</v>
      </c>
      <c r="G3145" s="265">
        <v>10000</v>
      </c>
      <c r="H3145" s="269">
        <v>2</v>
      </c>
      <c r="K3145" s="265">
        <v>20000</v>
      </c>
    </row>
    <row r="3146" spans="1:12" x14ac:dyDescent="0.3">
      <c r="A3146" s="58">
        <v>3147</v>
      </c>
      <c r="B3146" s="264">
        <v>46080</v>
      </c>
      <c r="C3146" s="292" t="s">
        <v>1713</v>
      </c>
      <c r="E3146" s="292" t="s">
        <v>1850</v>
      </c>
      <c r="F3146" s="269" t="s">
        <v>4688</v>
      </c>
      <c r="G3146" s="265">
        <v>1000000</v>
      </c>
      <c r="H3146" s="269">
        <v>1</v>
      </c>
      <c r="K3146" s="265">
        <v>1000000</v>
      </c>
    </row>
    <row r="3147" spans="1:12" x14ac:dyDescent="0.3">
      <c r="A3147" s="58">
        <v>3148</v>
      </c>
      <c r="B3147" s="264">
        <v>46080</v>
      </c>
      <c r="C3147" s="292" t="s">
        <v>1443</v>
      </c>
      <c r="E3147" s="292" t="s">
        <v>2168</v>
      </c>
      <c r="F3147" s="269" t="s">
        <v>1455</v>
      </c>
      <c r="G3147" s="265">
        <v>1600000</v>
      </c>
      <c r="H3147" s="269">
        <v>1</v>
      </c>
      <c r="J3147" s="266">
        <v>160000</v>
      </c>
      <c r="K3147" s="265">
        <v>1760000</v>
      </c>
    </row>
    <row r="3148" spans="1:12" x14ac:dyDescent="0.3">
      <c r="A3148" s="58">
        <v>3149</v>
      </c>
      <c r="B3148" s="264">
        <v>46080</v>
      </c>
      <c r="C3148" s="292" t="s">
        <v>3391</v>
      </c>
      <c r="E3148" s="292" t="s">
        <v>4360</v>
      </c>
      <c r="L3148" s="265">
        <v>-650000</v>
      </c>
    </row>
    <row r="3149" spans="1:12" x14ac:dyDescent="0.3">
      <c r="A3149" s="58">
        <v>3150</v>
      </c>
      <c r="B3149" s="264">
        <v>46080</v>
      </c>
      <c r="C3149" s="292" t="s">
        <v>5166</v>
      </c>
      <c r="E3149" s="292" t="s">
        <v>5172</v>
      </c>
      <c r="L3149" s="265">
        <v>-650000</v>
      </c>
    </row>
    <row r="3150" spans="1:12" x14ac:dyDescent="0.3">
      <c r="A3150" s="58">
        <v>3151</v>
      </c>
      <c r="B3150" s="264">
        <v>46080</v>
      </c>
      <c r="C3150" s="292" t="s">
        <v>3189</v>
      </c>
      <c r="E3150" s="292" t="s">
        <v>4158</v>
      </c>
      <c r="L3150" s="265">
        <v>-1600000</v>
      </c>
    </row>
    <row r="3151" spans="1:12" x14ac:dyDescent="0.3">
      <c r="A3151" s="58">
        <v>3152</v>
      </c>
      <c r="B3151" s="264">
        <v>46080</v>
      </c>
      <c r="C3151" s="292" t="s">
        <v>2904</v>
      </c>
      <c r="E3151" s="292" t="s">
        <v>4287</v>
      </c>
      <c r="L3151" s="265">
        <v>-3400000</v>
      </c>
    </row>
    <row r="3152" spans="1:12" x14ac:dyDescent="0.3">
      <c r="A3152" s="58">
        <v>3153</v>
      </c>
      <c r="B3152" s="264">
        <v>46080</v>
      </c>
      <c r="C3152" s="292" t="s">
        <v>1885</v>
      </c>
      <c r="E3152" s="292" t="s">
        <v>4192</v>
      </c>
      <c r="L3152" s="265">
        <v>-2750000</v>
      </c>
    </row>
    <row r="3153" spans="1:13" x14ac:dyDescent="0.3">
      <c r="A3153" s="58">
        <v>3154</v>
      </c>
      <c r="B3153" s="264">
        <v>46080</v>
      </c>
      <c r="C3153" s="292" t="s">
        <v>1485</v>
      </c>
      <c r="E3153" s="292" t="s">
        <v>4116</v>
      </c>
      <c r="L3153" s="265">
        <v>-1250000</v>
      </c>
    </row>
    <row r="3154" spans="1:13" x14ac:dyDescent="0.3">
      <c r="A3154" s="58">
        <v>3155</v>
      </c>
      <c r="B3154" s="264">
        <v>46080</v>
      </c>
      <c r="C3154" s="292" t="s">
        <v>1458</v>
      </c>
      <c r="E3154" s="292" t="s">
        <v>5174</v>
      </c>
      <c r="L3154" s="265">
        <v>-1100000</v>
      </c>
    </row>
    <row r="3155" spans="1:13" x14ac:dyDescent="0.3">
      <c r="A3155" s="58">
        <v>3156</v>
      </c>
      <c r="B3155" s="264">
        <v>46081</v>
      </c>
      <c r="C3155" s="292" t="s">
        <v>4412</v>
      </c>
      <c r="E3155" s="292" t="s">
        <v>5175</v>
      </c>
      <c r="L3155" s="265">
        <v>-150000</v>
      </c>
    </row>
    <row r="3156" spans="1:13" x14ac:dyDescent="0.3">
      <c r="A3156" s="58">
        <v>3157</v>
      </c>
      <c r="B3156" s="264">
        <v>46081</v>
      </c>
      <c r="C3156" s="292" t="s">
        <v>2484</v>
      </c>
      <c r="E3156" s="292" t="s">
        <v>5176</v>
      </c>
      <c r="L3156" s="265">
        <v>-1650000</v>
      </c>
    </row>
    <row r="3157" spans="1:13" x14ac:dyDescent="0.3">
      <c r="A3157" s="58">
        <v>3158</v>
      </c>
      <c r="B3157" s="264">
        <v>46081</v>
      </c>
      <c r="C3157" s="292" t="s">
        <v>1571</v>
      </c>
      <c r="E3157" s="292" t="s">
        <v>1198</v>
      </c>
      <c r="F3157" s="269" t="s">
        <v>1743</v>
      </c>
      <c r="G3157" s="265">
        <v>1200000</v>
      </c>
      <c r="H3157" s="269">
        <v>1</v>
      </c>
      <c r="J3157" s="266">
        <v>120000</v>
      </c>
      <c r="K3157" s="265">
        <v>1320000</v>
      </c>
    </row>
    <row r="3158" spans="1:13" x14ac:dyDescent="0.3">
      <c r="A3158" s="58">
        <v>3159</v>
      </c>
      <c r="B3158" s="264">
        <v>46081</v>
      </c>
      <c r="C3158" s="292" t="s">
        <v>1577</v>
      </c>
      <c r="E3158" s="292" t="s">
        <v>1734</v>
      </c>
      <c r="G3158" s="265">
        <v>500000</v>
      </c>
      <c r="H3158" s="269">
        <v>1</v>
      </c>
      <c r="J3158" s="266">
        <v>50000</v>
      </c>
      <c r="K3158" s="265">
        <v>550000</v>
      </c>
    </row>
    <row r="3159" spans="1:13" x14ac:dyDescent="0.3">
      <c r="A3159" s="58">
        <v>3160</v>
      </c>
      <c r="B3159" s="264">
        <v>46081</v>
      </c>
      <c r="C3159" s="292" t="s">
        <v>1044</v>
      </c>
      <c r="E3159" s="292" t="s">
        <v>2186</v>
      </c>
      <c r="F3159" s="269">
        <v>2820403</v>
      </c>
      <c r="G3159" s="265">
        <v>1600000</v>
      </c>
      <c r="H3159" s="269">
        <v>1</v>
      </c>
      <c r="K3159" s="265">
        <v>1600000</v>
      </c>
    </row>
    <row r="3160" spans="1:13" x14ac:dyDescent="0.3">
      <c r="A3160" s="58">
        <v>3161</v>
      </c>
      <c r="B3160" s="264">
        <v>46081</v>
      </c>
      <c r="C3160" s="292" t="s">
        <v>1390</v>
      </c>
      <c r="E3160" s="292" t="s">
        <v>1540</v>
      </c>
      <c r="F3160" s="269">
        <v>24152333907</v>
      </c>
      <c r="G3160" s="265">
        <v>50000</v>
      </c>
      <c r="H3160" s="269">
        <v>1</v>
      </c>
      <c r="K3160" s="265">
        <v>50000</v>
      </c>
    </row>
    <row r="3161" spans="1:13" x14ac:dyDescent="0.3">
      <c r="A3161" s="58">
        <v>3162</v>
      </c>
      <c r="B3161" s="264">
        <v>46081</v>
      </c>
      <c r="C3161" s="292" t="s">
        <v>1571</v>
      </c>
      <c r="E3161" s="292" t="s">
        <v>2047</v>
      </c>
      <c r="L3161" s="265">
        <v>-2750000</v>
      </c>
    </row>
    <row r="3162" spans="1:13" x14ac:dyDescent="0.3">
      <c r="A3162" s="58">
        <v>3162</v>
      </c>
      <c r="B3162" s="264">
        <v>46081</v>
      </c>
      <c r="C3162" s="292" t="s">
        <v>1568</v>
      </c>
      <c r="E3162" s="292" t="s">
        <v>4466</v>
      </c>
      <c r="L3162" s="265">
        <v>-1370000</v>
      </c>
    </row>
    <row r="3163" spans="1:13" x14ac:dyDescent="0.3">
      <c r="A3163" s="58">
        <v>3163</v>
      </c>
      <c r="B3163" s="264">
        <v>46081</v>
      </c>
      <c r="C3163" s="292" t="s">
        <v>1968</v>
      </c>
      <c r="E3163" s="292" t="s">
        <v>3209</v>
      </c>
      <c r="F3163" s="269" t="s">
        <v>3507</v>
      </c>
      <c r="G3163" s="265">
        <v>1000000</v>
      </c>
      <c r="H3163" s="269">
        <v>1</v>
      </c>
      <c r="J3163" s="266">
        <v>100000</v>
      </c>
      <c r="K3163" s="265">
        <v>1100000</v>
      </c>
      <c r="M3163" s="292" t="s">
        <v>5183</v>
      </c>
    </row>
    <row r="3164" spans="1:13" x14ac:dyDescent="0.3">
      <c r="A3164" s="58">
        <v>3164</v>
      </c>
      <c r="B3164" s="264">
        <v>46081</v>
      </c>
      <c r="C3164" s="292" t="s">
        <v>1968</v>
      </c>
      <c r="E3164" s="292" t="s">
        <v>4117</v>
      </c>
      <c r="L3164" s="265">
        <v>-1100000</v>
      </c>
    </row>
    <row r="3165" spans="1:13" x14ac:dyDescent="0.3">
      <c r="A3165" s="58">
        <v>3165</v>
      </c>
      <c r="B3165" s="264">
        <v>46082</v>
      </c>
      <c r="C3165" s="292" t="s">
        <v>1390</v>
      </c>
      <c r="E3165" s="292" t="s">
        <v>3759</v>
      </c>
      <c r="L3165" s="265">
        <v>-7230000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3" sqref="C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46081</v>
      </c>
      <c r="B3" s="235" t="s">
        <v>1123</v>
      </c>
      <c r="C3" s="286">
        <f>SUMIF($B:$B,A3,I:I)</f>
        <v>3520000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1728000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120004000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4968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4841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4986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4989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4996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4997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2957</v>
      </c>
      <c r="B47" s="93">
        <v>46058</v>
      </c>
      <c r="C47" s="83" t="s">
        <v>1968</v>
      </c>
      <c r="D47" s="113" t="s">
        <v>5007</v>
      </c>
      <c r="J47" s="80">
        <v>-1100000</v>
      </c>
    </row>
    <row r="48" spans="1:10" ht="18" customHeight="1" x14ac:dyDescent="0.3">
      <c r="A48" s="82">
        <v>2958</v>
      </c>
      <c r="B48" s="93">
        <v>46058</v>
      </c>
      <c r="C48" s="83" t="s">
        <v>3103</v>
      </c>
      <c r="D48" s="113" t="s">
        <v>4550</v>
      </c>
      <c r="J48" s="80">
        <v>-1600000</v>
      </c>
    </row>
    <row r="49" spans="1:10" ht="18" customHeight="1" x14ac:dyDescent="0.3">
      <c r="A49" s="82">
        <v>2959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2960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2961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2962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2963</v>
      </c>
      <c r="B53" s="93">
        <v>46059</v>
      </c>
      <c r="C53" s="83" t="s">
        <v>5010</v>
      </c>
      <c r="D53" s="113" t="s">
        <v>5014</v>
      </c>
      <c r="F53" s="120">
        <v>1000000</v>
      </c>
      <c r="G53" s="85">
        <v>1</v>
      </c>
      <c r="H53" s="126">
        <v>100000</v>
      </c>
      <c r="I53" s="80">
        <v>1100000</v>
      </c>
    </row>
    <row r="54" spans="1:10" ht="18" customHeight="1" x14ac:dyDescent="0.3">
      <c r="A54" s="82">
        <v>2964</v>
      </c>
      <c r="B54" s="93">
        <v>46059</v>
      </c>
      <c r="C54" s="83" t="s">
        <v>5010</v>
      </c>
      <c r="D54" s="113" t="s">
        <v>5016</v>
      </c>
      <c r="J54" s="80">
        <v>-1100000</v>
      </c>
    </row>
    <row r="55" spans="1:10" ht="18" customHeight="1" x14ac:dyDescent="0.3">
      <c r="A55" s="82">
        <v>2965</v>
      </c>
      <c r="B55" s="93">
        <v>46060</v>
      </c>
      <c r="C55" s="83" t="s">
        <v>1713</v>
      </c>
      <c r="D55" s="113" t="s">
        <v>1708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2966</v>
      </c>
      <c r="B56" s="93">
        <v>46060</v>
      </c>
      <c r="C56" s="83" t="s">
        <v>1470</v>
      </c>
      <c r="D56" s="113" t="s">
        <v>4841</v>
      </c>
      <c r="F56" s="120">
        <v>2100000</v>
      </c>
      <c r="G56" s="85">
        <v>1</v>
      </c>
      <c r="I56" s="80">
        <v>2100000</v>
      </c>
    </row>
    <row r="57" spans="1:10" ht="18" customHeight="1" x14ac:dyDescent="0.3">
      <c r="A57" s="82">
        <v>2967</v>
      </c>
      <c r="B57" s="93">
        <v>46060</v>
      </c>
      <c r="C57" s="83" t="s">
        <v>1971</v>
      </c>
      <c r="D57" s="113" t="s">
        <v>5019</v>
      </c>
      <c r="J57" s="80">
        <v>-50000</v>
      </c>
    </row>
    <row r="58" spans="1:10" ht="18" customHeight="1" x14ac:dyDescent="0.3">
      <c r="A58" s="82">
        <v>2968</v>
      </c>
      <c r="B58" s="93">
        <v>46060</v>
      </c>
      <c r="C58" s="83" t="s">
        <v>4332</v>
      </c>
      <c r="D58" s="113" t="s">
        <v>5020</v>
      </c>
      <c r="J58" s="80">
        <v>-200000</v>
      </c>
    </row>
    <row r="59" spans="1:10" ht="18" customHeight="1" x14ac:dyDescent="0.3">
      <c r="A59" s="82">
        <v>2969</v>
      </c>
      <c r="B59" s="93">
        <v>46062</v>
      </c>
      <c r="C59" s="83" t="s">
        <v>1024</v>
      </c>
      <c r="D59" s="113" t="s">
        <v>2787</v>
      </c>
      <c r="F59" s="120">
        <v>300000</v>
      </c>
      <c r="G59" s="85">
        <v>1</v>
      </c>
      <c r="I59" s="80">
        <v>300000</v>
      </c>
    </row>
    <row r="60" spans="1:10" ht="18" customHeight="1" x14ac:dyDescent="0.3">
      <c r="A60" s="82">
        <v>2970</v>
      </c>
      <c r="B60" s="93">
        <v>46062</v>
      </c>
      <c r="C60" s="83" t="s">
        <v>1024</v>
      </c>
      <c r="D60" s="113" t="s">
        <v>2203</v>
      </c>
      <c r="F60" s="120">
        <v>600000</v>
      </c>
      <c r="G60" s="85">
        <v>1</v>
      </c>
      <c r="I60" s="80">
        <v>600000</v>
      </c>
    </row>
    <row r="61" spans="1:10" ht="18" customHeight="1" x14ac:dyDescent="0.3">
      <c r="A61" s="82">
        <v>2971</v>
      </c>
      <c r="B61" s="93">
        <v>46062</v>
      </c>
      <c r="C61" s="83" t="s">
        <v>1024</v>
      </c>
      <c r="D61" s="113" t="s">
        <v>2102</v>
      </c>
      <c r="F61" s="120">
        <v>65000</v>
      </c>
      <c r="G61" s="85">
        <v>1</v>
      </c>
      <c r="I61" s="80">
        <v>65000</v>
      </c>
    </row>
    <row r="62" spans="1:10" ht="18" customHeight="1" x14ac:dyDescent="0.3">
      <c r="A62" s="82">
        <v>2972</v>
      </c>
      <c r="B62" s="93">
        <v>46062</v>
      </c>
      <c r="C62" s="83" t="s">
        <v>1024</v>
      </c>
      <c r="D62" s="113" t="s">
        <v>3612</v>
      </c>
      <c r="F62" s="120">
        <v>30000</v>
      </c>
      <c r="G62" s="85">
        <v>1</v>
      </c>
      <c r="I62" s="80">
        <v>30000</v>
      </c>
    </row>
    <row r="63" spans="1:10" ht="18" customHeight="1" x14ac:dyDescent="0.3">
      <c r="A63" s="82">
        <v>2973</v>
      </c>
      <c r="B63" s="93">
        <v>46062</v>
      </c>
      <c r="C63" s="83" t="s">
        <v>1024</v>
      </c>
      <c r="D63" s="113" t="s">
        <v>5022</v>
      </c>
      <c r="F63" s="120">
        <v>300000</v>
      </c>
      <c r="G63" s="85">
        <v>1</v>
      </c>
      <c r="I63" s="80">
        <v>300000</v>
      </c>
    </row>
    <row r="64" spans="1:10" ht="18" customHeight="1" x14ac:dyDescent="0.3">
      <c r="A64" s="82">
        <v>2974</v>
      </c>
      <c r="B64" s="93">
        <v>46062</v>
      </c>
      <c r="C64" s="83" t="s">
        <v>1587</v>
      </c>
      <c r="D64" s="113" t="s">
        <v>2907</v>
      </c>
      <c r="F64" s="120">
        <v>594000</v>
      </c>
      <c r="G64" s="85">
        <v>1</v>
      </c>
      <c r="I64" s="80">
        <v>594000</v>
      </c>
    </row>
    <row r="65" spans="1:9" ht="18" customHeight="1" x14ac:dyDescent="0.3">
      <c r="A65" s="82">
        <v>2975</v>
      </c>
      <c r="B65" s="93">
        <v>46062</v>
      </c>
      <c r="C65" s="83" t="s">
        <v>1587</v>
      </c>
      <c r="D65" s="113" t="s">
        <v>2177</v>
      </c>
      <c r="F65" s="120">
        <v>600000</v>
      </c>
      <c r="G65" s="85">
        <v>1</v>
      </c>
      <c r="I65" s="80">
        <v>600000</v>
      </c>
    </row>
    <row r="66" spans="1:9" ht="18" customHeight="1" x14ac:dyDescent="0.3">
      <c r="A66" s="82">
        <v>2976</v>
      </c>
      <c r="B66" s="93">
        <v>46062</v>
      </c>
      <c r="C66" s="83" t="s">
        <v>1587</v>
      </c>
      <c r="D66" s="113" t="s">
        <v>2180</v>
      </c>
      <c r="F66" s="120">
        <v>75000</v>
      </c>
      <c r="G66" s="85">
        <v>1</v>
      </c>
      <c r="I66" s="80">
        <v>75000</v>
      </c>
    </row>
    <row r="67" spans="1:9" ht="18" customHeight="1" x14ac:dyDescent="0.3">
      <c r="A67" s="82">
        <v>2977</v>
      </c>
      <c r="B67" s="93">
        <v>46062</v>
      </c>
      <c r="C67" s="83" t="s">
        <v>1587</v>
      </c>
      <c r="D67" s="113" t="s">
        <v>2178</v>
      </c>
      <c r="F67" s="120">
        <v>130000</v>
      </c>
      <c r="G67" s="85">
        <v>1</v>
      </c>
      <c r="I67" s="80">
        <v>130000</v>
      </c>
    </row>
    <row r="68" spans="1:9" ht="18" customHeight="1" x14ac:dyDescent="0.3">
      <c r="A68" s="82">
        <v>2978</v>
      </c>
      <c r="B68" s="93">
        <v>46062</v>
      </c>
      <c r="C68" s="83" t="s">
        <v>1587</v>
      </c>
      <c r="D68" s="113" t="s">
        <v>2182</v>
      </c>
      <c r="F68" s="120">
        <v>10000</v>
      </c>
      <c r="G68" s="85">
        <v>2</v>
      </c>
      <c r="I68" s="80">
        <v>20000</v>
      </c>
    </row>
    <row r="69" spans="1:9" ht="18" customHeight="1" x14ac:dyDescent="0.3">
      <c r="A69" s="82">
        <v>2979</v>
      </c>
      <c r="B69" s="93">
        <v>46062</v>
      </c>
      <c r="C69" s="83" t="s">
        <v>1587</v>
      </c>
      <c r="D69" s="113" t="s">
        <v>2181</v>
      </c>
      <c r="F69" s="120">
        <v>40000</v>
      </c>
      <c r="G69" s="85">
        <v>1</v>
      </c>
      <c r="I69" s="80">
        <v>40000</v>
      </c>
    </row>
    <row r="70" spans="1:9" ht="18" customHeight="1" x14ac:dyDescent="0.3">
      <c r="A70" s="82">
        <v>2980</v>
      </c>
      <c r="B70" s="93">
        <v>46062</v>
      </c>
      <c r="C70" s="83" t="s">
        <v>1738</v>
      </c>
      <c r="D70" s="113" t="s">
        <v>2180</v>
      </c>
      <c r="F70" s="120">
        <v>75000</v>
      </c>
      <c r="G70" s="85">
        <v>2</v>
      </c>
      <c r="H70" s="126">
        <v>15000</v>
      </c>
      <c r="I70" s="80">
        <v>165000</v>
      </c>
    </row>
    <row r="71" spans="1:9" ht="18" customHeight="1" x14ac:dyDescent="0.3">
      <c r="A71" s="82">
        <v>2981</v>
      </c>
      <c r="B71" s="93">
        <v>46062</v>
      </c>
      <c r="C71" s="83" t="s">
        <v>1738</v>
      </c>
      <c r="D71" s="113" t="s">
        <v>2180</v>
      </c>
      <c r="F71" s="120">
        <v>110000</v>
      </c>
      <c r="G71" s="85">
        <v>2</v>
      </c>
      <c r="H71" s="126">
        <v>22000</v>
      </c>
      <c r="I71" s="80">
        <v>242000</v>
      </c>
    </row>
    <row r="72" spans="1:9" ht="18" customHeight="1" x14ac:dyDescent="0.3">
      <c r="A72" s="82">
        <v>2982</v>
      </c>
      <c r="B72" s="93">
        <v>46062</v>
      </c>
      <c r="C72" s="83" t="s">
        <v>1738</v>
      </c>
      <c r="D72" s="113" t="s">
        <v>2181</v>
      </c>
      <c r="F72" s="120">
        <v>40000</v>
      </c>
      <c r="G72" s="85">
        <v>1</v>
      </c>
      <c r="H72" s="126">
        <v>4000</v>
      </c>
      <c r="I72" s="80">
        <v>44000</v>
      </c>
    </row>
    <row r="73" spans="1:9" ht="18" customHeight="1" x14ac:dyDescent="0.3">
      <c r="A73" s="82">
        <v>2983</v>
      </c>
      <c r="B73" s="93">
        <v>46062</v>
      </c>
      <c r="C73" s="83" t="s">
        <v>4011</v>
      </c>
      <c r="D73" s="113" t="s">
        <v>2171</v>
      </c>
      <c r="F73" s="120">
        <v>50000</v>
      </c>
      <c r="G73" s="85">
        <v>1</v>
      </c>
      <c r="H73" s="126">
        <v>5000</v>
      </c>
      <c r="I73" s="80">
        <v>55000</v>
      </c>
    </row>
    <row r="74" spans="1:9" ht="18" customHeight="1" x14ac:dyDescent="0.3">
      <c r="A74" s="82">
        <v>2984</v>
      </c>
      <c r="B74" s="93">
        <v>46062</v>
      </c>
      <c r="C74" s="83" t="s">
        <v>4011</v>
      </c>
      <c r="D74" s="113" t="s">
        <v>2192</v>
      </c>
      <c r="F74" s="120">
        <v>1950000</v>
      </c>
      <c r="G74" s="85">
        <v>1</v>
      </c>
      <c r="H74" s="126">
        <v>195000</v>
      </c>
      <c r="I74" s="80">
        <v>2145000</v>
      </c>
    </row>
    <row r="75" spans="1:9" ht="18" customHeight="1" x14ac:dyDescent="0.3">
      <c r="A75" s="82">
        <v>2985</v>
      </c>
      <c r="B75" s="93">
        <v>46062</v>
      </c>
      <c r="C75" s="83" t="s">
        <v>1013</v>
      </c>
      <c r="D75" s="113" t="s">
        <v>4562</v>
      </c>
      <c r="F75" s="120">
        <v>300000</v>
      </c>
      <c r="G75" s="85">
        <v>1</v>
      </c>
      <c r="H75" s="126">
        <v>30000</v>
      </c>
      <c r="I75" s="80">
        <v>330000</v>
      </c>
    </row>
    <row r="76" spans="1:9" ht="18" customHeight="1" x14ac:dyDescent="0.3">
      <c r="A76" s="82">
        <v>2986</v>
      </c>
      <c r="B76" s="93">
        <v>46062</v>
      </c>
      <c r="C76" s="83" t="s">
        <v>1297</v>
      </c>
      <c r="D76" s="113" t="s">
        <v>2907</v>
      </c>
      <c r="F76" s="120">
        <v>500000</v>
      </c>
      <c r="G76" s="85">
        <v>1</v>
      </c>
      <c r="H76" s="126">
        <v>50000</v>
      </c>
      <c r="I76" s="80">
        <v>550000</v>
      </c>
    </row>
    <row r="77" spans="1:9" ht="18" customHeight="1" x14ac:dyDescent="0.3">
      <c r="A77" s="82">
        <v>2987</v>
      </c>
      <c r="B77" s="93">
        <v>46062</v>
      </c>
      <c r="C77" s="83" t="s">
        <v>1297</v>
      </c>
      <c r="D77" s="113" t="s">
        <v>2186</v>
      </c>
      <c r="F77" s="120">
        <v>1600000</v>
      </c>
      <c r="G77" s="85">
        <v>1</v>
      </c>
      <c r="H77" s="126">
        <v>160000</v>
      </c>
      <c r="I77" s="80">
        <v>1760000</v>
      </c>
    </row>
    <row r="78" spans="1:9" ht="18" customHeight="1" x14ac:dyDescent="0.3">
      <c r="A78" s="82">
        <v>2988</v>
      </c>
      <c r="B78" s="93">
        <v>46063</v>
      </c>
      <c r="C78" s="83" t="s">
        <v>1738</v>
      </c>
      <c r="D78" s="113" t="s">
        <v>2184</v>
      </c>
      <c r="F78" s="120">
        <v>650000</v>
      </c>
      <c r="G78" s="85">
        <v>1</v>
      </c>
      <c r="H78" s="126">
        <v>65000</v>
      </c>
      <c r="I78" s="80">
        <v>715000</v>
      </c>
    </row>
    <row r="79" spans="1:9" ht="18" customHeight="1" x14ac:dyDescent="0.3">
      <c r="A79" s="82">
        <v>2989</v>
      </c>
      <c r="B79" s="93">
        <v>46063</v>
      </c>
      <c r="C79" s="83" t="s">
        <v>1738</v>
      </c>
      <c r="D79" s="113" t="s">
        <v>2182</v>
      </c>
      <c r="F79" s="120">
        <v>10000</v>
      </c>
      <c r="G79" s="85">
        <v>5</v>
      </c>
      <c r="H79" s="126">
        <v>5000</v>
      </c>
      <c r="I79" s="80">
        <v>55000</v>
      </c>
    </row>
    <row r="80" spans="1:9" ht="18" customHeight="1" x14ac:dyDescent="0.3">
      <c r="A80" s="82">
        <v>2990</v>
      </c>
      <c r="B80" s="93">
        <v>46063</v>
      </c>
      <c r="C80" s="83" t="s">
        <v>1449</v>
      </c>
      <c r="D80" s="113" t="s">
        <v>1200</v>
      </c>
      <c r="F80" s="120">
        <v>1250000</v>
      </c>
      <c r="G80" s="85">
        <v>1</v>
      </c>
      <c r="I80" s="80">
        <v>1250000</v>
      </c>
    </row>
    <row r="81" spans="1:10" ht="18" customHeight="1" x14ac:dyDescent="0.3">
      <c r="A81" s="82">
        <v>2991</v>
      </c>
      <c r="B81" s="93">
        <v>46063</v>
      </c>
      <c r="C81" s="83" t="s">
        <v>1577</v>
      </c>
      <c r="D81" s="113" t="s">
        <v>2142</v>
      </c>
      <c r="F81" s="120">
        <v>1550000</v>
      </c>
      <c r="G81" s="85">
        <v>1</v>
      </c>
      <c r="H81" s="126">
        <v>155000</v>
      </c>
      <c r="I81" s="80">
        <v>1705000</v>
      </c>
    </row>
    <row r="82" spans="1:10" ht="18" customHeight="1" x14ac:dyDescent="0.3">
      <c r="A82" s="82">
        <v>2992</v>
      </c>
      <c r="B82" s="93">
        <v>46063</v>
      </c>
      <c r="C82" s="83" t="s">
        <v>1297</v>
      </c>
      <c r="D82" s="113" t="s">
        <v>1850</v>
      </c>
      <c r="F82" s="120">
        <v>1100000</v>
      </c>
      <c r="G82" s="85">
        <v>1</v>
      </c>
      <c r="H82" s="126">
        <v>110000</v>
      </c>
      <c r="I82" s="80">
        <v>1210000</v>
      </c>
    </row>
    <row r="83" spans="1:10" ht="18" customHeight="1" x14ac:dyDescent="0.3">
      <c r="A83" s="82">
        <v>2993</v>
      </c>
      <c r="B83" s="93">
        <v>46063</v>
      </c>
      <c r="C83" s="83" t="s">
        <v>1458</v>
      </c>
      <c r="D83" s="113" t="s">
        <v>2187</v>
      </c>
      <c r="F83" s="120">
        <v>1000000</v>
      </c>
      <c r="G83" s="85">
        <v>1</v>
      </c>
      <c r="H83" s="126">
        <v>100000</v>
      </c>
      <c r="I83" s="80">
        <v>1100000</v>
      </c>
    </row>
    <row r="84" spans="1:10" ht="18" customHeight="1" x14ac:dyDescent="0.3">
      <c r="A84" s="82">
        <v>2994</v>
      </c>
      <c r="B84" s="93">
        <v>46063</v>
      </c>
      <c r="C84" s="83" t="s">
        <v>1458</v>
      </c>
      <c r="D84" s="113" t="s">
        <v>2187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2995</v>
      </c>
      <c r="B85" s="93">
        <v>46063</v>
      </c>
      <c r="C85" s="83" t="s">
        <v>1144</v>
      </c>
      <c r="D85" s="113" t="s">
        <v>5036</v>
      </c>
      <c r="F85" s="120">
        <v>500000</v>
      </c>
      <c r="G85" s="85">
        <v>1</v>
      </c>
      <c r="I85" s="80">
        <v>500000</v>
      </c>
    </row>
    <row r="86" spans="1:10" ht="18" customHeight="1" x14ac:dyDescent="0.3">
      <c r="A86" s="82">
        <v>2996</v>
      </c>
      <c r="B86" s="93">
        <v>46063</v>
      </c>
      <c r="C86" s="83" t="s">
        <v>1589</v>
      </c>
      <c r="D86" s="113" t="s">
        <v>2372</v>
      </c>
      <c r="F86" s="80">
        <v>1600000</v>
      </c>
      <c r="G86" s="85">
        <v>1</v>
      </c>
      <c r="I86" s="80">
        <v>1600000</v>
      </c>
    </row>
    <row r="87" spans="1:10" ht="18" customHeight="1" x14ac:dyDescent="0.3">
      <c r="A87" s="82">
        <v>2997</v>
      </c>
      <c r="B87" s="93">
        <v>46063</v>
      </c>
      <c r="C87" s="83" t="s">
        <v>1571</v>
      </c>
      <c r="D87" s="113" t="s">
        <v>2177</v>
      </c>
      <c r="F87" s="120">
        <v>600000</v>
      </c>
      <c r="G87" s="85">
        <v>2</v>
      </c>
      <c r="H87" s="126">
        <v>120000</v>
      </c>
      <c r="I87" s="80">
        <v>1320000</v>
      </c>
    </row>
    <row r="88" spans="1:10" ht="18" customHeight="1" x14ac:dyDescent="0.3">
      <c r="A88" s="82">
        <v>2998</v>
      </c>
      <c r="B88" s="93">
        <v>46063</v>
      </c>
      <c r="C88" s="83" t="s">
        <v>1571</v>
      </c>
      <c r="D88" s="113" t="s">
        <v>2178</v>
      </c>
      <c r="F88" s="80">
        <v>130000</v>
      </c>
      <c r="G88" s="85">
        <v>1</v>
      </c>
      <c r="H88" s="126">
        <v>13000</v>
      </c>
      <c r="I88" s="80">
        <v>143000</v>
      </c>
    </row>
    <row r="89" spans="1:10" ht="18" customHeight="1" x14ac:dyDescent="0.3">
      <c r="A89" s="82">
        <v>2999</v>
      </c>
      <c r="B89" s="93">
        <v>46063</v>
      </c>
      <c r="C89" s="83" t="s">
        <v>1571</v>
      </c>
      <c r="D89" s="113" t="s">
        <v>2181</v>
      </c>
      <c r="F89" s="120">
        <v>40000</v>
      </c>
      <c r="G89" s="85">
        <v>3</v>
      </c>
      <c r="H89" s="126">
        <v>12000</v>
      </c>
      <c r="I89" s="80">
        <v>132000</v>
      </c>
    </row>
    <row r="90" spans="1:10" ht="18" customHeight="1" x14ac:dyDescent="0.3">
      <c r="A90" s="82">
        <v>3000</v>
      </c>
      <c r="B90" s="93">
        <v>46063</v>
      </c>
      <c r="C90" s="83" t="s">
        <v>1571</v>
      </c>
      <c r="D90" s="113" t="s">
        <v>1257</v>
      </c>
      <c r="F90" s="80">
        <v>50000</v>
      </c>
      <c r="G90" s="85">
        <v>1</v>
      </c>
      <c r="H90" s="126">
        <v>5000</v>
      </c>
      <c r="I90" s="80">
        <v>55000</v>
      </c>
    </row>
    <row r="91" spans="1:10" ht="18" customHeight="1" x14ac:dyDescent="0.3">
      <c r="A91" s="82">
        <v>3001</v>
      </c>
      <c r="B91" s="93">
        <v>46064</v>
      </c>
      <c r="C91" s="83" t="s">
        <v>1440</v>
      </c>
      <c r="D91" s="113" t="s">
        <v>5040</v>
      </c>
      <c r="J91" s="80">
        <v>-710000</v>
      </c>
    </row>
    <row r="92" spans="1:10" ht="18" customHeight="1" x14ac:dyDescent="0.3">
      <c r="A92" s="82">
        <v>3002</v>
      </c>
      <c r="B92" s="93">
        <v>46064</v>
      </c>
      <c r="C92" s="83" t="s">
        <v>1838</v>
      </c>
      <c r="D92" s="113" t="s">
        <v>5041</v>
      </c>
      <c r="F92" s="80"/>
      <c r="G92" s="120"/>
      <c r="J92" s="80">
        <v>-1000000</v>
      </c>
    </row>
    <row r="93" spans="1:10" ht="18" customHeight="1" x14ac:dyDescent="0.3">
      <c r="A93" s="82">
        <v>3003</v>
      </c>
      <c r="B93" s="93">
        <v>46064</v>
      </c>
      <c r="C93" s="83" t="s">
        <v>3901</v>
      </c>
      <c r="D93" s="113" t="s">
        <v>5042</v>
      </c>
      <c r="F93" s="80"/>
      <c r="G93" s="120"/>
      <c r="J93" s="80">
        <v>-1550000</v>
      </c>
    </row>
    <row r="94" spans="1:10" ht="18" customHeight="1" x14ac:dyDescent="0.3">
      <c r="A94" s="82">
        <v>3004</v>
      </c>
      <c r="B94" s="93">
        <v>46064</v>
      </c>
      <c r="C94" s="83" t="s">
        <v>1445</v>
      </c>
      <c r="D94" s="113" t="s">
        <v>5043</v>
      </c>
      <c r="F94" s="80"/>
      <c r="G94" s="120"/>
      <c r="J94" s="80">
        <v>-800000</v>
      </c>
    </row>
    <row r="95" spans="1:10" ht="18" customHeight="1" x14ac:dyDescent="0.3">
      <c r="A95" s="82">
        <v>3005</v>
      </c>
      <c r="B95" s="93">
        <v>46064</v>
      </c>
      <c r="C95" s="83" t="s">
        <v>3256</v>
      </c>
      <c r="D95" s="113" t="s">
        <v>3877</v>
      </c>
      <c r="F95" s="80"/>
      <c r="G95" s="120"/>
      <c r="J95" s="80">
        <v>-1300000</v>
      </c>
    </row>
    <row r="96" spans="1:10" ht="18" customHeight="1" x14ac:dyDescent="0.3">
      <c r="A96" s="82">
        <v>3006</v>
      </c>
      <c r="B96" s="93">
        <v>46064</v>
      </c>
      <c r="C96" s="83" t="s">
        <v>1545</v>
      </c>
      <c r="D96" s="113" t="s">
        <v>5044</v>
      </c>
      <c r="F96" s="80"/>
      <c r="G96" s="120"/>
      <c r="J96" s="80">
        <v>-495000</v>
      </c>
    </row>
    <row r="97" spans="1:10" ht="18" customHeight="1" x14ac:dyDescent="0.3">
      <c r="A97" s="82">
        <v>3007</v>
      </c>
      <c r="B97" s="93">
        <v>46064</v>
      </c>
      <c r="C97" s="83" t="s">
        <v>1297</v>
      </c>
      <c r="D97" s="113" t="s">
        <v>4140</v>
      </c>
      <c r="F97" s="80"/>
      <c r="G97" s="120"/>
      <c r="J97" s="80">
        <v>-3520000</v>
      </c>
    </row>
    <row r="98" spans="1:10" ht="18" customHeight="1" x14ac:dyDescent="0.3">
      <c r="A98" s="82">
        <v>3008</v>
      </c>
      <c r="B98" s="93">
        <v>46064</v>
      </c>
      <c r="C98" s="83" t="s">
        <v>1589</v>
      </c>
      <c r="D98" s="113" t="s">
        <v>3848</v>
      </c>
      <c r="F98" s="80"/>
      <c r="G98" s="120"/>
      <c r="J98" s="80">
        <v>-1600000</v>
      </c>
    </row>
    <row r="99" spans="1:10" ht="18" customHeight="1" x14ac:dyDescent="0.3">
      <c r="A99" s="82">
        <v>3009</v>
      </c>
      <c r="B99" s="93">
        <v>46064</v>
      </c>
      <c r="C99" s="83" t="s">
        <v>2986</v>
      </c>
      <c r="D99" s="113" t="s">
        <v>2177</v>
      </c>
      <c r="F99" s="80">
        <v>600000</v>
      </c>
      <c r="G99" s="120">
        <v>1</v>
      </c>
      <c r="I99" s="80">
        <v>600000</v>
      </c>
    </row>
    <row r="100" spans="1:10" ht="18" customHeight="1" x14ac:dyDescent="0.3">
      <c r="A100" s="82">
        <v>3010</v>
      </c>
      <c r="B100" s="93">
        <v>46064</v>
      </c>
      <c r="C100" s="83" t="s">
        <v>2986</v>
      </c>
      <c r="D100" s="113" t="s">
        <v>2180</v>
      </c>
      <c r="F100" s="80">
        <v>75000</v>
      </c>
      <c r="G100" s="120">
        <v>1</v>
      </c>
      <c r="I100" s="80">
        <v>75000</v>
      </c>
    </row>
    <row r="101" spans="1:10" ht="18" customHeight="1" x14ac:dyDescent="0.3">
      <c r="A101" s="82">
        <v>3011</v>
      </c>
      <c r="B101" s="93">
        <v>46064</v>
      </c>
      <c r="C101" s="83" t="s">
        <v>2986</v>
      </c>
      <c r="D101" s="113" t="s">
        <v>2178</v>
      </c>
      <c r="F101" s="80">
        <v>130000</v>
      </c>
      <c r="G101" s="120">
        <v>1</v>
      </c>
      <c r="I101" s="80">
        <v>130000</v>
      </c>
    </row>
    <row r="102" spans="1:10" ht="18" customHeight="1" x14ac:dyDescent="0.3">
      <c r="A102" s="82">
        <v>3012</v>
      </c>
      <c r="B102" s="93">
        <v>46064</v>
      </c>
      <c r="C102" s="83" t="s">
        <v>2986</v>
      </c>
      <c r="D102" s="113" t="s">
        <v>2182</v>
      </c>
      <c r="F102" s="80">
        <v>10000</v>
      </c>
      <c r="G102" s="120">
        <v>2</v>
      </c>
      <c r="I102" s="80">
        <v>20000</v>
      </c>
    </row>
    <row r="103" spans="1:10" ht="18" customHeight="1" x14ac:dyDescent="0.3">
      <c r="A103" s="82">
        <v>3013</v>
      </c>
      <c r="B103" s="93">
        <v>46064</v>
      </c>
      <c r="C103" s="83" t="s">
        <v>2986</v>
      </c>
      <c r="D103" s="113" t="s">
        <v>2181</v>
      </c>
      <c r="F103" s="80">
        <v>40000</v>
      </c>
      <c r="G103" s="120">
        <v>1</v>
      </c>
      <c r="I103" s="80">
        <v>40000</v>
      </c>
    </row>
    <row r="104" spans="1:10" ht="18" customHeight="1" x14ac:dyDescent="0.3">
      <c r="A104" s="82">
        <v>3014</v>
      </c>
      <c r="B104" s="93">
        <v>46064</v>
      </c>
      <c r="C104" s="83" t="s">
        <v>2006</v>
      </c>
      <c r="D104" s="113" t="s">
        <v>3039</v>
      </c>
      <c r="F104" s="80">
        <v>1000000</v>
      </c>
      <c r="G104" s="120">
        <v>1</v>
      </c>
      <c r="I104" s="80">
        <v>1000000</v>
      </c>
    </row>
    <row r="105" spans="1:10" ht="18" customHeight="1" x14ac:dyDescent="0.3">
      <c r="A105" s="82">
        <v>3015</v>
      </c>
      <c r="B105" s="93">
        <v>46064</v>
      </c>
      <c r="C105" s="83" t="s">
        <v>2546</v>
      </c>
      <c r="D105" s="113" t="s">
        <v>1734</v>
      </c>
      <c r="F105" s="80">
        <v>1100000</v>
      </c>
      <c r="G105" s="120">
        <v>1</v>
      </c>
      <c r="I105" s="80">
        <v>1100000</v>
      </c>
    </row>
    <row r="106" spans="1:10" ht="18" customHeight="1" x14ac:dyDescent="0.3">
      <c r="A106" s="82">
        <v>3016</v>
      </c>
      <c r="B106" s="93">
        <v>46064</v>
      </c>
      <c r="C106" s="83" t="s">
        <v>1803</v>
      </c>
      <c r="D106" s="113" t="s">
        <v>1198</v>
      </c>
      <c r="F106" s="80">
        <v>1200000</v>
      </c>
      <c r="G106" s="120">
        <v>1</v>
      </c>
      <c r="H106" s="126">
        <v>120000</v>
      </c>
      <c r="I106" s="80">
        <v>1320000</v>
      </c>
    </row>
    <row r="107" spans="1:10" ht="18" customHeight="1" x14ac:dyDescent="0.3">
      <c r="A107" s="82">
        <v>3017</v>
      </c>
      <c r="B107" s="93">
        <v>46064</v>
      </c>
      <c r="C107" s="83" t="s">
        <v>1803</v>
      </c>
      <c r="D107" s="113" t="s">
        <v>1487</v>
      </c>
      <c r="F107" s="80">
        <v>350000</v>
      </c>
      <c r="G107" s="120">
        <v>1</v>
      </c>
      <c r="H107" s="126">
        <v>35000</v>
      </c>
      <c r="I107" s="80">
        <v>385000</v>
      </c>
    </row>
    <row r="108" spans="1:10" ht="18" customHeight="1" x14ac:dyDescent="0.3">
      <c r="A108" s="82">
        <v>3018</v>
      </c>
      <c r="B108" s="93">
        <v>46064</v>
      </c>
      <c r="C108" s="83" t="s">
        <v>1738</v>
      </c>
      <c r="D108" s="113" t="s">
        <v>2176</v>
      </c>
      <c r="F108" s="80"/>
      <c r="G108" s="120">
        <v>1</v>
      </c>
    </row>
    <row r="109" spans="1:10" ht="18" customHeight="1" x14ac:dyDescent="0.3">
      <c r="A109" s="82">
        <v>3019</v>
      </c>
      <c r="B109" s="93">
        <v>46064</v>
      </c>
      <c r="C109" s="83" t="s">
        <v>2006</v>
      </c>
      <c r="D109" s="113" t="s">
        <v>4205</v>
      </c>
      <c r="F109" s="80"/>
      <c r="G109" s="120"/>
      <c r="J109" s="80">
        <v>-1000000</v>
      </c>
    </row>
    <row r="110" spans="1:10" ht="18" customHeight="1" x14ac:dyDescent="0.3">
      <c r="A110" s="82">
        <v>3020</v>
      </c>
      <c r="B110" s="93">
        <v>46064</v>
      </c>
      <c r="C110" s="83" t="s">
        <v>1885</v>
      </c>
      <c r="D110" s="113" t="s">
        <v>1198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3021</v>
      </c>
      <c r="B111" s="93">
        <v>46064</v>
      </c>
      <c r="C111" s="83" t="s">
        <v>1571</v>
      </c>
      <c r="D111" s="113" t="s">
        <v>2179</v>
      </c>
      <c r="F111" s="80">
        <v>100000</v>
      </c>
      <c r="G111" s="120">
        <v>1</v>
      </c>
      <c r="H111" s="126">
        <v>10000</v>
      </c>
      <c r="I111" s="80">
        <v>110000</v>
      </c>
    </row>
    <row r="112" spans="1:10" ht="18" customHeight="1" x14ac:dyDescent="0.3">
      <c r="A112" s="82">
        <v>3022</v>
      </c>
      <c r="B112" s="93">
        <v>46065</v>
      </c>
      <c r="C112" s="83" t="s">
        <v>1587</v>
      </c>
      <c r="D112" s="113" t="s">
        <v>2178</v>
      </c>
      <c r="F112" s="80">
        <v>130000</v>
      </c>
      <c r="G112" s="120">
        <v>1</v>
      </c>
      <c r="I112" s="80">
        <v>130000</v>
      </c>
    </row>
    <row r="113" spans="1:10" ht="18" customHeight="1" x14ac:dyDescent="0.3">
      <c r="A113" s="82">
        <v>3023</v>
      </c>
      <c r="B113" s="93">
        <v>46065</v>
      </c>
      <c r="C113" s="83" t="s">
        <v>1587</v>
      </c>
      <c r="D113" s="113" t="s">
        <v>5052</v>
      </c>
      <c r="F113" s="80">
        <v>50000</v>
      </c>
      <c r="G113" s="120">
        <v>1</v>
      </c>
      <c r="I113" s="80">
        <v>50000</v>
      </c>
    </row>
    <row r="114" spans="1:10" ht="18" customHeight="1" x14ac:dyDescent="0.3">
      <c r="A114" s="82">
        <v>3024</v>
      </c>
      <c r="B114" s="93">
        <v>46065</v>
      </c>
      <c r="C114" s="83" t="s">
        <v>1587</v>
      </c>
      <c r="D114" s="113" t="s">
        <v>2182</v>
      </c>
      <c r="F114" s="80">
        <v>10000</v>
      </c>
      <c r="G114" s="120">
        <v>1</v>
      </c>
      <c r="I114" s="80">
        <v>10000</v>
      </c>
    </row>
    <row r="115" spans="1:10" ht="18" customHeight="1" x14ac:dyDescent="0.3">
      <c r="A115" s="82">
        <v>3025</v>
      </c>
      <c r="B115" s="93">
        <v>46065</v>
      </c>
      <c r="C115" s="83" t="s">
        <v>2135</v>
      </c>
      <c r="D115" s="113" t="s">
        <v>2020</v>
      </c>
      <c r="F115" s="80">
        <v>80000</v>
      </c>
      <c r="G115" s="120">
        <v>1</v>
      </c>
      <c r="I115" s="80">
        <v>80000</v>
      </c>
    </row>
    <row r="116" spans="1:10" ht="18" customHeight="1" x14ac:dyDescent="0.3">
      <c r="A116" s="82">
        <v>3026</v>
      </c>
      <c r="B116" s="93">
        <v>46065</v>
      </c>
      <c r="C116" s="83" t="s">
        <v>2777</v>
      </c>
      <c r="D116" s="113" t="s">
        <v>1198</v>
      </c>
      <c r="F116" s="80">
        <v>1150000</v>
      </c>
      <c r="G116" s="120">
        <v>1</v>
      </c>
      <c r="I116" s="80">
        <v>1150000</v>
      </c>
    </row>
    <row r="117" spans="1:10" ht="18" customHeight="1" x14ac:dyDescent="0.3">
      <c r="A117" s="82">
        <v>3027</v>
      </c>
      <c r="B117" s="93">
        <v>46065</v>
      </c>
      <c r="C117" s="83" t="s">
        <v>1016</v>
      </c>
      <c r="D117" s="113" t="s">
        <v>3882</v>
      </c>
      <c r="F117" s="80">
        <v>80000</v>
      </c>
      <c r="G117" s="120">
        <v>1</v>
      </c>
      <c r="I117" s="80">
        <v>80000</v>
      </c>
    </row>
    <row r="118" spans="1:10" ht="18" customHeight="1" x14ac:dyDescent="0.3">
      <c r="A118" s="82">
        <v>3028</v>
      </c>
      <c r="B118" s="93">
        <v>46065</v>
      </c>
      <c r="C118" s="83" t="s">
        <v>5057</v>
      </c>
      <c r="D118" s="113" t="s">
        <v>2094</v>
      </c>
      <c r="F118" s="80">
        <v>1200000</v>
      </c>
      <c r="G118" s="120">
        <v>1</v>
      </c>
      <c r="I118" s="80">
        <v>1200000</v>
      </c>
    </row>
    <row r="119" spans="1:10" ht="18" customHeight="1" x14ac:dyDescent="0.3">
      <c r="A119" s="82">
        <v>3029</v>
      </c>
      <c r="B119" s="93">
        <v>46065</v>
      </c>
      <c r="C119" s="83" t="s">
        <v>5057</v>
      </c>
      <c r="D119" s="113" t="s">
        <v>2401</v>
      </c>
      <c r="F119" s="80">
        <v>50000</v>
      </c>
      <c r="G119" s="120">
        <v>1</v>
      </c>
      <c r="I119" s="80">
        <v>50000</v>
      </c>
    </row>
    <row r="120" spans="1:10" ht="18" customHeight="1" x14ac:dyDescent="0.3">
      <c r="A120" s="82">
        <v>3030</v>
      </c>
      <c r="B120" s="93">
        <v>46065</v>
      </c>
      <c r="C120" s="83" t="s">
        <v>1568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3031</v>
      </c>
      <c r="B121" s="93">
        <v>46065</v>
      </c>
      <c r="C121" s="83" t="s">
        <v>1568</v>
      </c>
      <c r="D121" s="113" t="s">
        <v>1696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3032</v>
      </c>
      <c r="B122" s="93">
        <v>46065</v>
      </c>
      <c r="C122" s="83" t="s">
        <v>2777</v>
      </c>
      <c r="D122" s="113" t="s">
        <v>5062</v>
      </c>
      <c r="J122" s="80">
        <v>-1150000</v>
      </c>
    </row>
    <row r="123" spans="1:10" ht="18" customHeight="1" x14ac:dyDescent="0.3">
      <c r="A123" s="82">
        <v>3033</v>
      </c>
      <c r="B123" s="93">
        <v>46065</v>
      </c>
      <c r="C123" s="83" t="s">
        <v>1803</v>
      </c>
      <c r="D123" s="113" t="s">
        <v>5063</v>
      </c>
      <c r="J123" s="80">
        <v>-1150000</v>
      </c>
    </row>
    <row r="124" spans="1:10" ht="18" customHeight="1" x14ac:dyDescent="0.3">
      <c r="A124" s="82">
        <v>3034</v>
      </c>
      <c r="B124" s="93">
        <v>46065</v>
      </c>
      <c r="C124" s="83" t="s">
        <v>1803</v>
      </c>
      <c r="D124" s="113" t="s">
        <v>5063</v>
      </c>
      <c r="J124" s="80">
        <v>-555000</v>
      </c>
    </row>
    <row r="125" spans="1:10" ht="18" customHeight="1" x14ac:dyDescent="0.3">
      <c r="A125" s="82">
        <v>3035</v>
      </c>
      <c r="B125" s="93">
        <v>46065</v>
      </c>
      <c r="C125" s="83" t="s">
        <v>1458</v>
      </c>
      <c r="D125" s="113" t="s">
        <v>5064</v>
      </c>
      <c r="J125" s="80">
        <v>-1485000</v>
      </c>
    </row>
    <row r="126" spans="1:10" ht="18" customHeight="1" x14ac:dyDescent="0.3">
      <c r="A126" s="82">
        <v>3036</v>
      </c>
      <c r="B126" s="93">
        <v>46065</v>
      </c>
      <c r="C126" s="83" t="s">
        <v>1449</v>
      </c>
      <c r="D126" s="113" t="s">
        <v>4907</v>
      </c>
      <c r="J126" s="80">
        <v>-1250000</v>
      </c>
    </row>
    <row r="127" spans="1:10" ht="18" customHeight="1" x14ac:dyDescent="0.3">
      <c r="A127" s="82">
        <v>3037</v>
      </c>
      <c r="B127" s="93">
        <v>46066</v>
      </c>
      <c r="C127" s="83" t="s">
        <v>1364</v>
      </c>
      <c r="D127" s="113" t="s">
        <v>1793</v>
      </c>
      <c r="F127" s="120">
        <v>1550000</v>
      </c>
      <c r="G127" s="85">
        <v>1</v>
      </c>
      <c r="I127" s="80">
        <v>1550000</v>
      </c>
    </row>
    <row r="128" spans="1:10" ht="18" customHeight="1" x14ac:dyDescent="0.3">
      <c r="A128" s="82">
        <v>3038</v>
      </c>
      <c r="B128" s="93">
        <v>46066</v>
      </c>
      <c r="C128" s="83" t="s">
        <v>1852</v>
      </c>
      <c r="D128" s="113" t="s">
        <v>1696</v>
      </c>
      <c r="F128" s="120">
        <v>50000</v>
      </c>
      <c r="G128" s="85">
        <v>5</v>
      </c>
      <c r="I128" s="80">
        <v>250000</v>
      </c>
    </row>
    <row r="129" spans="1:10" ht="18" customHeight="1" x14ac:dyDescent="0.3">
      <c r="A129" s="82">
        <v>3039</v>
      </c>
      <c r="B129" s="93">
        <v>46066</v>
      </c>
      <c r="C129" s="83" t="s">
        <v>3884</v>
      </c>
      <c r="D129" s="113" t="s">
        <v>2028</v>
      </c>
      <c r="F129" s="120">
        <v>1100000</v>
      </c>
      <c r="G129" s="85">
        <v>1</v>
      </c>
      <c r="H129" s="126">
        <v>110000</v>
      </c>
      <c r="I129" s="80">
        <v>1210000</v>
      </c>
    </row>
    <row r="130" spans="1:10" ht="18" customHeight="1" x14ac:dyDescent="0.3">
      <c r="A130" s="82">
        <v>3040</v>
      </c>
      <c r="B130" s="93">
        <v>46066</v>
      </c>
      <c r="C130" s="83" t="s">
        <v>2135</v>
      </c>
      <c r="D130" s="113" t="s">
        <v>1198</v>
      </c>
      <c r="F130" s="120">
        <v>1200000</v>
      </c>
      <c r="G130" s="85">
        <v>1</v>
      </c>
      <c r="I130" s="80">
        <v>1200000</v>
      </c>
    </row>
    <row r="131" spans="1:10" ht="18" customHeight="1" x14ac:dyDescent="0.3">
      <c r="A131" s="82">
        <v>3041</v>
      </c>
      <c r="B131" s="93">
        <v>46066</v>
      </c>
      <c r="C131" s="83" t="s">
        <v>2135</v>
      </c>
      <c r="D131" s="113" t="s">
        <v>1487</v>
      </c>
      <c r="F131" s="120">
        <v>350000</v>
      </c>
      <c r="G131" s="85">
        <v>1</v>
      </c>
      <c r="I131" s="80">
        <v>350000</v>
      </c>
    </row>
    <row r="132" spans="1:10" ht="18" customHeight="1" x14ac:dyDescent="0.3">
      <c r="A132" s="82">
        <v>3042</v>
      </c>
      <c r="B132" s="93">
        <v>46066</v>
      </c>
      <c r="C132" s="83" t="s">
        <v>5057</v>
      </c>
      <c r="D132" s="113" t="s">
        <v>5072</v>
      </c>
      <c r="J132" s="80">
        <v>-1250000</v>
      </c>
    </row>
    <row r="133" spans="1:10" ht="18" customHeight="1" x14ac:dyDescent="0.3">
      <c r="A133" s="82">
        <v>3043</v>
      </c>
      <c r="B133" s="93">
        <v>46066</v>
      </c>
      <c r="C133" s="83" t="s">
        <v>2546</v>
      </c>
      <c r="D133" s="113" t="s">
        <v>4520</v>
      </c>
      <c r="J133" s="80">
        <v>-1100000</v>
      </c>
    </row>
    <row r="134" spans="1:10" ht="18" customHeight="1" x14ac:dyDescent="0.3">
      <c r="A134" s="82">
        <v>3044</v>
      </c>
      <c r="B134" s="93">
        <v>46066</v>
      </c>
      <c r="C134" s="83" t="s">
        <v>1577</v>
      </c>
      <c r="D134" s="113" t="s">
        <v>4439</v>
      </c>
      <c r="J134" s="80">
        <v>-1705000</v>
      </c>
    </row>
    <row r="135" spans="1:10" ht="18" customHeight="1" x14ac:dyDescent="0.3">
      <c r="A135" s="82">
        <v>3045</v>
      </c>
      <c r="B135" s="93">
        <v>46066</v>
      </c>
      <c r="C135" s="83" t="s">
        <v>1781</v>
      </c>
      <c r="D135" s="113" t="s">
        <v>4109</v>
      </c>
      <c r="J135" s="80">
        <v>-2110000</v>
      </c>
    </row>
    <row r="136" spans="1:10" ht="18" customHeight="1" x14ac:dyDescent="0.3">
      <c r="A136" s="82">
        <v>3046</v>
      </c>
      <c r="B136" s="93">
        <v>46067</v>
      </c>
      <c r="C136" s="83" t="s">
        <v>4011</v>
      </c>
      <c r="D136" s="113" t="s">
        <v>1791</v>
      </c>
      <c r="J136" s="80">
        <v>-2200000</v>
      </c>
    </row>
    <row r="137" spans="1:10" ht="18" customHeight="1" x14ac:dyDescent="0.3">
      <c r="A137" s="82">
        <v>3047</v>
      </c>
      <c r="B137" s="93">
        <v>46067</v>
      </c>
      <c r="C137" s="83" t="s">
        <v>1044</v>
      </c>
      <c r="D137" s="113" t="s">
        <v>1791</v>
      </c>
      <c r="J137" s="80">
        <v>-150000</v>
      </c>
    </row>
    <row r="138" spans="1:10" ht="18" customHeight="1" x14ac:dyDescent="0.3">
      <c r="A138" s="82">
        <v>3048</v>
      </c>
      <c r="B138" s="93">
        <v>46067</v>
      </c>
      <c r="C138" s="83" t="s">
        <v>1435</v>
      </c>
      <c r="D138" s="113" t="s">
        <v>2047</v>
      </c>
      <c r="J138" s="80">
        <v>-4000000</v>
      </c>
    </row>
    <row r="139" spans="1:10" ht="18" customHeight="1" x14ac:dyDescent="0.3">
      <c r="A139" s="82">
        <v>3049</v>
      </c>
      <c r="B139" s="93">
        <v>46067</v>
      </c>
      <c r="C139" s="83" t="s">
        <v>1435</v>
      </c>
      <c r="D139" s="113" t="s">
        <v>5086</v>
      </c>
      <c r="J139" s="80">
        <v>-600000</v>
      </c>
    </row>
    <row r="140" spans="1:10" ht="18" customHeight="1" x14ac:dyDescent="0.3">
      <c r="A140" s="82">
        <v>3050</v>
      </c>
      <c r="B140" s="93">
        <v>46067</v>
      </c>
      <c r="C140" s="83" t="s">
        <v>1435</v>
      </c>
      <c r="D140" s="113" t="s">
        <v>2047</v>
      </c>
      <c r="J140" s="80">
        <v>-8000000</v>
      </c>
    </row>
    <row r="141" spans="1:10" ht="18" customHeight="1" x14ac:dyDescent="0.3">
      <c r="A141" s="82">
        <v>3051</v>
      </c>
      <c r="B141" s="93">
        <v>46067</v>
      </c>
      <c r="C141" s="83" t="s">
        <v>1435</v>
      </c>
      <c r="D141" s="113" t="s">
        <v>4790</v>
      </c>
      <c r="J141" s="80">
        <v>-2183000</v>
      </c>
    </row>
    <row r="142" spans="1:10" ht="18" customHeight="1" x14ac:dyDescent="0.3">
      <c r="A142" s="82">
        <v>3052</v>
      </c>
      <c r="B142" s="93">
        <v>46067</v>
      </c>
      <c r="C142" s="83" t="s">
        <v>1390</v>
      </c>
      <c r="D142" s="113" t="s">
        <v>1198</v>
      </c>
      <c r="F142" s="120">
        <v>1200000</v>
      </c>
      <c r="G142" s="85">
        <v>1</v>
      </c>
      <c r="I142" s="80">
        <v>1200000</v>
      </c>
    </row>
    <row r="143" spans="1:10" ht="18" customHeight="1" x14ac:dyDescent="0.3">
      <c r="A143" s="82">
        <v>3053</v>
      </c>
      <c r="B143" s="93">
        <v>46067</v>
      </c>
      <c r="C143" s="83" t="s">
        <v>1390</v>
      </c>
      <c r="D143" s="113" t="s">
        <v>2828</v>
      </c>
      <c r="F143" s="120">
        <v>130000</v>
      </c>
      <c r="G143" s="85">
        <v>1</v>
      </c>
      <c r="I143" s="80">
        <v>130000</v>
      </c>
    </row>
    <row r="144" spans="1:10" ht="18" customHeight="1" x14ac:dyDescent="0.3">
      <c r="A144" s="82">
        <v>3054</v>
      </c>
      <c r="B144" s="93">
        <v>46072</v>
      </c>
      <c r="C144" s="83" t="s">
        <v>1016</v>
      </c>
      <c r="D144" s="113" t="s">
        <v>3875</v>
      </c>
      <c r="J144" s="80">
        <v>-2170000</v>
      </c>
    </row>
    <row r="145" spans="1:10" ht="18" customHeight="1" x14ac:dyDescent="0.3">
      <c r="A145" s="82">
        <v>3055</v>
      </c>
      <c r="B145" s="93">
        <v>46072</v>
      </c>
      <c r="C145" s="83" t="s">
        <v>1460</v>
      </c>
      <c r="D145" s="113" t="s">
        <v>2170</v>
      </c>
      <c r="F145" s="120">
        <v>1550000</v>
      </c>
      <c r="G145" s="85">
        <v>1</v>
      </c>
      <c r="I145" s="80">
        <v>1550000</v>
      </c>
    </row>
    <row r="146" spans="1:10" ht="18" customHeight="1" x14ac:dyDescent="0.3">
      <c r="A146" s="82">
        <v>3056</v>
      </c>
      <c r="B146" s="93">
        <v>46072</v>
      </c>
      <c r="C146" s="83" t="s">
        <v>1460</v>
      </c>
      <c r="D146" s="113" t="s">
        <v>2171</v>
      </c>
      <c r="F146" s="120">
        <v>50000</v>
      </c>
      <c r="G146" s="85">
        <v>1</v>
      </c>
      <c r="I146" s="80">
        <v>50000</v>
      </c>
    </row>
    <row r="147" spans="1:10" ht="18" customHeight="1" x14ac:dyDescent="0.3">
      <c r="A147" s="82">
        <v>3057</v>
      </c>
      <c r="B147" s="93">
        <v>46072</v>
      </c>
      <c r="C147" s="83" t="s">
        <v>1369</v>
      </c>
      <c r="D147" s="113" t="s">
        <v>5093</v>
      </c>
      <c r="F147" s="120">
        <v>350000</v>
      </c>
      <c r="G147" s="85">
        <v>1</v>
      </c>
      <c r="I147" s="80">
        <v>350000</v>
      </c>
    </row>
    <row r="148" spans="1:10" ht="18" customHeight="1" x14ac:dyDescent="0.3">
      <c r="A148" s="82">
        <v>3058</v>
      </c>
      <c r="B148" s="93">
        <v>46072</v>
      </c>
      <c r="C148" s="83" t="s">
        <v>1390</v>
      </c>
      <c r="D148" s="113" t="s">
        <v>1735</v>
      </c>
      <c r="F148" s="120">
        <v>1550000</v>
      </c>
      <c r="G148" s="85">
        <v>1</v>
      </c>
      <c r="I148" s="80">
        <v>1550000</v>
      </c>
    </row>
    <row r="149" spans="1:10" ht="18" customHeight="1" x14ac:dyDescent="0.3">
      <c r="A149" s="82">
        <v>3059</v>
      </c>
      <c r="B149" s="93">
        <v>46072</v>
      </c>
      <c r="C149" s="83" t="s">
        <v>4412</v>
      </c>
      <c r="D149" s="113" t="s">
        <v>1708</v>
      </c>
      <c r="F149" s="120">
        <v>150000</v>
      </c>
      <c r="G149" s="85">
        <v>1</v>
      </c>
      <c r="I149" s="80">
        <v>150000</v>
      </c>
    </row>
    <row r="150" spans="1:10" ht="18" customHeight="1" x14ac:dyDescent="0.3">
      <c r="A150" s="82">
        <v>3060</v>
      </c>
      <c r="B150" s="93">
        <v>46072</v>
      </c>
      <c r="C150" s="83" t="s">
        <v>1800</v>
      </c>
      <c r="D150" s="113" t="s">
        <v>2170</v>
      </c>
      <c r="F150" s="120">
        <v>1550000</v>
      </c>
      <c r="G150" s="85">
        <v>1</v>
      </c>
      <c r="I150" s="80">
        <v>1550000</v>
      </c>
    </row>
    <row r="151" spans="1:10" ht="18" customHeight="1" x14ac:dyDescent="0.3">
      <c r="A151" s="82">
        <v>3061</v>
      </c>
      <c r="B151" s="93">
        <v>46072</v>
      </c>
      <c r="C151" s="83" t="s">
        <v>1800</v>
      </c>
      <c r="D151" s="113" t="s">
        <v>2171</v>
      </c>
      <c r="F151" s="120">
        <v>50000</v>
      </c>
      <c r="G151" s="85">
        <v>1</v>
      </c>
      <c r="I151" s="80">
        <v>50000</v>
      </c>
    </row>
    <row r="152" spans="1:10" ht="18" customHeight="1" x14ac:dyDescent="0.3">
      <c r="A152" s="82">
        <v>3062</v>
      </c>
      <c r="B152" s="93">
        <v>46072</v>
      </c>
      <c r="C152" s="83" t="s">
        <v>1589</v>
      </c>
      <c r="D152" s="113" t="s">
        <v>1198</v>
      </c>
      <c r="F152" s="120">
        <v>1000000</v>
      </c>
      <c r="G152" s="85">
        <v>1</v>
      </c>
      <c r="H152" s="126">
        <v>100000</v>
      </c>
      <c r="I152" s="80">
        <v>1100000</v>
      </c>
    </row>
    <row r="153" spans="1:10" ht="18" customHeight="1" x14ac:dyDescent="0.3">
      <c r="A153" s="82">
        <v>3063</v>
      </c>
      <c r="B153" s="93">
        <v>46072</v>
      </c>
      <c r="C153" s="83" t="s">
        <v>1589</v>
      </c>
      <c r="D153" s="113" t="s">
        <v>1791</v>
      </c>
      <c r="J153" s="80">
        <v>-1100000</v>
      </c>
    </row>
    <row r="154" spans="1:10" ht="18" customHeight="1" x14ac:dyDescent="0.3">
      <c r="A154" s="82">
        <v>3064</v>
      </c>
      <c r="B154" s="93">
        <v>46073</v>
      </c>
      <c r="C154" s="83" t="s">
        <v>1464</v>
      </c>
      <c r="D154" s="113" t="s">
        <v>2177</v>
      </c>
      <c r="F154" s="120">
        <v>620000</v>
      </c>
      <c r="G154" s="85">
        <v>1</v>
      </c>
      <c r="I154" s="80">
        <v>620000</v>
      </c>
    </row>
    <row r="155" spans="1:10" ht="18" customHeight="1" x14ac:dyDescent="0.3">
      <c r="A155" s="82">
        <v>3065</v>
      </c>
      <c r="B155" s="93">
        <v>46073</v>
      </c>
      <c r="C155" s="83" t="s">
        <v>1781</v>
      </c>
      <c r="D155" s="113" t="s">
        <v>2289</v>
      </c>
      <c r="F155" s="120">
        <v>650000</v>
      </c>
      <c r="G155" s="85">
        <v>1</v>
      </c>
      <c r="I155" s="80">
        <v>650000</v>
      </c>
    </row>
    <row r="156" spans="1:10" ht="18" customHeight="1" x14ac:dyDescent="0.3">
      <c r="A156" s="82">
        <v>3066</v>
      </c>
      <c r="B156" s="93">
        <v>46073</v>
      </c>
      <c r="C156" s="83" t="s">
        <v>1781</v>
      </c>
      <c r="D156" s="113" t="s">
        <v>1510</v>
      </c>
      <c r="F156" s="120">
        <v>10000</v>
      </c>
      <c r="G156" s="85">
        <v>1</v>
      </c>
      <c r="I156" s="80">
        <v>10000</v>
      </c>
    </row>
    <row r="157" spans="1:10" ht="18" customHeight="1" x14ac:dyDescent="0.3">
      <c r="A157" s="82">
        <v>3067</v>
      </c>
      <c r="B157" s="93">
        <v>46073</v>
      </c>
      <c r="C157" s="83" t="s">
        <v>1369</v>
      </c>
      <c r="D157" s="113" t="s">
        <v>1708</v>
      </c>
      <c r="F157" s="120">
        <v>170000</v>
      </c>
      <c r="G157" s="85">
        <v>2</v>
      </c>
      <c r="I157" s="80">
        <v>340000</v>
      </c>
    </row>
    <row r="158" spans="1:10" ht="18" customHeight="1" x14ac:dyDescent="0.3">
      <c r="A158" s="82">
        <v>3068</v>
      </c>
      <c r="B158" s="93">
        <v>46073</v>
      </c>
      <c r="C158" s="83" t="s">
        <v>2771</v>
      </c>
      <c r="D158" s="113" t="s">
        <v>2177</v>
      </c>
      <c r="F158" s="120">
        <v>620000</v>
      </c>
      <c r="G158" s="85">
        <v>1</v>
      </c>
      <c r="I158" s="80">
        <v>620000</v>
      </c>
    </row>
    <row r="159" spans="1:10" ht="18" customHeight="1" x14ac:dyDescent="0.3">
      <c r="A159" s="82">
        <v>3069</v>
      </c>
      <c r="B159" s="93">
        <v>46073</v>
      </c>
      <c r="C159" s="83" t="s">
        <v>1390</v>
      </c>
      <c r="D159" s="113" t="s">
        <v>2001</v>
      </c>
      <c r="F159" s="120">
        <v>1850000</v>
      </c>
      <c r="G159" s="85">
        <v>1</v>
      </c>
      <c r="I159" s="80">
        <v>1850000</v>
      </c>
    </row>
    <row r="160" spans="1:10" ht="18" customHeight="1" x14ac:dyDescent="0.3">
      <c r="A160" s="82">
        <v>3070</v>
      </c>
      <c r="B160" s="93">
        <v>46073</v>
      </c>
      <c r="C160" s="83" t="s">
        <v>1435</v>
      </c>
      <c r="D160" s="113" t="s">
        <v>1487</v>
      </c>
      <c r="F160" s="120">
        <v>350000</v>
      </c>
      <c r="G160" s="85">
        <v>1</v>
      </c>
      <c r="I160" s="80">
        <v>350000</v>
      </c>
    </row>
    <row r="161" spans="1:10" ht="18" customHeight="1" x14ac:dyDescent="0.3">
      <c r="A161" s="82">
        <v>3071</v>
      </c>
      <c r="B161" s="93">
        <v>46073</v>
      </c>
      <c r="C161" s="83" t="s">
        <v>1435</v>
      </c>
      <c r="D161" s="113" t="s">
        <v>2828</v>
      </c>
      <c r="F161" s="120">
        <v>130000</v>
      </c>
      <c r="G161" s="85">
        <v>1</v>
      </c>
      <c r="I161" s="80">
        <v>130000</v>
      </c>
    </row>
    <row r="162" spans="1:10" ht="18" customHeight="1" x14ac:dyDescent="0.3">
      <c r="A162" s="82">
        <v>3072</v>
      </c>
      <c r="B162" s="93">
        <v>46073</v>
      </c>
      <c r="C162" s="83" t="s">
        <v>1144</v>
      </c>
      <c r="D162" s="113" t="s">
        <v>1708</v>
      </c>
      <c r="F162" s="120">
        <v>150000</v>
      </c>
      <c r="G162" s="85">
        <v>2</v>
      </c>
      <c r="I162" s="80">
        <v>300000</v>
      </c>
    </row>
    <row r="163" spans="1:10" ht="18" customHeight="1" x14ac:dyDescent="0.3">
      <c r="A163" s="82">
        <v>3073</v>
      </c>
      <c r="B163" s="93">
        <v>46073</v>
      </c>
      <c r="C163" s="83" t="s">
        <v>3256</v>
      </c>
      <c r="D163" s="113" t="s">
        <v>1734</v>
      </c>
      <c r="F163" s="120">
        <v>1100000</v>
      </c>
      <c r="G163" s="85">
        <v>1</v>
      </c>
      <c r="I163" s="80">
        <v>1100000</v>
      </c>
    </row>
    <row r="164" spans="1:10" ht="18" customHeight="1" x14ac:dyDescent="0.3">
      <c r="A164" s="82">
        <v>3074</v>
      </c>
      <c r="B164" s="93">
        <v>46073</v>
      </c>
      <c r="C164" s="83" t="s">
        <v>3256</v>
      </c>
      <c r="D164" s="113" t="s">
        <v>1510</v>
      </c>
      <c r="F164" s="120">
        <v>30000</v>
      </c>
      <c r="G164" s="85">
        <v>1</v>
      </c>
      <c r="I164" s="80">
        <v>30000</v>
      </c>
    </row>
    <row r="165" spans="1:10" ht="18" customHeight="1" x14ac:dyDescent="0.3">
      <c r="A165" s="82">
        <v>3075</v>
      </c>
      <c r="B165" s="93">
        <v>46074</v>
      </c>
      <c r="C165" s="83" t="s">
        <v>1577</v>
      </c>
      <c r="D165" s="113" t="s">
        <v>3039</v>
      </c>
      <c r="F165" s="120">
        <v>1000000</v>
      </c>
      <c r="G165" s="85">
        <v>1</v>
      </c>
      <c r="H165" s="126">
        <v>100000</v>
      </c>
      <c r="I165" s="80">
        <v>1100000</v>
      </c>
    </row>
    <row r="166" spans="1:10" ht="18" customHeight="1" x14ac:dyDescent="0.3">
      <c r="A166" s="82">
        <v>3076</v>
      </c>
      <c r="B166" s="93">
        <v>46074</v>
      </c>
      <c r="C166" s="83" t="s">
        <v>1369</v>
      </c>
      <c r="D166" s="113" t="s">
        <v>4175</v>
      </c>
      <c r="J166" s="80">
        <v>-690000</v>
      </c>
    </row>
    <row r="167" spans="1:10" ht="18" customHeight="1" x14ac:dyDescent="0.3">
      <c r="A167" s="82">
        <v>3078</v>
      </c>
      <c r="B167" s="93">
        <v>46076</v>
      </c>
      <c r="C167" s="83" t="s">
        <v>2135</v>
      </c>
      <c r="D167" s="113" t="s">
        <v>5110</v>
      </c>
      <c r="J167" s="80">
        <v>-1680000</v>
      </c>
    </row>
    <row r="168" spans="1:10" ht="18" customHeight="1" x14ac:dyDescent="0.3">
      <c r="A168" s="82">
        <v>3079</v>
      </c>
      <c r="B168" s="93">
        <v>46074</v>
      </c>
      <c r="C168" s="83" t="s">
        <v>1545</v>
      </c>
      <c r="D168" s="113" t="s">
        <v>4793</v>
      </c>
      <c r="F168" s="120">
        <v>1000000</v>
      </c>
      <c r="G168" s="85">
        <v>1</v>
      </c>
      <c r="I168" s="80">
        <v>1000000</v>
      </c>
    </row>
    <row r="169" spans="1:10" ht="18" customHeight="1" x14ac:dyDescent="0.3">
      <c r="A169" s="82">
        <v>3080</v>
      </c>
      <c r="B169" s="93">
        <v>46074</v>
      </c>
      <c r="C169" s="83" t="s">
        <v>1545</v>
      </c>
      <c r="D169" s="113" t="s">
        <v>2127</v>
      </c>
      <c r="F169" s="120">
        <v>1900000</v>
      </c>
      <c r="G169" s="85">
        <v>1</v>
      </c>
      <c r="I169" s="80">
        <v>1900000</v>
      </c>
    </row>
    <row r="170" spans="1:10" ht="18" customHeight="1" x14ac:dyDescent="0.3">
      <c r="A170" s="82">
        <v>3081</v>
      </c>
      <c r="B170" s="93">
        <v>46076</v>
      </c>
      <c r="C170" s="83" t="s">
        <v>1464</v>
      </c>
      <c r="D170" s="113" t="s">
        <v>2177</v>
      </c>
      <c r="F170" s="120">
        <v>620000</v>
      </c>
      <c r="G170" s="85">
        <v>1</v>
      </c>
      <c r="I170" s="80">
        <v>620000</v>
      </c>
    </row>
    <row r="171" spans="1:10" ht="18" customHeight="1" x14ac:dyDescent="0.3">
      <c r="A171" s="82">
        <v>3082</v>
      </c>
      <c r="B171" s="93">
        <v>46076</v>
      </c>
      <c r="C171" s="83" t="s">
        <v>1464</v>
      </c>
      <c r="D171" s="113" t="s">
        <v>4492</v>
      </c>
      <c r="J171" s="80">
        <v>-1240000</v>
      </c>
    </row>
    <row r="172" spans="1:10" ht="18" customHeight="1" x14ac:dyDescent="0.3">
      <c r="A172" s="82">
        <v>3083</v>
      </c>
      <c r="B172" s="93">
        <v>46076</v>
      </c>
      <c r="C172" s="83" t="s">
        <v>1968</v>
      </c>
      <c r="D172" s="113" t="s">
        <v>1487</v>
      </c>
      <c r="F172" s="120">
        <v>350000</v>
      </c>
      <c r="G172" s="85">
        <v>1</v>
      </c>
      <c r="H172" s="126">
        <v>35000</v>
      </c>
      <c r="I172" s="80">
        <v>385000</v>
      </c>
    </row>
    <row r="173" spans="1:10" ht="18" customHeight="1" x14ac:dyDescent="0.3">
      <c r="A173" s="82">
        <v>3084</v>
      </c>
      <c r="B173" s="93">
        <v>46076</v>
      </c>
      <c r="C173" s="83" t="s">
        <v>1885</v>
      </c>
      <c r="D173" s="113" t="s">
        <v>1198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3085</v>
      </c>
      <c r="B174" s="93">
        <v>46076</v>
      </c>
      <c r="C174" s="83" t="s">
        <v>1885</v>
      </c>
      <c r="D174" s="113" t="s">
        <v>1487</v>
      </c>
      <c r="F174" s="120">
        <v>350000</v>
      </c>
      <c r="G174" s="85">
        <v>1</v>
      </c>
      <c r="I174" s="80">
        <v>350000</v>
      </c>
    </row>
    <row r="175" spans="1:10" ht="18" customHeight="1" x14ac:dyDescent="0.3">
      <c r="A175" s="82">
        <v>3086</v>
      </c>
      <c r="B175" s="93">
        <v>46076</v>
      </c>
      <c r="C175" s="83" t="s">
        <v>1016</v>
      </c>
      <c r="D175" s="113" t="s">
        <v>1734</v>
      </c>
      <c r="F175" s="120">
        <v>650000</v>
      </c>
      <c r="G175" s="85">
        <v>1</v>
      </c>
      <c r="I175" s="80">
        <v>650000</v>
      </c>
    </row>
    <row r="176" spans="1:10" ht="18" customHeight="1" x14ac:dyDescent="0.3">
      <c r="A176" s="82">
        <v>3087</v>
      </c>
      <c r="B176" s="93">
        <v>46076</v>
      </c>
      <c r="C176" s="83" t="s">
        <v>1051</v>
      </c>
      <c r="D176" s="113" t="s">
        <v>2177</v>
      </c>
      <c r="F176" s="120">
        <v>620000</v>
      </c>
      <c r="G176" s="85">
        <v>1</v>
      </c>
      <c r="I176" s="80">
        <v>620000</v>
      </c>
    </row>
    <row r="177" spans="1:10" ht="18" customHeight="1" x14ac:dyDescent="0.3">
      <c r="A177" s="82">
        <v>3088</v>
      </c>
      <c r="B177" s="93">
        <v>46076</v>
      </c>
      <c r="C177" s="83" t="s">
        <v>2484</v>
      </c>
      <c r="D177" s="113" t="s">
        <v>2018</v>
      </c>
      <c r="F177" s="120">
        <v>1500000</v>
      </c>
      <c r="G177" s="85">
        <v>1</v>
      </c>
      <c r="H177" s="126">
        <v>150000</v>
      </c>
      <c r="I177" s="80">
        <v>1650000</v>
      </c>
    </row>
    <row r="178" spans="1:10" ht="18" customHeight="1" x14ac:dyDescent="0.3">
      <c r="A178" s="82">
        <v>3089</v>
      </c>
      <c r="B178" s="93">
        <v>46076</v>
      </c>
      <c r="C178" s="83" t="s">
        <v>1800</v>
      </c>
      <c r="D178" s="113" t="s">
        <v>1487</v>
      </c>
      <c r="F178" s="120">
        <v>350000</v>
      </c>
      <c r="G178" s="85">
        <v>2</v>
      </c>
      <c r="I178" s="80">
        <v>700000</v>
      </c>
    </row>
    <row r="179" spans="1:10" ht="18" customHeight="1" x14ac:dyDescent="0.3">
      <c r="A179" s="82">
        <v>3090</v>
      </c>
      <c r="B179" s="93">
        <v>46076</v>
      </c>
      <c r="C179" s="83" t="s">
        <v>1781</v>
      </c>
      <c r="D179" s="113" t="s">
        <v>1734</v>
      </c>
      <c r="F179" s="120">
        <v>1100000</v>
      </c>
      <c r="G179" s="85">
        <v>1</v>
      </c>
      <c r="I179" s="80">
        <v>1100000</v>
      </c>
    </row>
    <row r="180" spans="1:10" ht="18" customHeight="1" x14ac:dyDescent="0.3">
      <c r="A180" s="82">
        <v>3091</v>
      </c>
      <c r="B180" s="93">
        <v>46076</v>
      </c>
      <c r="C180" s="83" t="s">
        <v>1781</v>
      </c>
      <c r="D180" s="113" t="s">
        <v>1734</v>
      </c>
      <c r="F180" s="120">
        <v>650000</v>
      </c>
      <c r="G180" s="85">
        <v>1</v>
      </c>
      <c r="I180" s="80">
        <v>650000</v>
      </c>
    </row>
    <row r="181" spans="1:10" ht="18" customHeight="1" x14ac:dyDescent="0.3">
      <c r="A181" s="82">
        <v>3092</v>
      </c>
      <c r="B181" s="93">
        <v>46076</v>
      </c>
      <c r="C181" s="83" t="s">
        <v>1781</v>
      </c>
      <c r="D181" s="113" t="s">
        <v>1510</v>
      </c>
      <c r="F181" s="120">
        <v>30000</v>
      </c>
      <c r="G181" s="85">
        <v>1</v>
      </c>
      <c r="I181" s="80">
        <v>30000</v>
      </c>
    </row>
    <row r="182" spans="1:10" ht="18" customHeight="1" x14ac:dyDescent="0.3">
      <c r="A182" s="82">
        <v>3093</v>
      </c>
      <c r="B182" s="93">
        <v>46076</v>
      </c>
      <c r="C182" s="83" t="s">
        <v>1016</v>
      </c>
      <c r="D182" s="113" t="s">
        <v>2907</v>
      </c>
      <c r="F182" s="120">
        <v>584000</v>
      </c>
      <c r="G182" s="85">
        <v>1</v>
      </c>
      <c r="I182" s="80">
        <v>584000</v>
      </c>
    </row>
    <row r="183" spans="1:10" ht="18" customHeight="1" x14ac:dyDescent="0.3">
      <c r="A183" s="82">
        <v>3094</v>
      </c>
      <c r="B183" s="93">
        <v>46076</v>
      </c>
      <c r="C183" s="83" t="s">
        <v>1016</v>
      </c>
      <c r="D183" s="113" t="s">
        <v>2182</v>
      </c>
      <c r="F183" s="120">
        <v>10000</v>
      </c>
      <c r="G183" s="85">
        <v>1</v>
      </c>
      <c r="I183" s="80">
        <v>10000</v>
      </c>
    </row>
    <row r="184" spans="1:10" ht="18" customHeight="1" x14ac:dyDescent="0.3">
      <c r="A184" s="82">
        <v>3095</v>
      </c>
      <c r="B184" s="93">
        <v>46076</v>
      </c>
      <c r="C184" s="83" t="s">
        <v>1440</v>
      </c>
      <c r="D184" s="113" t="s">
        <v>1198</v>
      </c>
      <c r="F184" s="120">
        <v>1200000</v>
      </c>
      <c r="G184" s="85">
        <v>1</v>
      </c>
      <c r="H184" s="126">
        <v>120000</v>
      </c>
      <c r="I184" s="80">
        <v>1320000</v>
      </c>
    </row>
    <row r="185" spans="1:10" ht="18" customHeight="1" x14ac:dyDescent="0.3">
      <c r="A185" s="82">
        <v>3096</v>
      </c>
      <c r="B185" s="93">
        <v>46076</v>
      </c>
      <c r="C185" s="83" t="s">
        <v>1587</v>
      </c>
      <c r="D185" s="113" t="s">
        <v>5123</v>
      </c>
      <c r="J185" s="80">
        <v>-1649000</v>
      </c>
    </row>
    <row r="186" spans="1:10" ht="18" customHeight="1" x14ac:dyDescent="0.3">
      <c r="A186" s="82">
        <v>3097</v>
      </c>
      <c r="B186" s="93">
        <v>46076</v>
      </c>
      <c r="C186" s="83" t="s">
        <v>1968</v>
      </c>
      <c r="D186" s="113" t="s">
        <v>4117</v>
      </c>
      <c r="J186" s="80">
        <v>-385000</v>
      </c>
    </row>
    <row r="187" spans="1:10" ht="18" customHeight="1" x14ac:dyDescent="0.3">
      <c r="A187" s="82">
        <v>3098</v>
      </c>
      <c r="B187" s="93">
        <v>46077</v>
      </c>
      <c r="C187" s="83" t="s">
        <v>1460</v>
      </c>
      <c r="D187" s="113" t="s">
        <v>5124</v>
      </c>
      <c r="F187" s="120">
        <v>300000</v>
      </c>
      <c r="G187" s="85">
        <v>1</v>
      </c>
      <c r="I187" s="80">
        <v>300000</v>
      </c>
    </row>
    <row r="188" spans="1:10" ht="18" customHeight="1" x14ac:dyDescent="0.3">
      <c r="A188" s="82">
        <v>3099</v>
      </c>
      <c r="B188" s="93">
        <v>46077</v>
      </c>
      <c r="C188" s="83" t="s">
        <v>1649</v>
      </c>
      <c r="D188" s="113" t="s">
        <v>3565</v>
      </c>
      <c r="F188" s="120">
        <v>2600000</v>
      </c>
      <c r="G188" s="85">
        <v>1</v>
      </c>
      <c r="I188" s="80">
        <v>2600000</v>
      </c>
    </row>
    <row r="189" spans="1:10" ht="18" customHeight="1" x14ac:dyDescent="0.3">
      <c r="A189" s="82">
        <v>3100</v>
      </c>
      <c r="B189" s="93">
        <v>46077</v>
      </c>
      <c r="C189" s="83" t="s">
        <v>2986</v>
      </c>
      <c r="D189" s="113" t="s">
        <v>1198</v>
      </c>
      <c r="F189" s="120">
        <v>1200000</v>
      </c>
      <c r="G189" s="85">
        <v>1</v>
      </c>
      <c r="I189" s="80">
        <v>1200000</v>
      </c>
    </row>
    <row r="190" spans="1:10" ht="18" customHeight="1" x14ac:dyDescent="0.3">
      <c r="A190" s="82">
        <v>3101</v>
      </c>
      <c r="B190" s="93">
        <v>46077</v>
      </c>
      <c r="C190" s="83" t="s">
        <v>1838</v>
      </c>
      <c r="D190" s="113" t="s">
        <v>1198</v>
      </c>
      <c r="F190" s="120">
        <v>1200000</v>
      </c>
      <c r="G190" s="85">
        <v>1</v>
      </c>
      <c r="I190" s="80">
        <v>1200000</v>
      </c>
    </row>
    <row r="191" spans="1:10" ht="18" customHeight="1" x14ac:dyDescent="0.3">
      <c r="A191" s="82">
        <v>3102</v>
      </c>
      <c r="B191" s="93">
        <v>46077</v>
      </c>
      <c r="C191" s="83" t="s">
        <v>1838</v>
      </c>
      <c r="D191" s="113" t="s">
        <v>1487</v>
      </c>
      <c r="F191" s="120">
        <v>350000</v>
      </c>
      <c r="G191" s="85">
        <v>1</v>
      </c>
      <c r="I191" s="80">
        <v>350000</v>
      </c>
    </row>
    <row r="192" spans="1:10" ht="18" customHeight="1" x14ac:dyDescent="0.3">
      <c r="A192" s="82">
        <v>3103</v>
      </c>
      <c r="B192" s="93">
        <v>46077</v>
      </c>
      <c r="C192" s="83" t="s">
        <v>2135</v>
      </c>
      <c r="D192" s="113" t="s">
        <v>3039</v>
      </c>
      <c r="F192" s="120">
        <v>1000000</v>
      </c>
      <c r="G192" s="85">
        <v>1</v>
      </c>
      <c r="I192" s="80">
        <v>1000000</v>
      </c>
    </row>
    <row r="193" spans="1:10" ht="18" customHeight="1" x14ac:dyDescent="0.3">
      <c r="A193" s="82">
        <v>3104</v>
      </c>
      <c r="B193" s="93">
        <v>46077</v>
      </c>
      <c r="C193" s="83" t="s">
        <v>1390</v>
      </c>
      <c r="D193" s="113" t="s">
        <v>1734</v>
      </c>
      <c r="F193" s="120">
        <v>1100000</v>
      </c>
      <c r="G193" s="85">
        <v>1</v>
      </c>
      <c r="I193" s="80">
        <v>1100000</v>
      </c>
    </row>
    <row r="194" spans="1:10" ht="18" customHeight="1" x14ac:dyDescent="0.3">
      <c r="A194" s="82">
        <v>3105</v>
      </c>
      <c r="B194" s="93">
        <v>46077</v>
      </c>
      <c r="C194" s="83" t="s">
        <v>1838</v>
      </c>
      <c r="D194" s="113" t="s">
        <v>5132</v>
      </c>
      <c r="J194" s="80">
        <v>-1550000</v>
      </c>
    </row>
    <row r="195" spans="1:10" ht="18" customHeight="1" x14ac:dyDescent="0.3">
      <c r="A195" s="82">
        <v>3106</v>
      </c>
      <c r="B195" s="93">
        <v>46077</v>
      </c>
      <c r="C195" s="83" t="s">
        <v>1852</v>
      </c>
      <c r="D195" s="113" t="s">
        <v>4923</v>
      </c>
      <c r="J195" s="80">
        <v>-250000</v>
      </c>
    </row>
    <row r="196" spans="1:10" ht="18" customHeight="1" x14ac:dyDescent="0.3">
      <c r="A196" s="82">
        <v>3107</v>
      </c>
      <c r="B196" s="93">
        <v>46077</v>
      </c>
      <c r="C196" s="83" t="s">
        <v>1545</v>
      </c>
      <c r="D196" s="113" t="s">
        <v>5043</v>
      </c>
      <c r="J196" s="80">
        <v>-2900000</v>
      </c>
    </row>
    <row r="197" spans="1:10" ht="18" customHeight="1" x14ac:dyDescent="0.3">
      <c r="A197" s="82">
        <v>3108</v>
      </c>
      <c r="B197" s="93">
        <v>46077</v>
      </c>
      <c r="C197" s="83" t="s">
        <v>1649</v>
      </c>
      <c r="D197" s="113" t="s">
        <v>5133</v>
      </c>
      <c r="J197" s="80">
        <v>-2600000</v>
      </c>
    </row>
    <row r="198" spans="1:10" ht="18" customHeight="1" x14ac:dyDescent="0.3">
      <c r="A198" s="82">
        <v>3109</v>
      </c>
      <c r="B198" s="93">
        <v>46077</v>
      </c>
      <c r="C198" s="83" t="s">
        <v>1440</v>
      </c>
      <c r="D198" s="113" t="s">
        <v>5134</v>
      </c>
      <c r="J198" s="80">
        <v>-1320000</v>
      </c>
    </row>
    <row r="199" spans="1:10" ht="18" customHeight="1" x14ac:dyDescent="0.3">
      <c r="A199" s="82">
        <v>3110</v>
      </c>
      <c r="B199" s="93">
        <v>46078</v>
      </c>
      <c r="C199" s="83" t="s">
        <v>2771</v>
      </c>
      <c r="D199" s="113" t="s">
        <v>2079</v>
      </c>
      <c r="J199" s="80">
        <v>-870000</v>
      </c>
    </row>
    <row r="200" spans="1:10" ht="18" customHeight="1" x14ac:dyDescent="0.3">
      <c r="A200" s="82">
        <v>3111</v>
      </c>
      <c r="B200" s="93">
        <v>46078</v>
      </c>
      <c r="C200" s="83" t="s">
        <v>1464</v>
      </c>
      <c r="D200" s="113" t="s">
        <v>1198</v>
      </c>
      <c r="F200" s="120">
        <v>1100000</v>
      </c>
      <c r="G200" s="85">
        <v>1</v>
      </c>
      <c r="I200" s="126">
        <v>1100000</v>
      </c>
    </row>
    <row r="201" spans="1:10" ht="18" customHeight="1" x14ac:dyDescent="0.3">
      <c r="A201" s="82">
        <v>3112</v>
      </c>
      <c r="B201" s="93">
        <v>46078</v>
      </c>
      <c r="C201" s="83" t="s">
        <v>1464</v>
      </c>
      <c r="D201" s="113" t="s">
        <v>1487</v>
      </c>
      <c r="F201" s="120">
        <v>350000</v>
      </c>
      <c r="G201" s="85">
        <v>1</v>
      </c>
      <c r="I201" s="126">
        <v>350000</v>
      </c>
    </row>
    <row r="202" spans="1:10" ht="18" customHeight="1" x14ac:dyDescent="0.3">
      <c r="A202" s="82">
        <v>3113</v>
      </c>
      <c r="B202" s="93">
        <v>46078</v>
      </c>
      <c r="C202" s="83" t="s">
        <v>1297</v>
      </c>
      <c r="D202" s="113" t="s">
        <v>1198</v>
      </c>
      <c r="F202" s="120">
        <v>1200000</v>
      </c>
      <c r="G202" s="85">
        <v>1</v>
      </c>
      <c r="I202" s="80">
        <v>1200000</v>
      </c>
    </row>
    <row r="203" spans="1:10" ht="18" customHeight="1" x14ac:dyDescent="0.3">
      <c r="A203" s="82">
        <v>3114</v>
      </c>
      <c r="B203" s="93">
        <v>46078</v>
      </c>
      <c r="C203" s="83" t="s">
        <v>1297</v>
      </c>
      <c r="D203" s="113" t="s">
        <v>5136</v>
      </c>
      <c r="F203" s="120">
        <v>750000</v>
      </c>
      <c r="G203" s="85">
        <v>1</v>
      </c>
      <c r="I203" s="80">
        <v>750000</v>
      </c>
    </row>
    <row r="204" spans="1:10" ht="18" customHeight="1" x14ac:dyDescent="0.3">
      <c r="A204" s="82">
        <v>3115</v>
      </c>
      <c r="B204" s="93">
        <v>46078</v>
      </c>
      <c r="C204" s="83" t="s">
        <v>3391</v>
      </c>
      <c r="D204" s="113" t="s">
        <v>1734</v>
      </c>
      <c r="F204" s="120">
        <v>650000</v>
      </c>
      <c r="G204" s="85">
        <v>1</v>
      </c>
      <c r="I204" s="80">
        <v>650000</v>
      </c>
    </row>
    <row r="205" spans="1:10" ht="18" customHeight="1" x14ac:dyDescent="0.3">
      <c r="A205" s="82">
        <v>3116</v>
      </c>
      <c r="B205" s="93">
        <v>46078</v>
      </c>
      <c r="C205" s="83" t="s">
        <v>995</v>
      </c>
      <c r="D205" s="113" t="s">
        <v>1734</v>
      </c>
      <c r="F205" s="120">
        <v>650000</v>
      </c>
      <c r="G205" s="85">
        <v>1</v>
      </c>
      <c r="H205" s="126">
        <v>65000</v>
      </c>
      <c r="I205" s="80">
        <v>715000</v>
      </c>
    </row>
    <row r="206" spans="1:10" ht="18" customHeight="1" x14ac:dyDescent="0.3">
      <c r="A206" s="82">
        <v>3117</v>
      </c>
      <c r="B206" s="93">
        <v>46078</v>
      </c>
      <c r="C206" s="83" t="s">
        <v>4277</v>
      </c>
      <c r="D206" s="113" t="s">
        <v>1198</v>
      </c>
      <c r="F206" s="120">
        <v>1300000</v>
      </c>
      <c r="G206" s="85">
        <v>1</v>
      </c>
      <c r="I206" s="80">
        <v>1300000</v>
      </c>
    </row>
    <row r="207" spans="1:10" ht="18" customHeight="1" x14ac:dyDescent="0.3">
      <c r="A207" s="82">
        <v>3118</v>
      </c>
      <c r="B207" s="93">
        <v>46078</v>
      </c>
      <c r="C207" s="83" t="s">
        <v>995</v>
      </c>
      <c r="D207" s="113" t="s">
        <v>5141</v>
      </c>
      <c r="J207" s="80">
        <v>-715000</v>
      </c>
    </row>
    <row r="208" spans="1:10" ht="18" customHeight="1" x14ac:dyDescent="0.3">
      <c r="A208" s="82">
        <v>3119</v>
      </c>
      <c r="B208" s="93">
        <v>46078</v>
      </c>
      <c r="C208" s="83" t="s">
        <v>1297</v>
      </c>
      <c r="D208" s="113" t="s">
        <v>5142</v>
      </c>
      <c r="J208" s="80">
        <v>-1950000</v>
      </c>
    </row>
    <row r="209" spans="1:10" ht="18" customHeight="1" x14ac:dyDescent="0.3">
      <c r="A209" s="82">
        <v>3120</v>
      </c>
      <c r="B209" s="93">
        <v>46079</v>
      </c>
      <c r="C209" s="83" t="s">
        <v>1738</v>
      </c>
      <c r="D209" s="113" t="s">
        <v>1791</v>
      </c>
      <c r="J209" s="80">
        <v>-900000</v>
      </c>
    </row>
    <row r="210" spans="1:10" ht="18" customHeight="1" x14ac:dyDescent="0.3">
      <c r="A210" s="82">
        <v>3121</v>
      </c>
      <c r="B210" s="93">
        <v>46079</v>
      </c>
      <c r="C210" s="83" t="s">
        <v>2986</v>
      </c>
      <c r="D210" s="113" t="s">
        <v>5147</v>
      </c>
      <c r="J210" s="80">
        <v>-2065000</v>
      </c>
    </row>
    <row r="211" spans="1:10" ht="18" customHeight="1" x14ac:dyDescent="0.3">
      <c r="A211" s="82">
        <v>3122</v>
      </c>
      <c r="B211" s="93">
        <v>46079</v>
      </c>
      <c r="C211" s="83" t="s">
        <v>1577</v>
      </c>
      <c r="D211" s="113" t="s">
        <v>4439</v>
      </c>
      <c r="J211" s="80">
        <v>-1100000</v>
      </c>
    </row>
    <row r="212" spans="1:10" ht="18" customHeight="1" x14ac:dyDescent="0.3">
      <c r="A212" s="82">
        <v>3123</v>
      </c>
      <c r="B212" s="93">
        <v>46079</v>
      </c>
      <c r="C212" s="83" t="s">
        <v>4277</v>
      </c>
      <c r="D212" s="113" t="s">
        <v>4359</v>
      </c>
      <c r="J212" s="80">
        <v>-1300000</v>
      </c>
    </row>
    <row r="213" spans="1:10" ht="18" customHeight="1" x14ac:dyDescent="0.3">
      <c r="A213" s="82">
        <v>3124</v>
      </c>
      <c r="B213" s="93">
        <v>46079</v>
      </c>
      <c r="C213" s="83" t="s">
        <v>1781</v>
      </c>
      <c r="D213" s="113" t="s">
        <v>1200</v>
      </c>
      <c r="F213" s="120">
        <v>1200000</v>
      </c>
      <c r="G213" s="85">
        <v>1</v>
      </c>
      <c r="I213" s="80">
        <v>1200000</v>
      </c>
    </row>
    <row r="214" spans="1:10" ht="18" customHeight="1" x14ac:dyDescent="0.3">
      <c r="A214" s="82">
        <v>3125</v>
      </c>
      <c r="B214" s="93">
        <v>46079</v>
      </c>
      <c r="C214" s="83" t="s">
        <v>3189</v>
      </c>
      <c r="D214" s="113" t="s">
        <v>2168</v>
      </c>
      <c r="F214" s="120">
        <v>1600000</v>
      </c>
      <c r="G214" s="85">
        <v>1</v>
      </c>
      <c r="I214" s="80">
        <v>1600000</v>
      </c>
    </row>
    <row r="215" spans="1:10" ht="18" customHeight="1" x14ac:dyDescent="0.3">
      <c r="A215" s="82">
        <v>3126</v>
      </c>
      <c r="B215" s="93">
        <v>46079</v>
      </c>
      <c r="C215" s="83" t="s">
        <v>1577</v>
      </c>
      <c r="D215" s="113" t="s">
        <v>2177</v>
      </c>
      <c r="F215" s="120">
        <v>620000</v>
      </c>
      <c r="G215" s="85">
        <v>1</v>
      </c>
      <c r="I215" s="80">
        <v>620000</v>
      </c>
    </row>
    <row r="216" spans="1:10" ht="18" customHeight="1" x14ac:dyDescent="0.3">
      <c r="A216" s="82">
        <v>3127</v>
      </c>
      <c r="B216" s="93">
        <v>46079</v>
      </c>
      <c r="C216" s="83" t="s">
        <v>1447</v>
      </c>
      <c r="D216" s="113" t="s">
        <v>1708</v>
      </c>
      <c r="F216" s="120">
        <v>150000</v>
      </c>
      <c r="G216" s="85">
        <v>1</v>
      </c>
      <c r="I216" s="80">
        <v>150000</v>
      </c>
    </row>
    <row r="217" spans="1:10" ht="18" customHeight="1" x14ac:dyDescent="0.3">
      <c r="A217" s="82">
        <v>3128</v>
      </c>
      <c r="B217" s="93">
        <v>46079</v>
      </c>
      <c r="C217" s="83" t="s">
        <v>4028</v>
      </c>
      <c r="D217" s="113" t="s">
        <v>3039</v>
      </c>
      <c r="F217" s="120">
        <v>1000000</v>
      </c>
      <c r="G217" s="85">
        <v>1</v>
      </c>
      <c r="H217" s="126">
        <v>100000</v>
      </c>
      <c r="I217" s="80">
        <v>1100000</v>
      </c>
    </row>
    <row r="218" spans="1:10" ht="18" customHeight="1" x14ac:dyDescent="0.3">
      <c r="A218" s="82">
        <v>3129</v>
      </c>
      <c r="B218" s="93">
        <v>46079</v>
      </c>
      <c r="C218" s="83" t="s">
        <v>1435</v>
      </c>
      <c r="D218" s="113" t="s">
        <v>5154</v>
      </c>
      <c r="F218" s="120">
        <v>-350000</v>
      </c>
      <c r="G218" s="85">
        <v>1</v>
      </c>
      <c r="J218" s="80">
        <v>-350000</v>
      </c>
    </row>
    <row r="219" spans="1:10" ht="18" customHeight="1" x14ac:dyDescent="0.3">
      <c r="A219" s="82">
        <v>3130</v>
      </c>
      <c r="B219" s="93">
        <v>46079</v>
      </c>
      <c r="C219" s="83" t="s">
        <v>1435</v>
      </c>
      <c r="D219" s="113" t="s">
        <v>5155</v>
      </c>
      <c r="F219" s="120">
        <v>-300000</v>
      </c>
      <c r="G219" s="85">
        <v>1</v>
      </c>
      <c r="J219" s="80">
        <v>-300000</v>
      </c>
    </row>
    <row r="220" spans="1:10" ht="18" customHeight="1" x14ac:dyDescent="0.3">
      <c r="A220" s="82">
        <v>3131</v>
      </c>
      <c r="B220" s="93">
        <v>46079</v>
      </c>
      <c r="C220" s="83" t="s">
        <v>1016</v>
      </c>
      <c r="D220" s="113" t="s">
        <v>2184</v>
      </c>
      <c r="F220" s="120">
        <v>550000</v>
      </c>
      <c r="G220" s="85">
        <v>1</v>
      </c>
      <c r="I220" s="80">
        <v>550000</v>
      </c>
    </row>
    <row r="221" spans="1:10" ht="18" customHeight="1" x14ac:dyDescent="0.3">
      <c r="A221" s="82">
        <v>3132</v>
      </c>
      <c r="B221" s="93">
        <v>46079</v>
      </c>
      <c r="C221" s="83" t="s">
        <v>1485</v>
      </c>
      <c r="D221" s="113" t="s">
        <v>1200</v>
      </c>
      <c r="F221" s="120">
        <v>1250000</v>
      </c>
      <c r="G221" s="85">
        <v>1</v>
      </c>
      <c r="I221" s="80">
        <v>1250000</v>
      </c>
    </row>
    <row r="222" spans="1:10" ht="18" customHeight="1" x14ac:dyDescent="0.3">
      <c r="A222" s="82">
        <v>3133</v>
      </c>
      <c r="B222" s="93">
        <v>46079</v>
      </c>
      <c r="C222" s="83" t="s">
        <v>985</v>
      </c>
      <c r="D222" s="113" t="s">
        <v>2372</v>
      </c>
      <c r="F222" s="120">
        <v>681818</v>
      </c>
      <c r="G222" s="85">
        <v>1</v>
      </c>
      <c r="H222" s="126">
        <v>68182</v>
      </c>
      <c r="I222" s="80">
        <v>750000</v>
      </c>
    </row>
    <row r="223" spans="1:10" ht="18" customHeight="1" x14ac:dyDescent="0.3">
      <c r="A223" s="82">
        <v>3134</v>
      </c>
      <c r="B223" s="93">
        <v>46079</v>
      </c>
      <c r="C223" s="83" t="s">
        <v>985</v>
      </c>
      <c r="D223" s="113" t="s">
        <v>2170</v>
      </c>
      <c r="F223" s="120">
        <v>1500000</v>
      </c>
      <c r="G223" s="85">
        <v>1</v>
      </c>
      <c r="H223" s="126">
        <v>150000</v>
      </c>
      <c r="I223" s="80">
        <v>1650000</v>
      </c>
    </row>
    <row r="224" spans="1:10" ht="18" customHeight="1" x14ac:dyDescent="0.3">
      <c r="A224" s="82">
        <v>3135</v>
      </c>
      <c r="B224" s="93">
        <v>46079</v>
      </c>
      <c r="C224" s="83" t="s">
        <v>985</v>
      </c>
      <c r="D224" s="113" t="s">
        <v>2171</v>
      </c>
      <c r="F224" s="120">
        <v>100000</v>
      </c>
      <c r="G224" s="85">
        <v>1</v>
      </c>
      <c r="H224" s="126">
        <v>10000</v>
      </c>
      <c r="I224" s="80">
        <v>110000</v>
      </c>
    </row>
    <row r="225" spans="1:10" ht="18" customHeight="1" x14ac:dyDescent="0.3">
      <c r="A225" s="82">
        <v>3136</v>
      </c>
      <c r="B225" s="93">
        <v>46079</v>
      </c>
      <c r="C225" s="83" t="s">
        <v>985</v>
      </c>
      <c r="D225" s="113" t="s">
        <v>4159</v>
      </c>
      <c r="J225" s="80">
        <v>-2510000</v>
      </c>
    </row>
    <row r="226" spans="1:10" ht="18" customHeight="1" x14ac:dyDescent="0.3">
      <c r="A226" s="82">
        <v>3137</v>
      </c>
      <c r="B226" s="93">
        <v>46080</v>
      </c>
      <c r="C226" s="83" t="s">
        <v>3256</v>
      </c>
      <c r="D226" s="113" t="s">
        <v>5161</v>
      </c>
      <c r="J226" s="80">
        <v>-1130000</v>
      </c>
    </row>
    <row r="227" spans="1:10" ht="18" customHeight="1" x14ac:dyDescent="0.3">
      <c r="A227" s="82">
        <v>3138</v>
      </c>
      <c r="B227" s="93">
        <v>46080</v>
      </c>
      <c r="C227" s="83" t="s">
        <v>1016</v>
      </c>
      <c r="D227" s="113" t="s">
        <v>2097</v>
      </c>
      <c r="F227" s="120">
        <v>1200000</v>
      </c>
      <c r="G227" s="85">
        <v>1</v>
      </c>
      <c r="I227" s="80">
        <v>1200000</v>
      </c>
    </row>
    <row r="228" spans="1:10" ht="18" customHeight="1" x14ac:dyDescent="0.3">
      <c r="A228" s="82">
        <v>3139</v>
      </c>
      <c r="B228" s="93">
        <v>46080</v>
      </c>
      <c r="C228" s="83" t="s">
        <v>2904</v>
      </c>
      <c r="D228" s="113" t="s">
        <v>4831</v>
      </c>
      <c r="F228" s="120">
        <v>3200000</v>
      </c>
      <c r="G228" s="85">
        <v>1</v>
      </c>
      <c r="I228" s="80">
        <v>3200000</v>
      </c>
    </row>
    <row r="229" spans="1:10" ht="18" customHeight="1" x14ac:dyDescent="0.3">
      <c r="A229" s="82">
        <v>3140</v>
      </c>
      <c r="B229" s="93">
        <v>46080</v>
      </c>
      <c r="C229" s="83" t="s">
        <v>2904</v>
      </c>
      <c r="D229" s="113" t="s">
        <v>1755</v>
      </c>
      <c r="F229" s="120">
        <v>100000</v>
      </c>
      <c r="G229" s="85">
        <v>1</v>
      </c>
      <c r="I229" s="80">
        <v>100000</v>
      </c>
    </row>
    <row r="230" spans="1:10" ht="18" customHeight="1" x14ac:dyDescent="0.3">
      <c r="A230" s="82">
        <v>3141</v>
      </c>
      <c r="B230" s="93">
        <v>46080</v>
      </c>
      <c r="C230" s="83" t="s">
        <v>2904</v>
      </c>
      <c r="D230" s="113" t="s">
        <v>5163</v>
      </c>
      <c r="F230" s="120">
        <v>10000</v>
      </c>
      <c r="G230" s="85">
        <v>10</v>
      </c>
      <c r="I230" s="80">
        <v>100000</v>
      </c>
    </row>
    <row r="231" spans="1:10" ht="18" customHeight="1" x14ac:dyDescent="0.3">
      <c r="A231" s="82">
        <v>3142</v>
      </c>
      <c r="B231" s="93">
        <v>46080</v>
      </c>
      <c r="C231" s="83" t="s">
        <v>5166</v>
      </c>
      <c r="D231" s="113" t="s">
        <v>1734</v>
      </c>
      <c r="F231" s="120">
        <v>650000</v>
      </c>
      <c r="G231" s="85">
        <v>1</v>
      </c>
      <c r="I231" s="80">
        <v>650000</v>
      </c>
    </row>
    <row r="232" spans="1:10" ht="18" customHeight="1" x14ac:dyDescent="0.3">
      <c r="A232" s="82">
        <v>3143</v>
      </c>
      <c r="B232" s="93">
        <v>46080</v>
      </c>
      <c r="C232" s="83" t="s">
        <v>3901</v>
      </c>
      <c r="D232" s="113" t="s">
        <v>3565</v>
      </c>
      <c r="F232" s="120">
        <v>2600000</v>
      </c>
      <c r="G232" s="85">
        <v>1</v>
      </c>
      <c r="I232" s="80">
        <v>2600000</v>
      </c>
    </row>
    <row r="233" spans="1:10" ht="18" customHeight="1" x14ac:dyDescent="0.3">
      <c r="A233" s="82">
        <v>3144</v>
      </c>
      <c r="B233" s="93">
        <v>46080</v>
      </c>
      <c r="C233" s="83" t="s">
        <v>3901</v>
      </c>
      <c r="D233" s="113" t="s">
        <v>2184</v>
      </c>
      <c r="F233" s="120">
        <v>700000</v>
      </c>
      <c r="G233" s="85">
        <v>1</v>
      </c>
      <c r="I233" s="80">
        <v>700000</v>
      </c>
    </row>
    <row r="234" spans="1:10" ht="18" customHeight="1" x14ac:dyDescent="0.3">
      <c r="A234" s="82">
        <v>3145</v>
      </c>
      <c r="B234" s="93">
        <v>46080</v>
      </c>
      <c r="C234" s="83" t="s">
        <v>3901</v>
      </c>
      <c r="D234" s="113" t="s">
        <v>2181</v>
      </c>
      <c r="F234" s="120">
        <v>40000</v>
      </c>
      <c r="G234" s="85">
        <v>1</v>
      </c>
      <c r="I234" s="80">
        <v>40000</v>
      </c>
    </row>
    <row r="235" spans="1:10" ht="18" customHeight="1" x14ac:dyDescent="0.3">
      <c r="A235" s="82">
        <v>3146</v>
      </c>
      <c r="B235" s="93">
        <v>46080</v>
      </c>
      <c r="C235" s="83" t="s">
        <v>3901</v>
      </c>
      <c r="D235" s="113" t="s">
        <v>2182</v>
      </c>
      <c r="F235" s="120">
        <v>10000</v>
      </c>
      <c r="G235" s="85">
        <v>2</v>
      </c>
      <c r="I235" s="80">
        <v>20000</v>
      </c>
    </row>
    <row r="236" spans="1:10" ht="18" customHeight="1" x14ac:dyDescent="0.3">
      <c r="A236" s="82">
        <v>3147</v>
      </c>
      <c r="B236" s="93">
        <v>46080</v>
      </c>
      <c r="C236" s="83" t="s">
        <v>1713</v>
      </c>
      <c r="D236" s="113" t="s">
        <v>1850</v>
      </c>
      <c r="F236" s="120">
        <v>1000000</v>
      </c>
      <c r="G236" s="85">
        <v>1</v>
      </c>
      <c r="I236" s="80">
        <v>1000000</v>
      </c>
    </row>
    <row r="237" spans="1:10" ht="18" customHeight="1" x14ac:dyDescent="0.3">
      <c r="A237" s="82">
        <v>3148</v>
      </c>
      <c r="B237" s="93">
        <v>46080</v>
      </c>
      <c r="C237" s="83" t="s">
        <v>1443</v>
      </c>
      <c r="D237" s="113" t="s">
        <v>2168</v>
      </c>
      <c r="F237" s="120">
        <v>1600000</v>
      </c>
      <c r="G237" s="85">
        <v>1</v>
      </c>
      <c r="H237" s="126">
        <v>160000</v>
      </c>
      <c r="I237" s="80">
        <v>1760000</v>
      </c>
    </row>
    <row r="238" spans="1:10" ht="18" customHeight="1" x14ac:dyDescent="0.3">
      <c r="A238" s="82">
        <v>3149</v>
      </c>
      <c r="B238" s="93">
        <v>46080</v>
      </c>
      <c r="C238" s="83" t="s">
        <v>3391</v>
      </c>
      <c r="D238" s="113" t="s">
        <v>4360</v>
      </c>
      <c r="J238" s="80">
        <v>-650000</v>
      </c>
    </row>
    <row r="239" spans="1:10" ht="18" customHeight="1" x14ac:dyDescent="0.3">
      <c r="A239" s="82">
        <v>3150</v>
      </c>
      <c r="B239" s="93">
        <v>46080</v>
      </c>
      <c r="C239" s="83" t="s">
        <v>5166</v>
      </c>
      <c r="D239" s="113" t="s">
        <v>5172</v>
      </c>
      <c r="J239" s="80">
        <v>-650000</v>
      </c>
    </row>
    <row r="240" spans="1:10" ht="18" customHeight="1" x14ac:dyDescent="0.3">
      <c r="A240" s="82">
        <v>3151</v>
      </c>
      <c r="B240" s="93">
        <v>46080</v>
      </c>
      <c r="C240" s="83" t="s">
        <v>3189</v>
      </c>
      <c r="D240" s="113" t="s">
        <v>4158</v>
      </c>
      <c r="J240" s="80">
        <v>-1600000</v>
      </c>
    </row>
    <row r="241" spans="1:10" ht="18" customHeight="1" x14ac:dyDescent="0.3">
      <c r="A241" s="82">
        <v>3152</v>
      </c>
      <c r="B241" s="93">
        <v>46080</v>
      </c>
      <c r="C241" s="83" t="s">
        <v>2904</v>
      </c>
      <c r="D241" s="113" t="s">
        <v>4287</v>
      </c>
      <c r="J241" s="80">
        <v>-3400000</v>
      </c>
    </row>
    <row r="242" spans="1:10" ht="18" customHeight="1" x14ac:dyDescent="0.3">
      <c r="A242" s="82">
        <v>3153</v>
      </c>
      <c r="B242" s="93">
        <v>46080</v>
      </c>
      <c r="C242" s="83" t="s">
        <v>1885</v>
      </c>
      <c r="D242" s="113" t="s">
        <v>4192</v>
      </c>
      <c r="J242" s="80">
        <v>-2750000</v>
      </c>
    </row>
    <row r="243" spans="1:10" ht="18" customHeight="1" x14ac:dyDescent="0.3">
      <c r="A243" s="82">
        <v>3154</v>
      </c>
      <c r="B243" s="93">
        <v>46080</v>
      </c>
      <c r="C243" s="83" t="s">
        <v>1485</v>
      </c>
      <c r="D243" s="113" t="s">
        <v>4116</v>
      </c>
      <c r="J243" s="80">
        <v>-1250000</v>
      </c>
    </row>
    <row r="244" spans="1:10" ht="18" customHeight="1" x14ac:dyDescent="0.3">
      <c r="A244" s="82">
        <v>3155</v>
      </c>
      <c r="B244" s="93">
        <v>46080</v>
      </c>
      <c r="C244" s="83" t="s">
        <v>1458</v>
      </c>
      <c r="D244" s="113" t="s">
        <v>5174</v>
      </c>
      <c r="J244" s="80">
        <v>-1100000</v>
      </c>
    </row>
    <row r="245" spans="1:10" ht="18" customHeight="1" x14ac:dyDescent="0.3">
      <c r="A245" s="82">
        <v>3156</v>
      </c>
      <c r="B245" s="93">
        <v>46081</v>
      </c>
      <c r="C245" s="83" t="s">
        <v>4412</v>
      </c>
      <c r="D245" s="113" t="s">
        <v>5175</v>
      </c>
      <c r="J245" s="80">
        <v>-150000</v>
      </c>
    </row>
    <row r="246" spans="1:10" ht="18" customHeight="1" x14ac:dyDescent="0.3">
      <c r="A246" s="82">
        <v>3157</v>
      </c>
      <c r="B246" s="93">
        <v>46081</v>
      </c>
      <c r="C246" s="83" t="s">
        <v>2484</v>
      </c>
      <c r="D246" s="113" t="s">
        <v>5176</v>
      </c>
      <c r="J246" s="80">
        <v>-1650000</v>
      </c>
    </row>
    <row r="247" spans="1:10" ht="18" customHeight="1" x14ac:dyDescent="0.3">
      <c r="A247" s="82">
        <v>3158</v>
      </c>
      <c r="B247" s="93">
        <v>46081</v>
      </c>
      <c r="C247" s="83" t="s">
        <v>1571</v>
      </c>
      <c r="D247" s="113" t="s">
        <v>1198</v>
      </c>
      <c r="F247" s="120">
        <v>1200000</v>
      </c>
      <c r="G247" s="85">
        <v>1</v>
      </c>
      <c r="H247" s="126">
        <v>120000</v>
      </c>
      <c r="I247" s="80">
        <v>1320000</v>
      </c>
    </row>
    <row r="248" spans="1:10" ht="18" customHeight="1" x14ac:dyDescent="0.3">
      <c r="A248" s="82">
        <v>3159</v>
      </c>
      <c r="B248" s="93">
        <v>46081</v>
      </c>
      <c r="C248" s="83" t="s">
        <v>1577</v>
      </c>
      <c r="D248" s="113" t="s">
        <v>1734</v>
      </c>
      <c r="F248" s="120">
        <v>500000</v>
      </c>
      <c r="G248" s="85">
        <v>1</v>
      </c>
      <c r="H248" s="126">
        <v>50000</v>
      </c>
      <c r="I248" s="80">
        <v>550000</v>
      </c>
    </row>
    <row r="249" spans="1:10" ht="18" customHeight="1" x14ac:dyDescent="0.3">
      <c r="A249" s="82">
        <v>3160</v>
      </c>
      <c r="B249" s="93">
        <v>46081</v>
      </c>
      <c r="C249" s="83" t="s">
        <v>1044</v>
      </c>
      <c r="D249" s="113" t="s">
        <v>2186</v>
      </c>
      <c r="F249" s="120">
        <v>1600000</v>
      </c>
      <c r="G249" s="85">
        <v>1</v>
      </c>
      <c r="I249" s="80">
        <v>1600000</v>
      </c>
    </row>
    <row r="250" spans="1:10" ht="18" customHeight="1" x14ac:dyDescent="0.3">
      <c r="A250" s="82">
        <v>3161</v>
      </c>
      <c r="B250" s="93">
        <v>46081</v>
      </c>
      <c r="C250" s="83" t="s">
        <v>1390</v>
      </c>
      <c r="D250" s="113" t="s">
        <v>1540</v>
      </c>
      <c r="F250" s="120">
        <v>50000</v>
      </c>
      <c r="G250" s="85">
        <v>1</v>
      </c>
      <c r="I250" s="80">
        <v>50000</v>
      </c>
    </row>
    <row r="251" spans="1:10" ht="18" customHeight="1" x14ac:dyDescent="0.3">
      <c r="A251" s="82">
        <v>3162</v>
      </c>
      <c r="B251" s="93">
        <v>46081</v>
      </c>
      <c r="C251" s="83" t="s">
        <v>1571</v>
      </c>
      <c r="D251" s="113" t="s">
        <v>2047</v>
      </c>
      <c r="J251" s="80">
        <v>-2750000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4" t="s">
        <v>2</v>
      </c>
      <c r="B1" s="459" t="s">
        <v>2312</v>
      </c>
      <c r="C1" s="457" t="s">
        <v>2512</v>
      </c>
      <c r="D1" s="454" t="s">
        <v>2541</v>
      </c>
      <c r="E1" s="454" t="s">
        <v>36</v>
      </c>
      <c r="F1" s="454" t="s">
        <v>2696</v>
      </c>
      <c r="G1" s="454"/>
      <c r="H1" s="454" t="s">
        <v>2697</v>
      </c>
      <c r="I1" s="454"/>
      <c r="J1" s="454" t="s">
        <v>2698</v>
      </c>
      <c r="K1" s="454"/>
      <c r="L1" s="275"/>
    </row>
    <row r="2" spans="1:15" ht="17.25" thickBot="1" x14ac:dyDescent="0.35">
      <c r="A2" s="455"/>
      <c r="B2" s="460"/>
      <c r="C2" s="458"/>
      <c r="D2" s="455"/>
      <c r="E2" s="455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6" t="s">
        <v>2540</v>
      </c>
      <c r="C149" s="456"/>
      <c r="D149" s="456"/>
      <c r="E149" s="456"/>
      <c r="F149" s="456"/>
      <c r="G149" s="456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3652</v>
      </c>
      <c r="B1" s="304" t="s">
        <v>49</v>
      </c>
      <c r="C1" s="305" t="s">
        <v>2820</v>
      </c>
      <c r="D1" s="304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7230000</v>
      </c>
      <c r="D2" s="58">
        <f t="shared" ref="D2:D65" si="0">RANK(C2,C:C,0)</f>
        <v>1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5400000</v>
      </c>
      <c r="D3" s="58">
        <f t="shared" si="0"/>
        <v>3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3190000</v>
      </c>
      <c r="D4" s="58">
        <f t="shared" si="0"/>
        <v>9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480000</v>
      </c>
      <c r="D5" s="58">
        <f t="shared" si="0"/>
        <v>53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1221000</v>
      </c>
      <c r="D6" s="58">
        <f t="shared" si="0"/>
        <v>41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450000</v>
      </c>
      <c r="D7" s="58">
        <f t="shared" si="0"/>
        <v>54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330000</v>
      </c>
      <c r="D8" s="58">
        <f t="shared" si="0"/>
        <v>56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2720000</v>
      </c>
      <c r="D9" s="58">
        <f t="shared" si="0"/>
        <v>13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62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2510000</v>
      </c>
      <c r="D11" s="58">
        <f t="shared" si="0"/>
        <v>18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4100000</v>
      </c>
      <c r="D12" s="58">
        <f t="shared" si="0"/>
        <v>5</v>
      </c>
      <c r="E12" s="47">
        <v>1</v>
      </c>
      <c r="F12">
        <f>IF(D12 &lt; 10,,"")</f>
        <v>0</v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62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1600000</v>
      </c>
      <c r="D14" s="58">
        <f t="shared" si="0"/>
        <v>31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1100000</v>
      </c>
      <c r="D15" s="58">
        <f t="shared" si="0"/>
        <v>44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3120000</v>
      </c>
      <c r="D16" s="58">
        <f t="shared" si="0"/>
        <v>10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3074000</v>
      </c>
      <c r="D17" s="58">
        <f t="shared" si="0"/>
        <v>11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62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2690000</v>
      </c>
      <c r="D19" s="58">
        <f t="shared" si="0"/>
        <v>15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6020000</v>
      </c>
      <c r="D20" s="58">
        <f t="shared" si="0"/>
        <v>2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2030000</v>
      </c>
      <c r="D21" s="58">
        <f t="shared" si="0"/>
        <v>25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2700000</v>
      </c>
      <c r="D22" s="58">
        <f t="shared" si="0"/>
        <v>14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1370000</v>
      </c>
      <c r="D23" s="58">
        <f t="shared" si="0"/>
        <v>36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62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800000</v>
      </c>
      <c r="D25" s="58">
        <f t="shared" si="0"/>
        <v>49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62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870000</v>
      </c>
      <c r="D27" s="58">
        <f t="shared" si="0"/>
        <v>48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62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62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4230000</v>
      </c>
      <c r="D30" s="58">
        <f t="shared" si="0"/>
        <v>4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3975000</v>
      </c>
      <c r="D31" s="58">
        <f t="shared" si="0"/>
        <v>6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1485000</v>
      </c>
      <c r="D32" s="58">
        <f t="shared" si="0"/>
        <v>35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2200000</v>
      </c>
      <c r="D33" s="58">
        <f t="shared" si="0"/>
        <v>21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62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2750000</v>
      </c>
      <c r="D35" s="58">
        <f t="shared" si="0"/>
        <v>12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62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62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62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62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62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4388</v>
      </c>
      <c r="C41" s="268">
        <f>SUMIF(BTS_매출관리!C:C,B41,BTS_매출관리!I:I)</f>
        <v>0</v>
      </c>
      <c r="D41" s="58">
        <f t="shared" si="0"/>
        <v>62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62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2065000</v>
      </c>
      <c r="D43" s="58">
        <f t="shared" si="0"/>
        <v>24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62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0</v>
      </c>
      <c r="D45" s="58">
        <f t="shared" si="0"/>
        <v>62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62</v>
      </c>
      <c r="F46" t="s">
        <v>3783</v>
      </c>
      <c r="G46" t="s">
        <v>3781</v>
      </c>
    </row>
    <row r="47" spans="1:17" x14ac:dyDescent="0.3">
      <c r="A47" s="269"/>
      <c r="B47" s="269" t="s">
        <v>4467</v>
      </c>
      <c r="C47" s="268">
        <f>SUMIF(BTS_매출관리!C:C,B47,BTS_매출관리!I:I)</f>
        <v>0</v>
      </c>
      <c r="D47" s="58">
        <f t="shared" si="0"/>
        <v>62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4577</v>
      </c>
      <c r="C48" s="268">
        <f>SUMIF(BTS_매출관리!C:C,B48,BTS_매출관리!I:I)</f>
        <v>0</v>
      </c>
      <c r="D48" s="58">
        <f t="shared" si="0"/>
        <v>62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50000</v>
      </c>
      <c r="D49" s="58">
        <f t="shared" si="0"/>
        <v>61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3360000</v>
      </c>
      <c r="D50" s="58">
        <f t="shared" si="0"/>
        <v>8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2630000</v>
      </c>
      <c r="D51" s="58">
        <f t="shared" si="0"/>
        <v>16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62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62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1600000</v>
      </c>
      <c r="D54" s="58">
        <f t="shared" si="0"/>
        <v>31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2100000</v>
      </c>
      <c r="D55" s="58">
        <f t="shared" si="0"/>
        <v>23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1760000</v>
      </c>
      <c r="D56" s="58">
        <f t="shared" si="0"/>
        <v>27</v>
      </c>
    </row>
    <row r="57" spans="1:7" x14ac:dyDescent="0.3">
      <c r="A57" s="269"/>
      <c r="B57" s="269" t="s">
        <v>1320</v>
      </c>
      <c r="C57" s="268">
        <f>SUMIF(BTS_매출관리!C:C,B57,BTS_매출관리!I:I)</f>
        <v>1650000</v>
      </c>
      <c r="D57" s="58">
        <f t="shared" si="0"/>
        <v>29</v>
      </c>
    </row>
    <row r="58" spans="1:7" x14ac:dyDescent="0.3">
      <c r="A58" s="269"/>
      <c r="B58" s="269" t="s">
        <v>2904</v>
      </c>
      <c r="C58" s="268">
        <f>SUMIF(BTS_매출관리!C:C,B58,BTS_매출관리!I:I)</f>
        <v>3400000</v>
      </c>
      <c r="D58" s="58">
        <f t="shared" si="0"/>
        <v>7</v>
      </c>
    </row>
    <row r="59" spans="1:7" x14ac:dyDescent="0.3">
      <c r="A59" s="269"/>
      <c r="B59" s="269" t="s">
        <v>4786</v>
      </c>
      <c r="C59" s="268">
        <f>SUMIF(BTS_매출관리!C:C,B59,BTS_매출관리!I:I)</f>
        <v>0</v>
      </c>
      <c r="D59" s="58">
        <f t="shared" si="0"/>
        <v>62</v>
      </c>
    </row>
    <row r="60" spans="1:7" x14ac:dyDescent="0.3">
      <c r="A60" s="269"/>
      <c r="B60" s="269" t="s">
        <v>1262</v>
      </c>
      <c r="C60" s="299">
        <f>SUMIF(BTS_매출관리!C:C,B60,BTS_매출관리!I:I)</f>
        <v>250000</v>
      </c>
      <c r="D60" s="58">
        <f t="shared" si="0"/>
        <v>57</v>
      </c>
    </row>
    <row r="61" spans="1:7" x14ac:dyDescent="0.3">
      <c r="A61" s="269"/>
      <c r="B61" s="269" t="s">
        <v>1347</v>
      </c>
      <c r="C61" s="268">
        <f>SUMIF(BTS_매출관리!C:C,B61,BTS_매출관리!I:I)</f>
        <v>1250000</v>
      </c>
      <c r="D61" s="58">
        <f t="shared" si="0"/>
        <v>39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1295000</v>
      </c>
      <c r="D62" s="58">
        <f t="shared" si="0"/>
        <v>38</v>
      </c>
    </row>
    <row r="63" spans="1:7" x14ac:dyDescent="0.3">
      <c r="A63" s="269"/>
      <c r="B63" s="269" t="s">
        <v>3719</v>
      </c>
      <c r="C63" s="268">
        <f>SUMIF(BTS_매출관리!C:C,B63,BTS_매출관리!I:I)</f>
        <v>2430000</v>
      </c>
      <c r="D63" s="58">
        <f t="shared" si="0"/>
        <v>19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62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62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62</v>
      </c>
    </row>
    <row r="67" spans="1:4" x14ac:dyDescent="0.3">
      <c r="A67" s="269"/>
      <c r="B67" s="269" t="s">
        <v>1649</v>
      </c>
      <c r="C67" s="268">
        <f>SUMIF(BTS_매출관리!C:C,B67,BTS_매출관리!I:I)</f>
        <v>2600000</v>
      </c>
      <c r="D67" s="58">
        <f t="shared" si="1"/>
        <v>17</v>
      </c>
    </row>
    <row r="68" spans="1:4" x14ac:dyDescent="0.3">
      <c r="A68" s="269"/>
      <c r="B68" s="269" t="s">
        <v>1365</v>
      </c>
      <c r="C68" s="268">
        <f>SUMIF(BTS_매출관리!C:C,B68,BTS_매출관리!I:I)</f>
        <v>1550000</v>
      </c>
      <c r="D68" s="58">
        <f t="shared" si="1"/>
        <v>34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62</v>
      </c>
    </row>
    <row r="70" spans="1:4" x14ac:dyDescent="0.3">
      <c r="A70" s="269"/>
      <c r="B70" s="269" t="s">
        <v>4612</v>
      </c>
      <c r="C70" s="268">
        <f>SUMIF(BTS_매출관리!C:C,B70,BTS_매출관리!I:I)</f>
        <v>0</v>
      </c>
      <c r="D70" s="58">
        <f t="shared" si="1"/>
        <v>62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62</v>
      </c>
    </row>
    <row r="72" spans="1:4" x14ac:dyDescent="0.3">
      <c r="A72" s="269"/>
      <c r="B72" s="269" t="s">
        <v>1277</v>
      </c>
      <c r="C72" s="299">
        <f>SUMIF(BTS_매출관리!C:C,B72,BTS_매출관리!I:I)</f>
        <v>200000</v>
      </c>
      <c r="D72" s="58">
        <f t="shared" si="1"/>
        <v>58</v>
      </c>
    </row>
    <row r="73" spans="1:4" x14ac:dyDescent="0.3">
      <c r="A73" s="269"/>
      <c r="B73" s="269" t="s">
        <v>2777</v>
      </c>
      <c r="C73" s="268">
        <f>SUMIF(BTS_매출관리!C:C,B73,BTS_매출관리!I:I)</f>
        <v>1150000</v>
      </c>
      <c r="D73" s="58">
        <f t="shared" si="1"/>
        <v>43</v>
      </c>
    </row>
    <row r="74" spans="1:4" x14ac:dyDescent="0.3">
      <c r="A74" s="269"/>
      <c r="B74" s="269" t="s">
        <v>4012</v>
      </c>
      <c r="C74" s="268">
        <f>SUMIF(BTS_매출관리!C:C,B74,BTS_매출관리!I:I)</f>
        <v>2200000</v>
      </c>
      <c r="D74" s="58">
        <f t="shared" si="1"/>
        <v>21</v>
      </c>
    </row>
    <row r="75" spans="1:4" x14ac:dyDescent="0.3">
      <c r="A75" s="269"/>
      <c r="B75" s="269" t="s">
        <v>4277</v>
      </c>
      <c r="C75" s="268">
        <f>SUMIF(BTS_매출관리!C:C,B75,BTS_매출관리!I:I)</f>
        <v>1300000</v>
      </c>
      <c r="D75" s="58">
        <f t="shared" si="1"/>
        <v>37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62</v>
      </c>
    </row>
    <row r="77" spans="1:4" x14ac:dyDescent="0.3">
      <c r="A77" s="269"/>
      <c r="B77" s="269" t="s">
        <v>4924</v>
      </c>
      <c r="C77" s="268">
        <f>SUMIF(BTS_매출관리!C:C,B77,BTS_매출관리!I:I)</f>
        <v>0</v>
      </c>
      <c r="D77" s="58">
        <f t="shared" si="1"/>
        <v>62</v>
      </c>
    </row>
    <row r="78" spans="1:4" x14ac:dyDescent="0.3">
      <c r="A78" s="269"/>
      <c r="B78" s="269" t="s">
        <v>2580</v>
      </c>
      <c r="C78" s="299">
        <f>SUMIF(BTS_매출관리!C:C,B78,BTS_매출관리!I:I)</f>
        <v>0</v>
      </c>
      <c r="D78" s="58">
        <f t="shared" si="1"/>
        <v>62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62</v>
      </c>
    </row>
    <row r="80" spans="1:4" x14ac:dyDescent="0.3">
      <c r="A80" s="269"/>
      <c r="B80" s="269" t="s">
        <v>1305</v>
      </c>
      <c r="C80" s="299">
        <f>SUMIF(BTS_매출관리!C:C,B80,BTS_매출관리!I:I)</f>
        <v>0</v>
      </c>
      <c r="D80" s="58">
        <f t="shared" si="1"/>
        <v>62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62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62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62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62</v>
      </c>
    </row>
    <row r="85" spans="1:6" x14ac:dyDescent="0.3">
      <c r="A85" s="269"/>
      <c r="B85" s="269" t="s">
        <v>1321</v>
      </c>
      <c r="C85" s="268">
        <f>SUMIF(BTS_매출관리!C:C,B85,BTS_매출관리!I:I)</f>
        <v>1900000</v>
      </c>
      <c r="D85" s="58">
        <f t="shared" si="1"/>
        <v>26</v>
      </c>
    </row>
    <row r="86" spans="1:6" x14ac:dyDescent="0.3">
      <c r="A86" s="269"/>
      <c r="B86" s="269" t="s">
        <v>3884</v>
      </c>
      <c r="C86" s="268">
        <f>SUMIF(BTS_매출관리!C:C,B86,BTS_매출관리!I:I)</f>
        <v>1210000</v>
      </c>
      <c r="D86" s="58">
        <f t="shared" si="1"/>
        <v>42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62</v>
      </c>
    </row>
    <row r="88" spans="1:6" x14ac:dyDescent="0.3">
      <c r="A88" s="269"/>
      <c r="B88" s="269" t="s">
        <v>1342</v>
      </c>
      <c r="C88" s="268">
        <f>SUMIF(BTS_매출관리!C:C,B88,BTS_매출관리!I:I)</f>
        <v>1705000</v>
      </c>
      <c r="D88" s="58">
        <f t="shared" si="1"/>
        <v>28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62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62</v>
      </c>
    </row>
    <row r="91" spans="1:6" x14ac:dyDescent="0.3">
      <c r="A91" s="269"/>
      <c r="B91" s="269" t="s">
        <v>1274</v>
      </c>
      <c r="C91" s="268">
        <f>SUMIF(BTS_매출관리!C:C,B91,BTS_매출관리!I:I)</f>
        <v>1649000</v>
      </c>
      <c r="D91" s="58">
        <f t="shared" si="1"/>
        <v>30</v>
      </c>
      <c r="E91" s="47">
        <v>1</v>
      </c>
      <c r="F91" t="s">
        <v>5021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62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62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62</v>
      </c>
    </row>
    <row r="95" spans="1:6" x14ac:dyDescent="0.3">
      <c r="A95" s="269"/>
      <c r="B95" s="269" t="s">
        <v>4028</v>
      </c>
      <c r="C95" s="268">
        <f>SUMIF(BTS_매출관리!C:C,B95,BTS_매출관리!I:I)</f>
        <v>1100000</v>
      </c>
      <c r="D95" s="58">
        <f t="shared" si="1"/>
        <v>44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62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62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62</v>
      </c>
    </row>
    <row r="99" spans="1:4" x14ac:dyDescent="0.3">
      <c r="A99" s="269"/>
      <c r="B99" s="269" t="s">
        <v>4719</v>
      </c>
      <c r="C99" s="268">
        <f>SUMIF(BTS_매출관리!C:C,B99,BTS_매출관리!I:I)</f>
        <v>0</v>
      </c>
      <c r="D99" s="58">
        <f t="shared" si="1"/>
        <v>62</v>
      </c>
    </row>
    <row r="100" spans="1:4" x14ac:dyDescent="0.3">
      <c r="A100" s="269"/>
      <c r="B100" s="269" t="s">
        <v>1317</v>
      </c>
      <c r="C100" s="268">
        <f>SUMIF(BTS_매출관리!C:C,B100,BTS_매출관리!I:I)</f>
        <v>1250000</v>
      </c>
      <c r="D100" s="58">
        <f t="shared" si="1"/>
        <v>39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62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62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62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62</v>
      </c>
    </row>
    <row r="105" spans="1:4" x14ac:dyDescent="0.3">
      <c r="A105" s="269"/>
      <c r="B105" s="269" t="s">
        <v>1479</v>
      </c>
      <c r="C105" s="299">
        <f>SUMIF(BTS_매출관리!C:C,B105,BTS_매출관리!I:I)</f>
        <v>1600000</v>
      </c>
      <c r="D105" s="58">
        <f t="shared" si="1"/>
        <v>31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62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62</v>
      </c>
    </row>
    <row r="108" spans="1:4" x14ac:dyDescent="0.3">
      <c r="A108" s="269"/>
      <c r="B108" s="269" t="s">
        <v>4419</v>
      </c>
      <c r="C108" s="268">
        <f>SUMIF(BTS_매출관리!C:C,B108,BTS_매출관리!I:I)</f>
        <v>0</v>
      </c>
      <c r="D108" s="58">
        <f t="shared" si="1"/>
        <v>62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62</v>
      </c>
    </row>
    <row r="110" spans="1:4" x14ac:dyDescent="0.3">
      <c r="A110" s="269"/>
      <c r="B110" s="269" t="s">
        <v>1339</v>
      </c>
      <c r="C110" s="268">
        <f>SUMIF(BTS_매출관리!C:C,B110,BTS_매출관리!I:I)</f>
        <v>150000</v>
      </c>
      <c r="D110" s="58">
        <f t="shared" si="1"/>
        <v>59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62</v>
      </c>
    </row>
    <row r="112" spans="1:4" x14ac:dyDescent="0.3">
      <c r="A112" s="269"/>
      <c r="B112" s="269" t="s">
        <v>4496</v>
      </c>
      <c r="C112" s="268">
        <f>SUMIF(BTS_매출관리!C:C,B112,BTS_매출관리!I:I)</f>
        <v>0</v>
      </c>
      <c r="D112" s="58">
        <f t="shared" si="1"/>
        <v>62</v>
      </c>
    </row>
    <row r="113" spans="1:4" x14ac:dyDescent="0.3">
      <c r="A113" s="269"/>
      <c r="B113" s="269" t="s">
        <v>5010</v>
      </c>
      <c r="C113" s="268">
        <f>SUMIF(BTS_매출관리!C:C,B113,BTS_매출관리!I:I)</f>
        <v>1100000</v>
      </c>
      <c r="D113" s="58">
        <f t="shared" si="1"/>
        <v>44</v>
      </c>
    </row>
    <row r="114" spans="1:4" x14ac:dyDescent="0.3">
      <c r="A114" s="269"/>
      <c r="B114" s="269" t="s">
        <v>2138</v>
      </c>
      <c r="C114" s="268">
        <f>SUMIF(BTS_매출관리!C:C,B114,BTS_매출관리!I:I)</f>
        <v>450000</v>
      </c>
      <c r="D114" s="58">
        <f t="shared" si="1"/>
        <v>54</v>
      </c>
    </row>
    <row r="115" spans="1:4" x14ac:dyDescent="0.3">
      <c r="A115" s="269"/>
      <c r="B115" s="269" t="s">
        <v>1326</v>
      </c>
      <c r="C115" s="268">
        <f>SUMIF(BTS_매출관리!C:C,B115,BTS_매출관리!I:I)</f>
        <v>650000</v>
      </c>
      <c r="D115" s="58">
        <f t="shared" si="1"/>
        <v>52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62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62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62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62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62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62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62</v>
      </c>
    </row>
    <row r="123" spans="1:4" x14ac:dyDescent="0.3">
      <c r="A123" s="269"/>
      <c r="B123" s="269" t="s">
        <v>4894</v>
      </c>
      <c r="C123" s="268">
        <f>SUMIF(BTS_매출관리!C:C,B123,BTS_매출관리!I:I)</f>
        <v>0</v>
      </c>
      <c r="D123" s="58">
        <f t="shared" si="1"/>
        <v>62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62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62</v>
      </c>
    </row>
    <row r="126" spans="1:4" x14ac:dyDescent="0.3">
      <c r="A126" s="269"/>
      <c r="B126" s="269" t="s">
        <v>4475</v>
      </c>
      <c r="C126" s="268">
        <f>SUMIF(BTS_매출관리!C:C,B126,BTS_매출관리!I:I)</f>
        <v>0</v>
      </c>
      <c r="D126" s="58">
        <f t="shared" si="1"/>
        <v>62</v>
      </c>
    </row>
    <row r="127" spans="1:4" x14ac:dyDescent="0.3">
      <c r="A127" s="269"/>
      <c r="B127" s="269" t="s">
        <v>1289</v>
      </c>
      <c r="C127" s="299">
        <f>SUMIF(BTS_매출관리!C:C,B127,BTS_매출관리!I:I)</f>
        <v>690000</v>
      </c>
      <c r="D127" s="58">
        <f t="shared" si="1"/>
        <v>51</v>
      </c>
    </row>
    <row r="128" spans="1:4" x14ac:dyDescent="0.3">
      <c r="A128" s="269"/>
      <c r="B128" s="269" t="s">
        <v>2008</v>
      </c>
      <c r="C128" s="268">
        <f>SUMIF(BTS_매출관리!C:C,B128,BTS_매출관리!I:I)</f>
        <v>1000000</v>
      </c>
      <c r="D128" s="58">
        <f t="shared" si="1"/>
        <v>47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62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62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62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62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62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62</v>
      </c>
    </row>
    <row r="135" spans="1:4" x14ac:dyDescent="0.3">
      <c r="A135" s="269"/>
      <c r="B135" s="269" t="s">
        <v>4444</v>
      </c>
      <c r="C135" s="268">
        <f>SUMIF(BTS_매출관리!C:C,B135,BTS_매출관리!I:I)</f>
        <v>0</v>
      </c>
      <c r="D135" s="58">
        <f t="shared" si="2"/>
        <v>62</v>
      </c>
    </row>
    <row r="136" spans="1:4" x14ac:dyDescent="0.3">
      <c r="A136" s="269"/>
      <c r="B136" s="269" t="s">
        <v>4722</v>
      </c>
      <c r="C136" s="268">
        <f>SUMIF(BTS_매출관리!C:C,B136,BTS_매출관리!I:I)</f>
        <v>0</v>
      </c>
      <c r="D136" s="58">
        <f t="shared" si="2"/>
        <v>62</v>
      </c>
    </row>
    <row r="137" spans="1:4" x14ac:dyDescent="0.3">
      <c r="A137" s="269"/>
      <c r="B137" s="269" t="s">
        <v>4801</v>
      </c>
      <c r="C137" s="268">
        <f>SUMIF(BTS_매출관리!C:C,B137,BTS_매출관리!I:I)</f>
        <v>0</v>
      </c>
      <c r="D137" s="58">
        <f t="shared" si="2"/>
        <v>62</v>
      </c>
    </row>
    <row r="138" spans="1:4" x14ac:dyDescent="0.3">
      <c r="A138" s="269"/>
      <c r="B138" s="269" t="s">
        <v>4412</v>
      </c>
      <c r="C138" s="268">
        <f>SUMIF(BTS_매출관리!C:C,B138,BTS_매출관리!I:I)</f>
        <v>150000</v>
      </c>
      <c r="D138" s="58">
        <f t="shared" si="2"/>
        <v>59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62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62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62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62</v>
      </c>
    </row>
    <row r="143" spans="1:4" x14ac:dyDescent="0.3">
      <c r="A143" s="269"/>
      <c r="B143" s="269" t="s">
        <v>1275</v>
      </c>
      <c r="C143" s="268">
        <f>SUMIF(BTS_매출관리!C:C,B143,BTS_매출관리!I:I)</f>
        <v>2300000</v>
      </c>
      <c r="D143" s="58">
        <f t="shared" si="2"/>
        <v>20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62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62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62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62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62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62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62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62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62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62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62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62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62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62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62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62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62</v>
      </c>
    </row>
    <row r="161" spans="1:4" x14ac:dyDescent="0.3">
      <c r="A161" s="269"/>
      <c r="B161" s="269" t="s">
        <v>995</v>
      </c>
      <c r="C161" s="299">
        <f>SUMIF(BTS_매출관리!C:C,B161,BTS_매출관리!I:I)</f>
        <v>715000</v>
      </c>
      <c r="D161" s="58">
        <f t="shared" si="2"/>
        <v>50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62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62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62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62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62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62</v>
      </c>
    </row>
    <row r="168" spans="1:4" x14ac:dyDescent="0.3">
      <c r="A168" s="269"/>
      <c r="B168" s="269" t="s">
        <v>1319</v>
      </c>
      <c r="C168" s="268">
        <f>SUMIF(BTS_매출관리!C:C,B168,BTS_매출관리!I:I)</f>
        <v>0</v>
      </c>
      <c r="D168" s="58">
        <f t="shared" si="2"/>
        <v>62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62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62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62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62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62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62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62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62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62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62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62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62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62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62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62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62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62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62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62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62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62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62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62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62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62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62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62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62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62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62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62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62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62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62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62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62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62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62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62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62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62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62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62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62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62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62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62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62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62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62</v>
      </c>
    </row>
    <row r="219" spans="1:4" x14ac:dyDescent="0.3">
      <c r="A219" s="269"/>
      <c r="B219" s="269" t="s">
        <v>4415</v>
      </c>
      <c r="C219" s="268">
        <f>SUMIF(BTS_매출관리!C:C,B219,BTS_매출관리!I:I)</f>
        <v>0</v>
      </c>
      <c r="D219" s="58">
        <f t="shared" si="3"/>
        <v>62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62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62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62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62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62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1192</v>
      </c>
      <c r="R1" s="311"/>
      <c r="S1" s="312"/>
      <c r="T1" s="312"/>
      <c r="U1" s="313"/>
    </row>
    <row r="2" spans="1:21" x14ac:dyDescent="0.3">
      <c r="A2" s="314" t="s">
        <v>65</v>
      </c>
      <c r="B2" s="315"/>
      <c r="C2" s="316" t="s">
        <v>2213</v>
      </c>
      <c r="D2" s="317"/>
      <c r="E2" s="317"/>
      <c r="F2" s="317"/>
      <c r="G2" s="318"/>
      <c r="H2" s="316" t="s">
        <v>76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45804</v>
      </c>
      <c r="U2" s="322"/>
    </row>
    <row r="3" spans="1:21" ht="24" customHeight="1" x14ac:dyDescent="0.3">
      <c r="A3" s="332" t="s">
        <v>1162</v>
      </c>
      <c r="B3" s="37" t="s">
        <v>59</v>
      </c>
      <c r="C3" s="492" t="s">
        <v>1532</v>
      </c>
      <c r="D3" s="493"/>
      <c r="E3" s="493"/>
      <c r="F3" s="493"/>
      <c r="G3" s="493"/>
      <c r="H3" s="493"/>
      <c r="I3" s="493"/>
      <c r="J3" s="494"/>
      <c r="K3" s="338" t="s">
        <v>1163</v>
      </c>
      <c r="L3" s="37" t="s">
        <v>59</v>
      </c>
      <c r="M3" s="489" t="s">
        <v>964</v>
      </c>
      <c r="N3" s="490"/>
      <c r="O3" s="490"/>
      <c r="P3" s="490"/>
      <c r="Q3" s="490"/>
      <c r="R3" s="490"/>
      <c r="S3" s="490"/>
      <c r="T3" s="490"/>
      <c r="U3" s="491"/>
    </row>
    <row r="4" spans="1:21" ht="24.95" customHeight="1" x14ac:dyDescent="0.3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495" t="s">
        <v>73</v>
      </c>
      <c r="U4" s="496"/>
    </row>
    <row r="5" spans="1:21" ht="15.75" customHeight="1" x14ac:dyDescent="0.3">
      <c r="A5" s="333"/>
      <c r="B5" s="38" t="s">
        <v>60</v>
      </c>
      <c r="C5" s="323" t="s">
        <v>1091</v>
      </c>
      <c r="D5" s="324"/>
      <c r="E5" s="324"/>
      <c r="F5" s="324"/>
      <c r="G5" s="324"/>
      <c r="H5" s="324"/>
      <c r="I5" s="324"/>
      <c r="J5" s="325"/>
      <c r="K5" s="339"/>
      <c r="L5" s="38" t="s">
        <v>60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15.75" customHeight="1" x14ac:dyDescent="0.3">
      <c r="A6" s="334"/>
      <c r="B6" s="38" t="s">
        <v>75</v>
      </c>
      <c r="C6" s="323" t="s">
        <v>1090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973</v>
      </c>
      <c r="U6" s="326"/>
    </row>
    <row r="7" spans="1:21" ht="15.75" customHeight="1" x14ac:dyDescent="0.3">
      <c r="A7" s="327" t="s">
        <v>70</v>
      </c>
      <c r="B7" s="328"/>
      <c r="C7" s="328"/>
      <c r="D7" s="328"/>
      <c r="E7" s="329"/>
      <c r="F7" s="330" t="s">
        <v>78</v>
      </c>
      <c r="G7" s="328"/>
      <c r="H7" s="328"/>
      <c r="I7" s="329"/>
      <c r="J7" s="330" t="s">
        <v>67</v>
      </c>
      <c r="K7" s="329"/>
      <c r="L7" s="330" t="s">
        <v>42</v>
      </c>
      <c r="M7" s="328"/>
      <c r="N7" s="328"/>
      <c r="O7" s="328"/>
      <c r="P7" s="329"/>
      <c r="Q7" s="330" t="s">
        <v>68</v>
      </c>
      <c r="R7" s="328"/>
      <c r="S7" s="329"/>
      <c r="T7" s="330" t="s">
        <v>69</v>
      </c>
      <c r="U7" s="331"/>
    </row>
    <row r="8" spans="1:21" ht="15" customHeight="1" x14ac:dyDescent="0.3">
      <c r="A8" s="497" t="s">
        <v>1128</v>
      </c>
      <c r="B8" s="498"/>
      <c r="C8" s="498"/>
      <c r="D8" s="498"/>
      <c r="E8" s="499"/>
      <c r="F8" s="500"/>
      <c r="G8" s="498"/>
      <c r="H8" s="498"/>
      <c r="I8" s="499"/>
      <c r="J8" s="501">
        <v>1</v>
      </c>
      <c r="K8" s="358"/>
      <c r="L8" s="479">
        <v>1000000</v>
      </c>
      <c r="M8" s="480"/>
      <c r="N8" s="480"/>
      <c r="O8" s="480"/>
      <c r="P8" s="481"/>
      <c r="Q8" s="479">
        <v>1000000</v>
      </c>
      <c r="R8" s="480"/>
      <c r="S8" s="481"/>
      <c r="T8" s="365"/>
      <c r="U8" s="366"/>
    </row>
    <row r="9" spans="1:21" ht="15" customHeight="1" x14ac:dyDescent="0.3">
      <c r="A9" s="482"/>
      <c r="B9" s="483"/>
      <c r="C9" s="483"/>
      <c r="D9" s="483"/>
      <c r="E9" s="484"/>
      <c r="F9" s="485"/>
      <c r="G9" s="483"/>
      <c r="H9" s="483"/>
      <c r="I9" s="484"/>
      <c r="J9" s="350"/>
      <c r="K9" s="349"/>
      <c r="L9" s="486"/>
      <c r="M9" s="487"/>
      <c r="N9" s="487"/>
      <c r="O9" s="487"/>
      <c r="P9" s="488"/>
      <c r="Q9" s="486"/>
      <c r="R9" s="487"/>
      <c r="S9" s="488"/>
      <c r="T9" s="354"/>
      <c r="U9" s="355"/>
    </row>
    <row r="10" spans="1:21" ht="15" customHeight="1" x14ac:dyDescent="0.3">
      <c r="A10" s="482"/>
      <c r="B10" s="483"/>
      <c r="C10" s="483"/>
      <c r="D10" s="483"/>
      <c r="E10" s="484"/>
      <c r="F10" s="485"/>
      <c r="G10" s="483"/>
      <c r="H10" s="483"/>
      <c r="I10" s="484"/>
      <c r="J10" s="350"/>
      <c r="K10" s="349"/>
      <c r="L10" s="486"/>
      <c r="M10" s="487"/>
      <c r="N10" s="487"/>
      <c r="O10" s="487"/>
      <c r="P10" s="488"/>
      <c r="Q10" s="486"/>
      <c r="R10" s="487"/>
      <c r="S10" s="488"/>
      <c r="T10" s="354"/>
      <c r="U10" s="355"/>
    </row>
    <row r="11" spans="1:21" ht="15" customHeight="1" x14ac:dyDescent="0.3">
      <c r="A11" s="482"/>
      <c r="B11" s="483"/>
      <c r="C11" s="483"/>
      <c r="D11" s="483"/>
      <c r="E11" s="484"/>
      <c r="F11" s="485"/>
      <c r="G11" s="483"/>
      <c r="H11" s="483"/>
      <c r="I11" s="484"/>
      <c r="J11" s="350"/>
      <c r="K11" s="349"/>
      <c r="L11" s="486"/>
      <c r="M11" s="487"/>
      <c r="N11" s="487"/>
      <c r="O11" s="487"/>
      <c r="P11" s="488"/>
      <c r="Q11" s="486"/>
      <c r="R11" s="487"/>
      <c r="S11" s="488"/>
      <c r="T11" s="354"/>
      <c r="U11" s="355"/>
    </row>
    <row r="12" spans="1:21" ht="15" customHeight="1" x14ac:dyDescent="0.3">
      <c r="A12" s="482"/>
      <c r="B12" s="483"/>
      <c r="C12" s="483"/>
      <c r="D12" s="483"/>
      <c r="E12" s="484"/>
      <c r="F12" s="485"/>
      <c r="G12" s="483"/>
      <c r="H12" s="483"/>
      <c r="I12" s="484"/>
      <c r="J12" s="350"/>
      <c r="K12" s="349"/>
      <c r="L12" s="486"/>
      <c r="M12" s="487"/>
      <c r="N12" s="487"/>
      <c r="O12" s="487"/>
      <c r="P12" s="488"/>
      <c r="Q12" s="486"/>
      <c r="R12" s="487"/>
      <c r="S12" s="488"/>
      <c r="T12" s="354"/>
      <c r="U12" s="355"/>
    </row>
    <row r="13" spans="1:21" ht="15" customHeight="1" x14ac:dyDescent="0.3">
      <c r="A13" s="482"/>
      <c r="B13" s="483"/>
      <c r="C13" s="483"/>
      <c r="D13" s="483"/>
      <c r="E13" s="484"/>
      <c r="F13" s="502"/>
      <c r="G13" s="503"/>
      <c r="H13" s="503"/>
      <c r="I13" s="504"/>
      <c r="J13" s="350"/>
      <c r="K13" s="349"/>
      <c r="L13" s="486"/>
      <c r="M13" s="487"/>
      <c r="N13" s="487"/>
      <c r="O13" s="487"/>
      <c r="P13" s="488"/>
      <c r="Q13" s="486"/>
      <c r="R13" s="487"/>
      <c r="S13" s="488"/>
      <c r="T13" s="354"/>
      <c r="U13" s="355"/>
    </row>
    <row r="14" spans="1:21" ht="15" customHeight="1" x14ac:dyDescent="0.3">
      <c r="A14" s="482"/>
      <c r="B14" s="483"/>
      <c r="C14" s="483"/>
      <c r="D14" s="483"/>
      <c r="E14" s="484"/>
      <c r="F14" s="485"/>
      <c r="G14" s="483"/>
      <c r="H14" s="483"/>
      <c r="I14" s="484"/>
      <c r="J14" s="350"/>
      <c r="K14" s="349"/>
      <c r="L14" s="486"/>
      <c r="M14" s="487"/>
      <c r="N14" s="487"/>
      <c r="O14" s="487"/>
      <c r="P14" s="488"/>
      <c r="Q14" s="486"/>
      <c r="R14" s="487"/>
      <c r="S14" s="488"/>
      <c r="T14" s="354"/>
      <c r="U14" s="355"/>
    </row>
    <row r="15" spans="1:21" ht="15" customHeight="1" x14ac:dyDescent="0.3">
      <c r="A15" s="347"/>
      <c r="B15" s="348"/>
      <c r="C15" s="348"/>
      <c r="D15" s="348"/>
      <c r="E15" s="349"/>
      <c r="F15" s="350"/>
      <c r="G15" s="348"/>
      <c r="H15" s="348"/>
      <c r="I15" s="349"/>
      <c r="J15" s="350"/>
      <c r="K15" s="349"/>
      <c r="L15" s="505"/>
      <c r="M15" s="506"/>
      <c r="N15" s="506"/>
      <c r="O15" s="506"/>
      <c r="P15" s="507"/>
      <c r="Q15" s="505"/>
      <c r="R15" s="506"/>
      <c r="S15" s="507"/>
      <c r="T15" s="354"/>
      <c r="U15" s="355"/>
    </row>
    <row r="16" spans="1:21" ht="15" customHeight="1" x14ac:dyDescent="0.3">
      <c r="A16" s="347"/>
      <c r="B16" s="348"/>
      <c r="C16" s="348"/>
      <c r="D16" s="348"/>
      <c r="E16" s="349"/>
      <c r="F16" s="350"/>
      <c r="G16" s="348"/>
      <c r="H16" s="348"/>
      <c r="I16" s="349"/>
      <c r="J16" s="350"/>
      <c r="K16" s="349"/>
      <c r="L16" s="505"/>
      <c r="M16" s="506"/>
      <c r="N16" s="506"/>
      <c r="O16" s="506"/>
      <c r="P16" s="507"/>
      <c r="Q16" s="505"/>
      <c r="R16" s="506"/>
      <c r="S16" s="507"/>
      <c r="T16" s="354"/>
      <c r="U16" s="355"/>
    </row>
    <row r="17" spans="1:21" ht="15" customHeight="1" x14ac:dyDescent="0.3">
      <c r="A17" s="347"/>
      <c r="B17" s="348"/>
      <c r="C17" s="348"/>
      <c r="D17" s="348"/>
      <c r="E17" s="349"/>
      <c r="F17" s="350"/>
      <c r="G17" s="348"/>
      <c r="H17" s="348"/>
      <c r="I17" s="349"/>
      <c r="J17" s="350"/>
      <c r="K17" s="349"/>
      <c r="L17" s="505"/>
      <c r="M17" s="506"/>
      <c r="N17" s="506"/>
      <c r="O17" s="506"/>
      <c r="P17" s="507"/>
      <c r="Q17" s="505"/>
      <c r="R17" s="506"/>
      <c r="S17" s="507"/>
      <c r="T17" s="354"/>
      <c r="U17" s="355"/>
    </row>
    <row r="18" spans="1:21" ht="15" customHeight="1" x14ac:dyDescent="0.3">
      <c r="A18" s="347"/>
      <c r="B18" s="348"/>
      <c r="C18" s="348"/>
      <c r="D18" s="348"/>
      <c r="E18" s="349"/>
      <c r="F18" s="350"/>
      <c r="G18" s="348"/>
      <c r="H18" s="348"/>
      <c r="I18" s="349"/>
      <c r="J18" s="350"/>
      <c r="K18" s="349"/>
      <c r="L18" s="505"/>
      <c r="M18" s="506"/>
      <c r="N18" s="506"/>
      <c r="O18" s="506"/>
      <c r="P18" s="507"/>
      <c r="Q18" s="505"/>
      <c r="R18" s="506"/>
      <c r="S18" s="507"/>
      <c r="T18" s="354"/>
      <c r="U18" s="355"/>
    </row>
    <row r="19" spans="1:21" ht="15" customHeight="1" x14ac:dyDescent="0.3">
      <c r="A19" s="528"/>
      <c r="B19" s="529"/>
      <c r="C19" s="529"/>
      <c r="D19" s="529"/>
      <c r="E19" s="525"/>
      <c r="F19" s="524"/>
      <c r="G19" s="529"/>
      <c r="H19" s="529"/>
      <c r="I19" s="525"/>
      <c r="J19" s="524"/>
      <c r="K19" s="525"/>
      <c r="L19" s="475"/>
      <c r="M19" s="476"/>
      <c r="N19" s="476"/>
      <c r="O19" s="476"/>
      <c r="P19" s="477"/>
      <c r="Q19" s="475"/>
      <c r="R19" s="476"/>
      <c r="S19" s="477"/>
      <c r="T19" s="526"/>
      <c r="U19" s="527"/>
    </row>
    <row r="20" spans="1:21" x14ac:dyDescent="0.3">
      <c r="A20" s="327" t="s">
        <v>80</v>
      </c>
      <c r="B20" s="328"/>
      <c r="C20" s="328"/>
      <c r="D20" s="328"/>
      <c r="E20" s="328"/>
      <c r="F20" s="406">
        <v>2450000</v>
      </c>
      <c r="G20" s="406"/>
      <c r="H20" s="406"/>
      <c r="I20" s="407"/>
      <c r="J20" s="478">
        <f>SUM(J8:K19)</f>
        <v>1</v>
      </c>
      <c r="K20" s="478"/>
      <c r="L20" s="461" t="s">
        <v>959</v>
      </c>
      <c r="M20" s="462"/>
      <c r="N20" s="462"/>
      <c r="O20" s="462"/>
      <c r="P20" s="463"/>
      <c r="Q20" s="405">
        <f>SUM(Q8:S19)</f>
        <v>1000000</v>
      </c>
      <c r="R20" s="406"/>
      <c r="S20" s="406"/>
      <c r="T20" s="406"/>
      <c r="U20" s="408"/>
    </row>
    <row r="21" spans="1:21" ht="17.25" thickBot="1" x14ac:dyDescent="0.35">
      <c r="A21" s="430" t="s">
        <v>90</v>
      </c>
      <c r="B21" s="431"/>
      <c r="C21" s="431"/>
      <c r="D21" s="431"/>
      <c r="E21" s="431"/>
      <c r="F21" s="432">
        <f>F20+Q20</f>
        <v>3450000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6"/>
      <c r="Q21" s="467" t="str">
        <f>C3</f>
        <v>제이오토(대구)</v>
      </c>
      <c r="R21" s="468"/>
      <c r="S21" s="468"/>
      <c r="T21" s="468"/>
      <c r="U21" s="469"/>
    </row>
    <row r="22" spans="1:21" ht="9" customHeight="1" x14ac:dyDescent="0.3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 x14ac:dyDescent="0.35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 x14ac:dyDescent="0.35">
      <c r="A24" s="521" t="s">
        <v>71</v>
      </c>
      <c r="B24" s="522"/>
      <c r="C24" s="522"/>
      <c r="D24" s="522"/>
      <c r="E24" s="522"/>
      <c r="F24" s="522"/>
      <c r="G24" s="522"/>
      <c r="H24" s="522"/>
      <c r="I24" s="522"/>
      <c r="J24" s="522"/>
      <c r="K24" s="522"/>
      <c r="L24" s="522"/>
      <c r="M24" s="522"/>
      <c r="N24" s="522"/>
      <c r="O24" s="522"/>
      <c r="P24" s="522"/>
      <c r="Q24" s="522"/>
      <c r="R24" s="522"/>
      <c r="S24" s="522"/>
      <c r="T24" s="522"/>
      <c r="U24" s="523"/>
    </row>
    <row r="25" spans="1:21" x14ac:dyDescent="0.3">
      <c r="A25" s="314" t="s">
        <v>65</v>
      </c>
      <c r="B25" s="315"/>
      <c r="C25" s="316" t="str">
        <f>C2</f>
        <v>카카오뱅크 3333181865047</v>
      </c>
      <c r="D25" s="317"/>
      <c r="E25" s="317"/>
      <c r="F25" s="317"/>
      <c r="G25" s="318"/>
      <c r="H25" s="316" t="s">
        <v>77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45804</v>
      </c>
      <c r="U25" s="322"/>
    </row>
    <row r="26" spans="1:21" ht="27" customHeight="1" x14ac:dyDescent="0.3">
      <c r="A26" s="332" t="s">
        <v>1162</v>
      </c>
      <c r="B26" s="37" t="s">
        <v>59</v>
      </c>
      <c r="C26" s="511" t="str">
        <f>C3</f>
        <v>제이오토(대구)</v>
      </c>
      <c r="D26" s="512"/>
      <c r="E26" s="512"/>
      <c r="F26" s="512"/>
      <c r="G26" s="512"/>
      <c r="H26" s="512"/>
      <c r="I26" s="512"/>
      <c r="J26" s="513"/>
      <c r="K26" s="338" t="s">
        <v>1163</v>
      </c>
      <c r="L26" s="37" t="s">
        <v>59</v>
      </c>
      <c r="M26" s="489" t="str">
        <f>M3</f>
        <v>BTS&amp;P</v>
      </c>
      <c r="N26" s="490"/>
      <c r="O26" s="490"/>
      <c r="P26" s="490"/>
      <c r="Q26" s="490"/>
      <c r="R26" s="490"/>
      <c r="S26" s="490"/>
      <c r="T26" s="490"/>
      <c r="U26" s="491"/>
    </row>
    <row r="27" spans="1:21" ht="24.95" customHeight="1" x14ac:dyDescent="0.3">
      <c r="A27" s="333"/>
      <c r="B27" s="37" t="s">
        <v>61</v>
      </c>
      <c r="C27" s="472">
        <f>C4</f>
        <v>0</v>
      </c>
      <c r="D27" s="473"/>
      <c r="E27" s="473"/>
      <c r="F27" s="473"/>
      <c r="G27" s="473"/>
      <c r="H27" s="473"/>
      <c r="I27" s="473"/>
      <c r="J27" s="474"/>
      <c r="K27" s="339"/>
      <c r="L27" s="37" t="s">
        <v>61</v>
      </c>
      <c r="M27" s="323" t="str">
        <f>M4</f>
        <v>259-12-01768</v>
      </c>
      <c r="N27" s="324"/>
      <c r="O27" s="324"/>
      <c r="P27" s="324"/>
      <c r="Q27" s="324"/>
      <c r="R27" s="325"/>
      <c r="S27" s="38" t="s">
        <v>62</v>
      </c>
      <c r="T27" s="495" t="str">
        <f>T4</f>
        <v>장효주</v>
      </c>
      <c r="U27" s="496"/>
    </row>
    <row r="28" spans="1:21" ht="15.75" customHeight="1" x14ac:dyDescent="0.3">
      <c r="A28" s="333"/>
      <c r="B28" s="38" t="s">
        <v>10</v>
      </c>
      <c r="C28" s="323" t="str">
        <f>C5</f>
        <v>대구광역시 서구 가르뱅이로 53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tr">
        <f>M5</f>
        <v>대구 달서구 용산로 28(본리동)</v>
      </c>
      <c r="N28" s="324"/>
      <c r="O28" s="324"/>
      <c r="P28" s="324"/>
      <c r="Q28" s="324"/>
      <c r="R28" s="324"/>
      <c r="S28" s="324"/>
      <c r="T28" s="324"/>
      <c r="U28" s="326"/>
    </row>
    <row r="29" spans="1:21" ht="15.75" customHeight="1" x14ac:dyDescent="0.3">
      <c r="A29" s="334"/>
      <c r="B29" s="38" t="s">
        <v>75</v>
      </c>
      <c r="C29" s="323" t="str">
        <f>C6</f>
        <v>010-5102-8176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tr">
        <f>M6</f>
        <v>010-5168-3542</v>
      </c>
      <c r="N29" s="324"/>
      <c r="O29" s="324"/>
      <c r="P29" s="324"/>
      <c r="Q29" s="324"/>
      <c r="R29" s="325"/>
      <c r="S29" s="38" t="s">
        <v>22</v>
      </c>
      <c r="T29" s="323"/>
      <c r="U29" s="326"/>
    </row>
    <row r="30" spans="1:21" ht="15.75" customHeight="1" x14ac:dyDescent="0.3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67</v>
      </c>
      <c r="K30" s="329"/>
      <c r="L30" s="330" t="s">
        <v>42</v>
      </c>
      <c r="M30" s="328"/>
      <c r="N30" s="328"/>
      <c r="O30" s="328"/>
      <c r="P30" s="329"/>
      <c r="Q30" s="330" t="s">
        <v>68</v>
      </c>
      <c r="R30" s="328"/>
      <c r="S30" s="329"/>
      <c r="T30" s="330" t="s">
        <v>69</v>
      </c>
      <c r="U30" s="331"/>
    </row>
    <row r="31" spans="1:21" ht="15" customHeight="1" x14ac:dyDescent="0.3">
      <c r="A31" s="516" t="str">
        <f>A8</f>
        <v>8HP70 VALBEBODY</v>
      </c>
      <c r="B31" s="514"/>
      <c r="C31" s="514"/>
      <c r="D31" s="514"/>
      <c r="E31" s="514"/>
      <c r="F31" s="514">
        <f>F8</f>
        <v>0</v>
      </c>
      <c r="G31" s="514"/>
      <c r="H31" s="514"/>
      <c r="I31" s="514"/>
      <c r="J31" s="514">
        <f>J8</f>
        <v>1</v>
      </c>
      <c r="K31" s="514"/>
      <c r="L31" s="470">
        <f>L8</f>
        <v>1000000</v>
      </c>
      <c r="M31" s="470"/>
      <c r="N31" s="470"/>
      <c r="O31" s="470"/>
      <c r="P31" s="470"/>
      <c r="Q31" s="470">
        <f>Q8</f>
        <v>1000000</v>
      </c>
      <c r="R31" s="470"/>
      <c r="S31" s="470"/>
      <c r="T31" s="514">
        <f>T8</f>
        <v>0</v>
      </c>
      <c r="U31" s="515"/>
    </row>
    <row r="32" spans="1:21" ht="15" customHeight="1" x14ac:dyDescent="0.3">
      <c r="A32" s="510">
        <f t="shared" ref="A32:A42" si="0">A9</f>
        <v>0</v>
      </c>
      <c r="B32" s="508"/>
      <c r="C32" s="508"/>
      <c r="D32" s="508"/>
      <c r="E32" s="508"/>
      <c r="F32" s="508">
        <f t="shared" ref="F32:F42" si="1">F9</f>
        <v>0</v>
      </c>
      <c r="G32" s="508"/>
      <c r="H32" s="508"/>
      <c r="I32" s="508"/>
      <c r="J32" s="508">
        <f t="shared" ref="J32:J42" si="2">J9</f>
        <v>0</v>
      </c>
      <c r="K32" s="508"/>
      <c r="L32" s="471">
        <f t="shared" ref="L32:L42" si="3">L9</f>
        <v>0</v>
      </c>
      <c r="M32" s="471"/>
      <c r="N32" s="471"/>
      <c r="O32" s="471"/>
      <c r="P32" s="471"/>
      <c r="Q32" s="471">
        <f t="shared" ref="Q32:Q42" si="4">Q9</f>
        <v>0</v>
      </c>
      <c r="R32" s="471"/>
      <c r="S32" s="471"/>
      <c r="T32" s="508">
        <f t="shared" ref="T32:T42" si="5">T9</f>
        <v>0</v>
      </c>
      <c r="U32" s="509"/>
    </row>
    <row r="33" spans="1:21" ht="15" customHeight="1" x14ac:dyDescent="0.3">
      <c r="A33" s="510">
        <f t="shared" si="0"/>
        <v>0</v>
      </c>
      <c r="B33" s="508"/>
      <c r="C33" s="508"/>
      <c r="D33" s="508"/>
      <c r="E33" s="508"/>
      <c r="F33" s="508">
        <f t="shared" si="1"/>
        <v>0</v>
      </c>
      <c r="G33" s="508"/>
      <c r="H33" s="508"/>
      <c r="I33" s="508"/>
      <c r="J33" s="508">
        <f t="shared" si="2"/>
        <v>0</v>
      </c>
      <c r="K33" s="508"/>
      <c r="L33" s="471">
        <f t="shared" si="3"/>
        <v>0</v>
      </c>
      <c r="M33" s="471"/>
      <c r="N33" s="471"/>
      <c r="O33" s="471"/>
      <c r="P33" s="471"/>
      <c r="Q33" s="471">
        <f t="shared" si="4"/>
        <v>0</v>
      </c>
      <c r="R33" s="471"/>
      <c r="S33" s="471"/>
      <c r="T33" s="508">
        <f t="shared" si="5"/>
        <v>0</v>
      </c>
      <c r="U33" s="509"/>
    </row>
    <row r="34" spans="1:21" ht="15" customHeight="1" x14ac:dyDescent="0.3">
      <c r="A34" s="510">
        <f t="shared" si="0"/>
        <v>0</v>
      </c>
      <c r="B34" s="508"/>
      <c r="C34" s="508"/>
      <c r="D34" s="508"/>
      <c r="E34" s="508"/>
      <c r="F34" s="508">
        <f t="shared" si="1"/>
        <v>0</v>
      </c>
      <c r="G34" s="508"/>
      <c r="H34" s="508"/>
      <c r="I34" s="508"/>
      <c r="J34" s="508">
        <v>1</v>
      </c>
      <c r="K34" s="508"/>
      <c r="L34" s="471">
        <f t="shared" si="3"/>
        <v>0</v>
      </c>
      <c r="M34" s="471"/>
      <c r="N34" s="471"/>
      <c r="O34" s="471"/>
      <c r="P34" s="471"/>
      <c r="Q34" s="471">
        <f t="shared" si="4"/>
        <v>0</v>
      </c>
      <c r="R34" s="471"/>
      <c r="S34" s="471"/>
      <c r="T34" s="508">
        <f t="shared" si="5"/>
        <v>0</v>
      </c>
      <c r="U34" s="509"/>
    </row>
    <row r="35" spans="1:21" ht="15" customHeight="1" x14ac:dyDescent="0.3">
      <c r="A35" s="510">
        <f t="shared" si="0"/>
        <v>0</v>
      </c>
      <c r="B35" s="508"/>
      <c r="C35" s="508"/>
      <c r="D35" s="508"/>
      <c r="E35" s="508"/>
      <c r="F35" s="508">
        <f t="shared" si="1"/>
        <v>0</v>
      </c>
      <c r="G35" s="508"/>
      <c r="H35" s="508"/>
      <c r="I35" s="508"/>
      <c r="J35" s="508">
        <f t="shared" si="2"/>
        <v>0</v>
      </c>
      <c r="K35" s="508"/>
      <c r="L35" s="471">
        <f t="shared" si="3"/>
        <v>0</v>
      </c>
      <c r="M35" s="471"/>
      <c r="N35" s="471"/>
      <c r="O35" s="471"/>
      <c r="P35" s="471"/>
      <c r="Q35" s="471">
        <f t="shared" si="4"/>
        <v>0</v>
      </c>
      <c r="R35" s="471"/>
      <c r="S35" s="471"/>
      <c r="T35" s="508">
        <f t="shared" si="5"/>
        <v>0</v>
      </c>
      <c r="U35" s="509"/>
    </row>
    <row r="36" spans="1:21" ht="15" customHeight="1" x14ac:dyDescent="0.3">
      <c r="A36" s="510">
        <f t="shared" si="0"/>
        <v>0</v>
      </c>
      <c r="B36" s="508"/>
      <c r="C36" s="508"/>
      <c r="D36" s="508"/>
      <c r="E36" s="508"/>
      <c r="F36" s="508">
        <f t="shared" si="1"/>
        <v>0</v>
      </c>
      <c r="G36" s="508"/>
      <c r="H36" s="508"/>
      <c r="I36" s="508"/>
      <c r="J36" s="508">
        <f t="shared" si="2"/>
        <v>0</v>
      </c>
      <c r="K36" s="508"/>
      <c r="L36" s="471">
        <f t="shared" si="3"/>
        <v>0</v>
      </c>
      <c r="M36" s="471"/>
      <c r="N36" s="471"/>
      <c r="O36" s="471"/>
      <c r="P36" s="471"/>
      <c r="Q36" s="471">
        <f t="shared" si="4"/>
        <v>0</v>
      </c>
      <c r="R36" s="471"/>
      <c r="S36" s="471"/>
      <c r="T36" s="508">
        <f t="shared" si="5"/>
        <v>0</v>
      </c>
      <c r="U36" s="509"/>
    </row>
    <row r="37" spans="1:21" ht="15" customHeight="1" x14ac:dyDescent="0.3">
      <c r="A37" s="510">
        <f t="shared" si="0"/>
        <v>0</v>
      </c>
      <c r="B37" s="508"/>
      <c r="C37" s="508"/>
      <c r="D37" s="508"/>
      <c r="E37" s="508"/>
      <c r="F37" s="508">
        <f t="shared" si="1"/>
        <v>0</v>
      </c>
      <c r="G37" s="508"/>
      <c r="H37" s="508"/>
      <c r="I37" s="508"/>
      <c r="J37" s="508">
        <f t="shared" si="2"/>
        <v>0</v>
      </c>
      <c r="K37" s="508"/>
      <c r="L37" s="471">
        <f t="shared" si="3"/>
        <v>0</v>
      </c>
      <c r="M37" s="471"/>
      <c r="N37" s="471"/>
      <c r="O37" s="471"/>
      <c r="P37" s="471"/>
      <c r="Q37" s="471">
        <f t="shared" si="4"/>
        <v>0</v>
      </c>
      <c r="R37" s="471"/>
      <c r="S37" s="471"/>
      <c r="T37" s="508">
        <f t="shared" si="5"/>
        <v>0</v>
      </c>
      <c r="U37" s="509"/>
    </row>
    <row r="38" spans="1:21" ht="15" customHeight="1" x14ac:dyDescent="0.3">
      <c r="A38" s="510">
        <f t="shared" si="0"/>
        <v>0</v>
      </c>
      <c r="B38" s="508"/>
      <c r="C38" s="508"/>
      <c r="D38" s="508"/>
      <c r="E38" s="508"/>
      <c r="F38" s="508">
        <f t="shared" si="1"/>
        <v>0</v>
      </c>
      <c r="G38" s="508"/>
      <c r="H38" s="508"/>
      <c r="I38" s="508"/>
      <c r="J38" s="508">
        <f t="shared" si="2"/>
        <v>0</v>
      </c>
      <c r="K38" s="508"/>
      <c r="L38" s="471">
        <f t="shared" si="3"/>
        <v>0</v>
      </c>
      <c r="M38" s="471"/>
      <c r="N38" s="471"/>
      <c r="O38" s="471"/>
      <c r="P38" s="471"/>
      <c r="Q38" s="471">
        <f t="shared" si="4"/>
        <v>0</v>
      </c>
      <c r="R38" s="471"/>
      <c r="S38" s="471"/>
      <c r="T38" s="508">
        <f t="shared" si="5"/>
        <v>0</v>
      </c>
      <c r="U38" s="509"/>
    </row>
    <row r="39" spans="1:21" ht="15" customHeight="1" x14ac:dyDescent="0.3">
      <c r="A39" s="510">
        <f t="shared" si="0"/>
        <v>0</v>
      </c>
      <c r="B39" s="508"/>
      <c r="C39" s="508"/>
      <c r="D39" s="508"/>
      <c r="E39" s="508"/>
      <c r="F39" s="508">
        <f t="shared" si="1"/>
        <v>0</v>
      </c>
      <c r="G39" s="508"/>
      <c r="H39" s="508"/>
      <c r="I39" s="508"/>
      <c r="J39" s="508">
        <f t="shared" si="2"/>
        <v>0</v>
      </c>
      <c r="K39" s="508"/>
      <c r="L39" s="471">
        <f t="shared" si="3"/>
        <v>0</v>
      </c>
      <c r="M39" s="471"/>
      <c r="N39" s="471"/>
      <c r="O39" s="471"/>
      <c r="P39" s="471"/>
      <c r="Q39" s="471">
        <f t="shared" si="4"/>
        <v>0</v>
      </c>
      <c r="R39" s="471"/>
      <c r="S39" s="471"/>
      <c r="T39" s="508">
        <f t="shared" si="5"/>
        <v>0</v>
      </c>
      <c r="U39" s="509"/>
    </row>
    <row r="40" spans="1:21" ht="15" customHeight="1" x14ac:dyDescent="0.3">
      <c r="A40" s="510">
        <f t="shared" si="0"/>
        <v>0</v>
      </c>
      <c r="B40" s="508"/>
      <c r="C40" s="508"/>
      <c r="D40" s="508"/>
      <c r="E40" s="508"/>
      <c r="F40" s="508">
        <f t="shared" si="1"/>
        <v>0</v>
      </c>
      <c r="G40" s="508"/>
      <c r="H40" s="508"/>
      <c r="I40" s="508"/>
      <c r="J40" s="508">
        <f t="shared" si="2"/>
        <v>0</v>
      </c>
      <c r="K40" s="508"/>
      <c r="L40" s="471">
        <f t="shared" si="3"/>
        <v>0</v>
      </c>
      <c r="M40" s="471"/>
      <c r="N40" s="471"/>
      <c r="O40" s="471"/>
      <c r="P40" s="471"/>
      <c r="Q40" s="471">
        <f t="shared" si="4"/>
        <v>0</v>
      </c>
      <c r="R40" s="471"/>
      <c r="S40" s="471"/>
      <c r="T40" s="508">
        <f t="shared" si="5"/>
        <v>0</v>
      </c>
      <c r="U40" s="509"/>
    </row>
    <row r="41" spans="1:21" ht="15" customHeight="1" x14ac:dyDescent="0.3">
      <c r="A41" s="510">
        <f t="shared" si="0"/>
        <v>0</v>
      </c>
      <c r="B41" s="508"/>
      <c r="C41" s="508"/>
      <c r="D41" s="508"/>
      <c r="E41" s="508"/>
      <c r="F41" s="508">
        <f t="shared" si="1"/>
        <v>0</v>
      </c>
      <c r="G41" s="508"/>
      <c r="H41" s="508"/>
      <c r="I41" s="508"/>
      <c r="J41" s="508">
        <f t="shared" si="2"/>
        <v>0</v>
      </c>
      <c r="K41" s="508"/>
      <c r="L41" s="471">
        <f t="shared" si="3"/>
        <v>0</v>
      </c>
      <c r="M41" s="471"/>
      <c r="N41" s="471"/>
      <c r="O41" s="471"/>
      <c r="P41" s="471"/>
      <c r="Q41" s="471">
        <f t="shared" si="4"/>
        <v>0</v>
      </c>
      <c r="R41" s="471"/>
      <c r="S41" s="471"/>
      <c r="T41" s="508">
        <f t="shared" si="5"/>
        <v>0</v>
      </c>
      <c r="U41" s="509"/>
    </row>
    <row r="42" spans="1:21" ht="15" customHeight="1" x14ac:dyDescent="0.3">
      <c r="A42" s="517">
        <f t="shared" si="0"/>
        <v>0</v>
      </c>
      <c r="B42" s="518"/>
      <c r="C42" s="518"/>
      <c r="D42" s="518"/>
      <c r="E42" s="518"/>
      <c r="F42" s="518">
        <f t="shared" si="1"/>
        <v>0</v>
      </c>
      <c r="G42" s="518"/>
      <c r="H42" s="518"/>
      <c r="I42" s="518"/>
      <c r="J42" s="518">
        <f t="shared" si="2"/>
        <v>0</v>
      </c>
      <c r="K42" s="518"/>
      <c r="L42" s="519">
        <f t="shared" si="3"/>
        <v>0</v>
      </c>
      <c r="M42" s="519"/>
      <c r="N42" s="519"/>
      <c r="O42" s="519"/>
      <c r="P42" s="519"/>
      <c r="Q42" s="519">
        <f t="shared" si="4"/>
        <v>0</v>
      </c>
      <c r="R42" s="519"/>
      <c r="S42" s="519"/>
      <c r="T42" s="518">
        <f t="shared" si="5"/>
        <v>0</v>
      </c>
      <c r="U42" s="520"/>
    </row>
    <row r="43" spans="1:21" x14ac:dyDescent="0.3">
      <c r="A43" s="327" t="s">
        <v>80</v>
      </c>
      <c r="B43" s="328"/>
      <c r="C43" s="328"/>
      <c r="D43" s="328"/>
      <c r="E43" s="328"/>
      <c r="F43" s="406">
        <f>F20</f>
        <v>2450000</v>
      </c>
      <c r="G43" s="406"/>
      <c r="H43" s="406"/>
      <c r="I43" s="407"/>
      <c r="J43" s="478">
        <f>J20</f>
        <v>1</v>
      </c>
      <c r="K43" s="478"/>
      <c r="L43" s="461" t="s">
        <v>959</v>
      </c>
      <c r="M43" s="462"/>
      <c r="N43" s="462"/>
      <c r="O43" s="462"/>
      <c r="P43" s="463"/>
      <c r="Q43" s="464">
        <f>Q20</f>
        <v>1000000</v>
      </c>
      <c r="R43" s="465"/>
      <c r="S43" s="465"/>
      <c r="T43" s="465"/>
      <c r="U43" s="466"/>
    </row>
    <row r="44" spans="1:21" ht="17.25" thickBot="1" x14ac:dyDescent="0.35">
      <c r="A44" s="430" t="s">
        <v>90</v>
      </c>
      <c r="B44" s="431"/>
      <c r="C44" s="431"/>
      <c r="D44" s="431"/>
      <c r="E44" s="431"/>
      <c r="F44" s="432">
        <f>F21</f>
        <v>3450000</v>
      </c>
      <c r="G44" s="432"/>
      <c r="H44" s="432"/>
      <c r="I44" s="433"/>
      <c r="J44" s="434" t="s">
        <v>965</v>
      </c>
      <c r="K44" s="431"/>
      <c r="L44" s="400" t="str">
        <f>L21</f>
        <v>장효주</v>
      </c>
      <c r="M44" s="400"/>
      <c r="N44" s="400"/>
      <c r="O44" s="434" t="s">
        <v>64</v>
      </c>
      <c r="P44" s="436"/>
      <c r="Q44" s="467" t="str">
        <f>Q21</f>
        <v>제이오토(대구)</v>
      </c>
      <c r="R44" s="468"/>
      <c r="S44" s="468"/>
      <c r="T44" s="468"/>
      <c r="U44" s="46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04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1629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4391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4396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4399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4401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4402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4403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4405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4407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4409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4410</v>
      </c>
    </row>
    <row r="1225" spans="1:4" x14ac:dyDescent="0.3">
      <c r="A1225">
        <v>1249</v>
      </c>
      <c r="B1225" s="13">
        <v>45985</v>
      </c>
      <c r="C1225" t="s">
        <v>4412</v>
      </c>
      <c r="D1225" t="s">
        <v>4414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4418</v>
      </c>
    </row>
    <row r="1227" spans="1:4" x14ac:dyDescent="0.3">
      <c r="A1227">
        <v>1251</v>
      </c>
      <c r="B1227" s="13">
        <v>45986</v>
      </c>
      <c r="C1227" t="s">
        <v>4419</v>
      </c>
      <c r="D1227" t="s">
        <v>4422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4423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4432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4433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4434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4435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4436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4437</v>
      </c>
    </row>
    <row r="1235" spans="1:4" x14ac:dyDescent="0.3">
      <c r="A1235">
        <v>1259</v>
      </c>
      <c r="B1235" s="13">
        <v>45988</v>
      </c>
      <c r="C1235" t="s">
        <v>4443</v>
      </c>
      <c r="D1235" t="s">
        <v>4448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4449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4450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4451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4452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4453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4456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4457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4459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4460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4461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4464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4470</v>
      </c>
    </row>
    <row r="1248" spans="1:4" x14ac:dyDescent="0.3">
      <c r="A1248">
        <v>1272</v>
      </c>
      <c r="B1248" s="13">
        <v>45992</v>
      </c>
      <c r="C1248" t="s">
        <v>4467</v>
      </c>
      <c r="D1248" t="s">
        <v>4471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4472</v>
      </c>
    </row>
    <row r="1250" spans="1:4" x14ac:dyDescent="0.3">
      <c r="A1250">
        <v>1274</v>
      </c>
      <c r="B1250" s="13">
        <v>45993</v>
      </c>
      <c r="C1250" t="s">
        <v>4475</v>
      </c>
      <c r="D1250" t="s">
        <v>4478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4479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4480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4485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4486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4487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4488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4489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4490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4491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4499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4500</v>
      </c>
    </row>
    <row r="1262" spans="1:4" x14ac:dyDescent="0.3">
      <c r="A1262">
        <v>1286</v>
      </c>
      <c r="B1262" s="13">
        <v>45995</v>
      </c>
      <c r="C1262" t="s">
        <v>4496</v>
      </c>
      <c r="D1262" t="s">
        <v>4501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4506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4507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4508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4509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4510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4514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4515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4516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4517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4518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4519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4523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4524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4525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4526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4527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4528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4529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4530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4536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4537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4538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4539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4540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4541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4546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4547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4549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4552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4560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4563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4566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4567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4568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4572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4573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4574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4576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4584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4585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4586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4587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4588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4589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4590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4591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4592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4593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4594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4598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4599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4603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4604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4605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4606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4607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4608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4609</v>
      </c>
    </row>
    <row r="1321" spans="1:4" x14ac:dyDescent="0.3">
      <c r="A1321">
        <v>1345</v>
      </c>
      <c r="B1321" s="13">
        <v>46009</v>
      </c>
      <c r="C1321" t="s">
        <v>4612</v>
      </c>
      <c r="D1321" t="s">
        <v>4615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4616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4617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4618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4619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4620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4629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4630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4631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4632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4633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4634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4642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4645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4647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4648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4649</v>
      </c>
    </row>
    <row r="1338" spans="1:4" x14ac:dyDescent="0.3">
      <c r="A1338">
        <v>1362</v>
      </c>
      <c r="B1338" s="13">
        <v>46013</v>
      </c>
      <c r="C1338" t="s">
        <v>4612</v>
      </c>
      <c r="D1338" t="s">
        <v>4650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4651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4653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4659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4660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4662</v>
      </c>
    </row>
    <row r="1344" spans="1:4" x14ac:dyDescent="0.3">
      <c r="A1344">
        <v>1368</v>
      </c>
      <c r="B1344" s="13">
        <v>46014</v>
      </c>
      <c r="C1344" t="s">
        <v>4388</v>
      </c>
      <c r="D1344" t="s">
        <v>4663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4664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4665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4666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4672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4673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4674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4675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4679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4680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4681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4683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4684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4687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4691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4692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4695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4697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4698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4700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4701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4702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4704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4711</v>
      </c>
    </row>
    <row r="1368" spans="1:4" x14ac:dyDescent="0.3">
      <c r="A1368">
        <v>1392</v>
      </c>
      <c r="B1368" s="13">
        <v>46024</v>
      </c>
      <c r="C1368" t="s">
        <v>4719</v>
      </c>
      <c r="D1368" t="s">
        <v>4725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4726</v>
      </c>
    </row>
    <row r="1370" spans="1:4" x14ac:dyDescent="0.3">
      <c r="A1370">
        <v>1394</v>
      </c>
      <c r="B1370" s="13">
        <v>46024</v>
      </c>
      <c r="C1370" t="s">
        <v>4722</v>
      </c>
      <c r="D1370" t="s">
        <v>4727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4728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4729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4730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4731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4734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4737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4738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4739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4741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4742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4743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4753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4754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4755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4756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4757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4760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4761</v>
      </c>
    </row>
    <row r="1389" spans="1:4" x14ac:dyDescent="0.3">
      <c r="A1389">
        <v>1413</v>
      </c>
      <c r="B1389" s="13">
        <v>46029</v>
      </c>
      <c r="C1389" t="s">
        <v>4612</v>
      </c>
      <c r="D1389" t="s">
        <v>4766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4767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4768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4770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4776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4777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4778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4780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4781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4789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4791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4794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4795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4796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4797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4798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4799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4806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4807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4808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4809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4810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4811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4812</v>
      </c>
    </row>
    <row r="1413" spans="1:4" x14ac:dyDescent="0.3">
      <c r="A1413">
        <v>1437</v>
      </c>
      <c r="B1413" s="13">
        <v>46034</v>
      </c>
      <c r="C1413" t="s">
        <v>4800</v>
      </c>
      <c r="D1413" t="s">
        <v>4813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4814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4815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4816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4817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4818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4819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4821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4823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4825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4828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4829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4832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4834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4848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4849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4850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4851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4852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4853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4854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4855</v>
      </c>
    </row>
    <row r="1435" spans="1:4" x14ac:dyDescent="0.3">
      <c r="A1435">
        <v>1459</v>
      </c>
      <c r="B1435" s="13">
        <v>46039</v>
      </c>
      <c r="C1435" t="s">
        <v>4388</v>
      </c>
      <c r="D1435" t="s">
        <v>4857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4859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4860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4861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4871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4872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4873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4874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4875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4876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4877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4880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4883</v>
      </c>
    </row>
    <row r="1448" spans="1:4" x14ac:dyDescent="0.3">
      <c r="A1448">
        <v>1472</v>
      </c>
      <c r="B1448" s="13">
        <v>46043</v>
      </c>
      <c r="C1448" t="s">
        <v>4467</v>
      </c>
      <c r="D1448" t="s">
        <v>4884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4886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4887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4888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4890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4891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4892</v>
      </c>
    </row>
    <row r="1455" spans="1:4" x14ac:dyDescent="0.3">
      <c r="A1455">
        <v>1479</v>
      </c>
      <c r="B1455" s="13">
        <v>46045</v>
      </c>
      <c r="C1455" t="s">
        <v>4893</v>
      </c>
      <c r="D1455" t="s">
        <v>4898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4899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4901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4903</v>
      </c>
    </row>
    <row r="1459" spans="1:4" x14ac:dyDescent="0.3">
      <c r="A1459">
        <v>1483</v>
      </c>
      <c r="B1459" s="13">
        <v>46045</v>
      </c>
      <c r="C1459" t="s">
        <v>4904</v>
      </c>
      <c r="D1459" t="s">
        <v>4905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4911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4912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4913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4914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4915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4916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4919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4920</v>
      </c>
    </row>
    <row r="1468" spans="1:4" x14ac:dyDescent="0.3">
      <c r="A1468">
        <v>1492</v>
      </c>
      <c r="B1468" s="13">
        <v>46049</v>
      </c>
      <c r="C1468" t="s">
        <v>4924</v>
      </c>
      <c r="D1468" t="s">
        <v>4927</v>
      </c>
    </row>
    <row r="1469" spans="1:4" x14ac:dyDescent="0.3">
      <c r="A1469">
        <v>1493</v>
      </c>
      <c r="B1469" s="13">
        <v>46049</v>
      </c>
      <c r="C1469" t="s">
        <v>4388</v>
      </c>
      <c r="D1469" t="s">
        <v>4929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4930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4931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4932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4933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4938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4939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4940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4941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4942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4943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4945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4947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4948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4949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4950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4952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4957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4963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4967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4969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4970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4971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4972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4973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4975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4976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4991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4992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4993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4994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4995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4998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5000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5001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5002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5004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5006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5008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5009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5013</v>
      </c>
    </row>
    <row r="1510" spans="1:4" x14ac:dyDescent="0.3">
      <c r="A1510">
        <v>1534</v>
      </c>
      <c r="B1510" s="13">
        <v>46059</v>
      </c>
      <c r="C1510" t="s">
        <v>5010</v>
      </c>
      <c r="D1510" t="s">
        <v>5015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5017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5018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5023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5024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5025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5026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5027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5028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5029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5030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5031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5032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5033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5034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5035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5037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5038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5039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5045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5046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5047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5048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5049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5050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5051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5053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5054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5055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5056</v>
      </c>
    </row>
    <row r="1540" spans="1:4" x14ac:dyDescent="0.3">
      <c r="A1540">
        <v>1564</v>
      </c>
      <c r="B1540" s="13">
        <v>46065</v>
      </c>
      <c r="C1540" t="s">
        <v>5057</v>
      </c>
      <c r="D1540" t="s">
        <v>5060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5061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5065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5068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5069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5070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5071</v>
      </c>
    </row>
    <row r="1547" spans="1:4" x14ac:dyDescent="0.3">
      <c r="A1547">
        <v>1571</v>
      </c>
      <c r="B1547" s="13">
        <v>46067</v>
      </c>
      <c r="C1547" t="s">
        <v>1390</v>
      </c>
      <c r="D1547" t="s">
        <v>5085</v>
      </c>
    </row>
    <row r="1548" spans="1:4" x14ac:dyDescent="0.3">
      <c r="A1548">
        <v>1572</v>
      </c>
      <c r="B1548" s="13">
        <v>46072</v>
      </c>
      <c r="C1548" t="s">
        <v>1460</v>
      </c>
      <c r="D1548" t="s">
        <v>5091</v>
      </c>
    </row>
    <row r="1549" spans="1:4" x14ac:dyDescent="0.3">
      <c r="A1549">
        <v>1573</v>
      </c>
      <c r="B1549" s="13">
        <v>46072</v>
      </c>
      <c r="C1549" t="s">
        <v>1369</v>
      </c>
      <c r="D1549" t="s">
        <v>5094</v>
      </c>
    </row>
    <row r="1550" spans="1:4" x14ac:dyDescent="0.3">
      <c r="A1550">
        <v>1574</v>
      </c>
      <c r="B1550" s="13">
        <v>46072</v>
      </c>
      <c r="C1550" t="s">
        <v>1390</v>
      </c>
      <c r="D1550" t="s">
        <v>5095</v>
      </c>
    </row>
    <row r="1551" spans="1:4" x14ac:dyDescent="0.3">
      <c r="A1551">
        <v>1575</v>
      </c>
      <c r="B1551" s="13">
        <v>46072</v>
      </c>
      <c r="C1551" t="s">
        <v>4412</v>
      </c>
      <c r="D1551" t="s">
        <v>5096</v>
      </c>
    </row>
    <row r="1552" spans="1:4" x14ac:dyDescent="0.3">
      <c r="A1552">
        <v>1576</v>
      </c>
      <c r="B1552" s="13">
        <v>46072</v>
      </c>
      <c r="C1552" t="s">
        <v>1800</v>
      </c>
      <c r="D1552" t="s">
        <v>5097</v>
      </c>
    </row>
    <row r="1553" spans="1:4" x14ac:dyDescent="0.3">
      <c r="A1553">
        <v>1577</v>
      </c>
      <c r="B1553" s="13">
        <v>46072</v>
      </c>
      <c r="C1553" t="s">
        <v>1589</v>
      </c>
      <c r="D1553" t="s">
        <v>5099</v>
      </c>
    </row>
    <row r="1554" spans="1:4" x14ac:dyDescent="0.3">
      <c r="A1554">
        <v>1578</v>
      </c>
      <c r="B1554" s="13">
        <v>46073</v>
      </c>
      <c r="C1554" t="s">
        <v>1464</v>
      </c>
      <c r="D1554" t="s">
        <v>5100</v>
      </c>
    </row>
    <row r="1555" spans="1:4" x14ac:dyDescent="0.3">
      <c r="A1555">
        <v>1579</v>
      </c>
      <c r="B1555" s="13">
        <v>46073</v>
      </c>
      <c r="C1555" t="s">
        <v>1781</v>
      </c>
      <c r="D1555" t="s">
        <v>5101</v>
      </c>
    </row>
    <row r="1556" spans="1:4" x14ac:dyDescent="0.3">
      <c r="A1556">
        <v>1580</v>
      </c>
      <c r="B1556" s="13">
        <v>46073</v>
      </c>
      <c r="C1556" t="s">
        <v>1369</v>
      </c>
      <c r="D1556" t="s">
        <v>5102</v>
      </c>
    </row>
    <row r="1557" spans="1:4" x14ac:dyDescent="0.3">
      <c r="A1557">
        <v>1581</v>
      </c>
      <c r="B1557" s="13">
        <v>46073</v>
      </c>
      <c r="C1557" t="s">
        <v>2771</v>
      </c>
      <c r="D1557" t="s">
        <v>5103</v>
      </c>
    </row>
    <row r="1558" spans="1:4" x14ac:dyDescent="0.3">
      <c r="A1558">
        <v>1582</v>
      </c>
      <c r="B1558" s="13">
        <v>46073</v>
      </c>
      <c r="C1558" t="s">
        <v>1390</v>
      </c>
      <c r="D1558" t="s">
        <v>5104</v>
      </c>
    </row>
    <row r="1559" spans="1:4" x14ac:dyDescent="0.3">
      <c r="A1559">
        <v>1583</v>
      </c>
      <c r="B1559" s="13">
        <v>46073</v>
      </c>
      <c r="C1559" t="s">
        <v>1435</v>
      </c>
      <c r="D1559" t="s">
        <v>5105</v>
      </c>
    </row>
    <row r="1560" spans="1:4" x14ac:dyDescent="0.3">
      <c r="A1560">
        <v>1584</v>
      </c>
      <c r="B1560" s="13">
        <v>46073</v>
      </c>
      <c r="C1560" t="s">
        <v>1144</v>
      </c>
      <c r="D1560" t="s">
        <v>5106</v>
      </c>
    </row>
    <row r="1561" spans="1:4" x14ac:dyDescent="0.3">
      <c r="A1561">
        <v>1585</v>
      </c>
      <c r="B1561" s="13">
        <v>46073</v>
      </c>
      <c r="C1561" t="s">
        <v>3256</v>
      </c>
      <c r="D1561" t="s">
        <v>5107</v>
      </c>
    </row>
    <row r="1562" spans="1:4" x14ac:dyDescent="0.3">
      <c r="A1562">
        <v>1586</v>
      </c>
      <c r="B1562" s="13">
        <v>46074</v>
      </c>
      <c r="C1562" t="s">
        <v>1577</v>
      </c>
      <c r="D1562" t="s">
        <v>5108</v>
      </c>
    </row>
    <row r="1563" spans="1:4" x14ac:dyDescent="0.3">
      <c r="A1563">
        <v>1587</v>
      </c>
      <c r="B1563" s="13">
        <v>46076</v>
      </c>
      <c r="C1563" t="s">
        <v>1545</v>
      </c>
      <c r="D1563" t="s">
        <v>5111</v>
      </c>
    </row>
    <row r="1564" spans="1:4" x14ac:dyDescent="0.3">
      <c r="A1564">
        <v>1588</v>
      </c>
      <c r="B1564" s="13">
        <v>46076</v>
      </c>
      <c r="C1564" t="s">
        <v>1464</v>
      </c>
      <c r="D1564" t="s">
        <v>5112</v>
      </c>
    </row>
    <row r="1565" spans="1:4" x14ac:dyDescent="0.3">
      <c r="A1565">
        <v>1589</v>
      </c>
      <c r="B1565" s="13">
        <v>46076</v>
      </c>
      <c r="C1565" t="s">
        <v>1968</v>
      </c>
      <c r="D1565" t="s">
        <v>5113</v>
      </c>
    </row>
    <row r="1566" spans="1:4" x14ac:dyDescent="0.3">
      <c r="A1566">
        <v>1590</v>
      </c>
      <c r="B1566" s="13">
        <v>46076</v>
      </c>
      <c r="C1566" t="s">
        <v>1885</v>
      </c>
      <c r="D1566" t="s">
        <v>5114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5115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5116</v>
      </c>
    </row>
    <row r="1569" spans="1:4" x14ac:dyDescent="0.3">
      <c r="A1569">
        <v>1593</v>
      </c>
      <c r="B1569" s="13">
        <v>46076</v>
      </c>
      <c r="C1569" t="s">
        <v>2484</v>
      </c>
      <c r="D1569" t="s">
        <v>5117</v>
      </c>
    </row>
    <row r="1570" spans="1:4" x14ac:dyDescent="0.3">
      <c r="A1570">
        <v>1594</v>
      </c>
      <c r="B1570" s="13">
        <v>46076</v>
      </c>
      <c r="C1570" t="s">
        <v>1800</v>
      </c>
      <c r="D1570" t="s">
        <v>5119</v>
      </c>
    </row>
    <row r="1571" spans="1:4" x14ac:dyDescent="0.3">
      <c r="A1571">
        <v>1595</v>
      </c>
      <c r="B1571" s="13">
        <v>46076</v>
      </c>
      <c r="C1571" t="s">
        <v>1781</v>
      </c>
      <c r="D1571" t="s">
        <v>5120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5121</v>
      </c>
    </row>
    <row r="1573" spans="1:4" x14ac:dyDescent="0.3">
      <c r="A1573">
        <v>1597</v>
      </c>
      <c r="B1573" s="13">
        <v>46076</v>
      </c>
      <c r="C1573" t="s">
        <v>1440</v>
      </c>
      <c r="D1573" t="s">
        <v>5122</v>
      </c>
    </row>
    <row r="1574" spans="1:4" x14ac:dyDescent="0.3">
      <c r="A1574">
        <v>1598</v>
      </c>
      <c r="B1574" s="13">
        <v>46077</v>
      </c>
      <c r="C1574" t="s">
        <v>1460</v>
      </c>
      <c r="D1574" t="s">
        <v>5125</v>
      </c>
    </row>
    <row r="1575" spans="1:4" x14ac:dyDescent="0.3">
      <c r="A1575">
        <v>1599</v>
      </c>
      <c r="B1575" s="13">
        <v>46077</v>
      </c>
      <c r="C1575" t="s">
        <v>1649</v>
      </c>
      <c r="D1575" t="s">
        <v>5126</v>
      </c>
    </row>
    <row r="1576" spans="1:4" x14ac:dyDescent="0.3">
      <c r="A1576">
        <v>1600</v>
      </c>
      <c r="B1576" s="13">
        <v>46077</v>
      </c>
      <c r="C1576" t="s">
        <v>2986</v>
      </c>
      <c r="D1576" t="s">
        <v>5128</v>
      </c>
    </row>
    <row r="1577" spans="1:4" x14ac:dyDescent="0.3">
      <c r="A1577">
        <v>1601</v>
      </c>
      <c r="B1577" s="13">
        <v>46077</v>
      </c>
      <c r="C1577" t="s">
        <v>1838</v>
      </c>
      <c r="D1577" t="s">
        <v>5129</v>
      </c>
    </row>
    <row r="1578" spans="1:4" x14ac:dyDescent="0.3">
      <c r="A1578">
        <v>1602</v>
      </c>
      <c r="B1578" s="13">
        <v>46077</v>
      </c>
      <c r="C1578" t="s">
        <v>2135</v>
      </c>
      <c r="D1578" t="s">
        <v>5130</v>
      </c>
    </row>
    <row r="1579" spans="1:4" x14ac:dyDescent="0.3">
      <c r="A1579">
        <v>1603</v>
      </c>
      <c r="B1579" s="13">
        <v>46077</v>
      </c>
      <c r="C1579" t="s">
        <v>1390</v>
      </c>
      <c r="D1579" t="s">
        <v>5131</v>
      </c>
    </row>
    <row r="1580" spans="1:4" x14ac:dyDescent="0.3">
      <c r="A1580">
        <v>1604</v>
      </c>
      <c r="B1580" s="13">
        <v>46078</v>
      </c>
      <c r="C1580" t="s">
        <v>1464</v>
      </c>
      <c r="D1580" t="s">
        <v>5135</v>
      </c>
    </row>
    <row r="1581" spans="1:4" x14ac:dyDescent="0.3">
      <c r="A1581">
        <v>1605</v>
      </c>
      <c r="B1581" s="13">
        <v>46078</v>
      </c>
      <c r="C1581" t="s">
        <v>1297</v>
      </c>
      <c r="D1581" t="s">
        <v>5137</v>
      </c>
    </row>
    <row r="1582" spans="1:4" x14ac:dyDescent="0.3">
      <c r="A1582">
        <v>1606</v>
      </c>
      <c r="B1582" s="13">
        <v>46078</v>
      </c>
      <c r="C1582" t="s">
        <v>3391</v>
      </c>
      <c r="D1582" t="s">
        <v>5138</v>
      </c>
    </row>
    <row r="1583" spans="1:4" x14ac:dyDescent="0.3">
      <c r="A1583">
        <v>1607</v>
      </c>
      <c r="B1583" s="13">
        <v>46078</v>
      </c>
      <c r="C1583" t="s">
        <v>995</v>
      </c>
      <c r="D1583" t="s">
        <v>5139</v>
      </c>
    </row>
    <row r="1584" spans="1:4" x14ac:dyDescent="0.3">
      <c r="A1584">
        <v>1608</v>
      </c>
      <c r="B1584" s="13">
        <v>46078</v>
      </c>
      <c r="C1584" t="s">
        <v>4277</v>
      </c>
      <c r="D1584" t="s">
        <v>5140</v>
      </c>
    </row>
    <row r="1585" spans="1:4" x14ac:dyDescent="0.3">
      <c r="A1585">
        <v>1609</v>
      </c>
      <c r="B1585" s="13">
        <v>46079</v>
      </c>
      <c r="C1585" t="s">
        <v>1781</v>
      </c>
      <c r="D1585" t="s">
        <v>5148</v>
      </c>
    </row>
    <row r="1586" spans="1:4" x14ac:dyDescent="0.3">
      <c r="A1586">
        <v>1610</v>
      </c>
      <c r="B1586" s="13">
        <v>46079</v>
      </c>
      <c r="C1586" t="s">
        <v>3189</v>
      </c>
      <c r="D1586" t="s">
        <v>5149</v>
      </c>
    </row>
    <row r="1587" spans="1:4" x14ac:dyDescent="0.3">
      <c r="A1587">
        <v>1611</v>
      </c>
      <c r="B1587" s="13">
        <v>46079</v>
      </c>
      <c r="C1587" t="s">
        <v>1577</v>
      </c>
      <c r="D1587" t="s">
        <v>5151</v>
      </c>
    </row>
    <row r="1588" spans="1:4" x14ac:dyDescent="0.3">
      <c r="A1588">
        <v>1612</v>
      </c>
      <c r="B1588" s="13">
        <v>46079</v>
      </c>
      <c r="C1588" t="s">
        <v>1447</v>
      </c>
      <c r="D1588" t="s">
        <v>5152</v>
      </c>
    </row>
    <row r="1589" spans="1:4" x14ac:dyDescent="0.3">
      <c r="A1589">
        <v>1613</v>
      </c>
      <c r="B1589" s="13">
        <v>46079</v>
      </c>
      <c r="C1589" t="s">
        <v>4028</v>
      </c>
      <c r="D1589" t="s">
        <v>5153</v>
      </c>
    </row>
    <row r="1590" spans="1:4" x14ac:dyDescent="0.3">
      <c r="A1590">
        <v>1614</v>
      </c>
      <c r="B1590" s="13">
        <v>46079</v>
      </c>
      <c r="C1590" t="s">
        <v>1435</v>
      </c>
      <c r="D1590" t="s">
        <v>5156</v>
      </c>
    </row>
    <row r="1591" spans="1:4" x14ac:dyDescent="0.3">
      <c r="A1591">
        <v>1615</v>
      </c>
      <c r="B1591" s="13">
        <v>46079</v>
      </c>
      <c r="C1591" t="s">
        <v>1016</v>
      </c>
      <c r="D1591" t="s">
        <v>5157</v>
      </c>
    </row>
    <row r="1592" spans="1:4" x14ac:dyDescent="0.3">
      <c r="A1592">
        <v>1616</v>
      </c>
      <c r="B1592" s="13">
        <v>46079</v>
      </c>
      <c r="C1592" t="s">
        <v>1485</v>
      </c>
      <c r="D1592" t="s">
        <v>5158</v>
      </c>
    </row>
    <row r="1593" spans="1:4" x14ac:dyDescent="0.3">
      <c r="A1593">
        <v>1617</v>
      </c>
      <c r="B1593" s="13">
        <v>46079</v>
      </c>
      <c r="C1593" t="s">
        <v>985</v>
      </c>
      <c r="D1593" t="s">
        <v>5159</v>
      </c>
    </row>
    <row r="1594" spans="1:4" x14ac:dyDescent="0.3">
      <c r="A1594">
        <v>1618</v>
      </c>
      <c r="B1594" s="13">
        <v>46080</v>
      </c>
      <c r="C1594" t="s">
        <v>1016</v>
      </c>
      <c r="D1594" t="s">
        <v>5162</v>
      </c>
    </row>
    <row r="1595" spans="1:4" x14ac:dyDescent="0.3">
      <c r="A1595">
        <v>1619</v>
      </c>
      <c r="B1595" s="13">
        <v>46080</v>
      </c>
      <c r="C1595" t="s">
        <v>2904</v>
      </c>
      <c r="D1595" t="s">
        <v>5164</v>
      </c>
    </row>
    <row r="1596" spans="1:4" x14ac:dyDescent="0.3">
      <c r="A1596">
        <v>1620</v>
      </c>
      <c r="B1596" s="13">
        <v>46080</v>
      </c>
      <c r="C1596" t="s">
        <v>5166</v>
      </c>
      <c r="D1596" t="s">
        <v>5168</v>
      </c>
    </row>
    <row r="1597" spans="1:4" x14ac:dyDescent="0.3">
      <c r="A1597">
        <v>1621</v>
      </c>
      <c r="B1597" s="13">
        <v>46080</v>
      </c>
      <c r="C1597" t="s">
        <v>3901</v>
      </c>
      <c r="D1597" t="s">
        <v>5169</v>
      </c>
    </row>
    <row r="1598" spans="1:4" x14ac:dyDescent="0.3">
      <c r="A1598">
        <v>1622</v>
      </c>
      <c r="B1598" s="13">
        <v>46080</v>
      </c>
      <c r="C1598" t="s">
        <v>1713</v>
      </c>
      <c r="D1598" t="s">
        <v>5170</v>
      </c>
    </row>
    <row r="1599" spans="1:4" x14ac:dyDescent="0.3">
      <c r="A1599">
        <v>1623</v>
      </c>
      <c r="B1599" s="13">
        <v>46080</v>
      </c>
      <c r="C1599" t="s">
        <v>1443</v>
      </c>
      <c r="D1599" t="s">
        <v>5171</v>
      </c>
    </row>
    <row r="1600" spans="1:4" x14ac:dyDescent="0.3">
      <c r="A1600">
        <v>1624</v>
      </c>
      <c r="B1600" s="13">
        <v>46081</v>
      </c>
      <c r="C1600" t="s">
        <v>1571</v>
      </c>
      <c r="D1600" t="s">
        <v>5178</v>
      </c>
    </row>
    <row r="1601" spans="1:4" x14ac:dyDescent="0.3">
      <c r="A1601">
        <v>1625</v>
      </c>
      <c r="B1601" s="13">
        <v>46081</v>
      </c>
      <c r="C1601" t="s">
        <v>1577</v>
      </c>
      <c r="D1601" t="s">
        <v>5179</v>
      </c>
    </row>
    <row r="1602" spans="1:4" x14ac:dyDescent="0.3">
      <c r="A1602">
        <v>1626</v>
      </c>
      <c r="B1602" s="13">
        <v>46081</v>
      </c>
      <c r="C1602" t="s">
        <v>1044</v>
      </c>
      <c r="D1602" t="s">
        <v>5180</v>
      </c>
    </row>
    <row r="1603" spans="1:4" x14ac:dyDescent="0.3">
      <c r="A1603">
        <v>1627</v>
      </c>
      <c r="B1603" s="13">
        <v>46081</v>
      </c>
      <c r="C1603" t="s">
        <v>1390</v>
      </c>
      <c r="D1603" t="s">
        <v>5181</v>
      </c>
    </row>
    <row r="1604" spans="1:4" x14ac:dyDescent="0.3">
      <c r="A1604">
        <v>1628</v>
      </c>
      <c r="B1604" s="13">
        <v>46081</v>
      </c>
      <c r="C1604" t="s">
        <v>1968</v>
      </c>
      <c r="D1604" t="s">
        <v>5186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4862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222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-0.39999999850988388</v>
      </c>
      <c r="I2" s="194" t="s">
        <v>5173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4987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3640000</v>
      </c>
      <c r="I10" s="52" t="s">
        <v>5173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5109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2300000</v>
      </c>
      <c r="I14" s="52" t="s">
        <v>5173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15645500.200000003</v>
      </c>
      <c r="I17" s="52" t="s">
        <v>5173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1760000</v>
      </c>
      <c r="I18" s="52" t="s">
        <v>5173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-170000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4839</v>
      </c>
      <c r="H20" s="194">
        <f>SUMIF(주문_리스트!C:C,거래처!B20,주문_리스트!K:K)+SUMIF(주문_리스트!C:C,거래처!B20,주문_리스트!L:L)-10000</f>
        <v>-0.30000000074505806</v>
      </c>
      <c r="I20" s="52" t="s">
        <v>5173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5160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4532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4987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  <c r="I26" s="52" t="s">
        <v>5160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4639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4637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4921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0</v>
      </c>
      <c r="I37" s="52" t="s">
        <v>5173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4641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4936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800000</v>
      </c>
      <c r="I54" s="52" t="s">
        <v>5173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3200000</v>
      </c>
      <c r="I57" s="52" t="s">
        <v>5173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5160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5173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1900000</v>
      </c>
      <c r="I72" s="52" t="s">
        <v>5173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1600000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1550000</v>
      </c>
      <c r="I74" s="52" t="s">
        <v>5173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530000</v>
      </c>
      <c r="I76" s="52" t="s">
        <v>5173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5160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5400000</v>
      </c>
      <c r="I79" s="52" t="s">
        <v>5173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1450000</v>
      </c>
      <c r="I84" s="52" t="s">
        <v>5173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1000000</v>
      </c>
      <c r="I85" s="52" t="s">
        <v>5173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4636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150000</v>
      </c>
      <c r="I91" s="52" t="s">
        <v>5173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330000</v>
      </c>
      <c r="I94" s="52" t="s">
        <v>5173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4622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1241000</v>
      </c>
      <c r="I97" s="52" t="s">
        <v>5173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4961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1169999.6999999993</v>
      </c>
      <c r="I101" s="52" t="s">
        <v>5173</v>
      </c>
    </row>
    <row r="102" spans="1:9" x14ac:dyDescent="0.3">
      <c r="A102" s="47">
        <v>101</v>
      </c>
      <c r="B102" t="s">
        <v>1346</v>
      </c>
      <c r="C102" t="s">
        <v>4835</v>
      </c>
      <c r="E102" t="s">
        <v>4836</v>
      </c>
      <c r="F102" t="s">
        <v>4837</v>
      </c>
      <c r="G102" t="s">
        <v>4838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1295000</v>
      </c>
      <c r="I107" s="52" t="s">
        <v>5173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4522</v>
      </c>
      <c r="H108" s="194">
        <f>SUMIF(주문_리스트!C:C,거래처!B108,주문_리스트!K:K)+SUMIF(주문_리스트!C:C,거래처!B108,주문_리스트!L:L)</f>
        <v>0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3074000</v>
      </c>
      <c r="I109" s="52" t="s">
        <v>5173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620000</v>
      </c>
      <c r="I113" s="52" t="s">
        <v>5173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4987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4641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4961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4936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4786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4577</v>
      </c>
      <c r="C140" t="s">
        <v>4578</v>
      </c>
      <c r="E140" t="s">
        <v>4579</v>
      </c>
      <c r="F140" t="s">
        <v>4580</v>
      </c>
      <c r="G140" t="s">
        <v>4581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4961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4961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4987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4635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4699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4961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  <c r="I176" s="52" t="s">
        <v>5160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1210000</v>
      </c>
      <c r="I190" s="52" t="s">
        <v>5173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3360000</v>
      </c>
      <c r="I191" s="52" t="s">
        <v>5173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1100000</v>
      </c>
      <c r="I195" s="52" t="s">
        <v>5173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4542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4388</v>
      </c>
      <c r="C203" t="s">
        <v>4389</v>
      </c>
      <c r="E203" t="s">
        <v>4390</v>
      </c>
      <c r="F203" t="s">
        <v>963</v>
      </c>
      <c r="G203" t="s">
        <v>4661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4392</v>
      </c>
      <c r="D204" t="s">
        <v>4393</v>
      </c>
      <c r="E204" t="s">
        <v>4394</v>
      </c>
      <c r="F204" t="s">
        <v>963</v>
      </c>
      <c r="G204" t="s">
        <v>4395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4412</v>
      </c>
      <c r="C205" t="s">
        <v>1037</v>
      </c>
      <c r="E205" t="s">
        <v>4413</v>
      </c>
      <c r="F205" t="s">
        <v>973</v>
      </c>
      <c r="H205" s="194">
        <f>SUMIF(주문_리스트!C:C,거래처!B205,주문_리스트!K:K)+SUMIF(주문_리스트!C:C,거래처!B205,주문_리스트!L:L)</f>
        <v>0</v>
      </c>
      <c r="I205" s="52" t="s">
        <v>5173</v>
      </c>
    </row>
    <row r="206" spans="1:9" x14ac:dyDescent="0.3">
      <c r="A206" s="47">
        <v>206</v>
      </c>
      <c r="B206" t="s">
        <v>4415</v>
      </c>
      <c r="C206" t="s">
        <v>4416</v>
      </c>
      <c r="E206" t="s">
        <v>4417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4419</v>
      </c>
      <c r="C207" t="s">
        <v>4420</v>
      </c>
      <c r="E207" t="s">
        <v>4421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4444</v>
      </c>
      <c r="C208" t="s">
        <v>4445</v>
      </c>
      <c r="E208" t="s">
        <v>4446</v>
      </c>
      <c r="F208" t="s">
        <v>4447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209</v>
      </c>
      <c r="B209" t="s">
        <v>4467</v>
      </c>
      <c r="C209" t="s">
        <v>4468</v>
      </c>
      <c r="E209" t="s">
        <v>4469</v>
      </c>
      <c r="F209" t="s">
        <v>963</v>
      </c>
      <c r="G209" t="s">
        <v>4474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210</v>
      </c>
      <c r="B210" t="s">
        <v>4475</v>
      </c>
      <c r="C210" t="s">
        <v>4476</v>
      </c>
      <c r="E210" t="s">
        <v>4477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211</v>
      </c>
      <c r="B211" t="s">
        <v>4496</v>
      </c>
      <c r="C211" t="s">
        <v>4497</v>
      </c>
      <c r="E211" t="s">
        <v>4498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212</v>
      </c>
      <c r="B212" t="s">
        <v>4612</v>
      </c>
      <c r="C212" t="s">
        <v>4613</v>
      </c>
      <c r="E212" t="s">
        <v>4614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213</v>
      </c>
      <c r="B213" t="s">
        <v>4719</v>
      </c>
      <c r="C213" t="s">
        <v>4720</v>
      </c>
      <c r="E213" t="s">
        <v>4721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214</v>
      </c>
      <c r="B214" t="s">
        <v>4722</v>
      </c>
      <c r="C214" t="s">
        <v>4723</v>
      </c>
      <c r="E214" t="s">
        <v>4724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215</v>
      </c>
      <c r="B215" t="s">
        <v>4801</v>
      </c>
      <c r="C215" t="s">
        <v>4802</v>
      </c>
      <c r="E215" t="s">
        <v>4803</v>
      </c>
      <c r="F215" t="s">
        <v>4804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216</v>
      </c>
      <c r="B216" t="s">
        <v>2808</v>
      </c>
      <c r="C216" t="s">
        <v>4845</v>
      </c>
      <c r="E216" t="s">
        <v>4846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217</v>
      </c>
      <c r="B217" t="s">
        <v>4894</v>
      </c>
      <c r="C217" t="s">
        <v>4895</v>
      </c>
      <c r="E217" t="s">
        <v>4896</v>
      </c>
      <c r="F217" t="s">
        <v>4897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218</v>
      </c>
      <c r="B218" t="s">
        <v>4924</v>
      </c>
      <c r="C218" t="s">
        <v>4925</v>
      </c>
      <c r="E218" t="s">
        <v>4926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219</v>
      </c>
      <c r="B219" t="s">
        <v>5010</v>
      </c>
      <c r="C219" t="s">
        <v>5011</v>
      </c>
      <c r="E219" t="s">
        <v>5012</v>
      </c>
      <c r="F219" t="s">
        <v>1176</v>
      </c>
      <c r="G219" t="s">
        <v>5012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220</v>
      </c>
      <c r="B220" t="s">
        <v>5057</v>
      </c>
      <c r="C220" t="s">
        <v>5058</v>
      </c>
      <c r="E220" t="s">
        <v>5059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x14ac:dyDescent="0.3">
      <c r="A221" s="47">
        <v>221</v>
      </c>
      <c r="B221" t="s">
        <v>5166</v>
      </c>
      <c r="C221" t="s">
        <v>5167</v>
      </c>
      <c r="E221" t="s">
        <v>5165</v>
      </c>
      <c r="F221" t="s">
        <v>963</v>
      </c>
      <c r="H221" s="194">
        <f>SUMIF(주문_리스트!C:C,거래처!B221,주문_리스트!K:K)+SUMIF(주문_리스트!C:C,거래처!B221,주문_리스트!L:L)</f>
        <v>0</v>
      </c>
    </row>
    <row r="222" spans="1:8" x14ac:dyDescent="0.3">
      <c r="H222" s="194">
        <f>SUMIF(주문_리스트!C:C,거래처!B222,주문_리스트!K:K)+SUMIF(주문_리스트!C:C,거래처!B222,주문_리스트!L:L)</f>
        <v>0</v>
      </c>
    </row>
    <row r="223" spans="1:8" x14ac:dyDescent="0.3"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0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294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-14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-90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-35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-102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-175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-47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-47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-25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-15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-80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4503</v>
      </c>
      <c r="D44" s="288" t="s">
        <v>4504</v>
      </c>
      <c r="E44" s="288" t="s">
        <v>4503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-82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-46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-29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-13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-47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-31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4442</v>
      </c>
      <c r="D85" s="288" t="s">
        <v>2725</v>
      </c>
      <c r="E85" s="288" t="s">
        <v>4442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-67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4763</v>
      </c>
      <c r="D88" s="288" t="s">
        <v>1714</v>
      </c>
      <c r="E88" s="288" t="s">
        <v>4763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4654</v>
      </c>
      <c r="D89" s="288" t="s">
        <v>1715</v>
      </c>
      <c r="E89" s="288" t="s">
        <v>4654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4772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-94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5066</v>
      </c>
      <c r="D97" s="288" t="s">
        <v>5067</v>
      </c>
      <c r="E97" s="288" t="s">
        <v>5066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-86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-18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-175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-12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-12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-29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-31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-31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-21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-47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4597</v>
      </c>
      <c r="D141" s="288" t="s">
        <v>4596</v>
      </c>
      <c r="E141" s="288" t="s">
        <v>4597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-5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-9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-4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-31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-31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-31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-15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4869</v>
      </c>
      <c r="D205" s="288" t="s">
        <v>4868</v>
      </c>
      <c r="E205" s="288" t="s">
        <v>4869</v>
      </c>
      <c r="F205" s="52">
        <v>900000</v>
      </c>
      <c r="H205">
        <v>0</v>
      </c>
      <c r="I205" s="52" t="s">
        <v>4870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-31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-15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4483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-7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4482</v>
      </c>
      <c r="D229" s="288" t="s">
        <v>4484</v>
      </c>
      <c r="E229" s="288" t="s">
        <v>4482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-15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-15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4440</v>
      </c>
      <c r="D259" s="288" t="s">
        <v>4441</v>
      </c>
      <c r="E259" s="288" t="s">
        <v>4440</v>
      </c>
    </row>
    <row r="260" spans="1:9" x14ac:dyDescent="0.3">
      <c r="A260">
        <v>263</v>
      </c>
      <c r="B260">
        <v>1</v>
      </c>
      <c r="C260" s="288" t="s">
        <v>4511</v>
      </c>
      <c r="D260" s="288" t="s">
        <v>1198</v>
      </c>
      <c r="E260" s="288" t="s">
        <v>4511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4512</v>
      </c>
      <c r="D261" s="288" t="s">
        <v>4513</v>
      </c>
      <c r="E261" s="288" t="s">
        <v>4512</v>
      </c>
    </row>
    <row r="262" spans="1:9" x14ac:dyDescent="0.3">
      <c r="A262">
        <v>265</v>
      </c>
      <c r="B262">
        <v>2</v>
      </c>
      <c r="D262" s="288" t="s">
        <v>4534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4544</v>
      </c>
      <c r="D263" s="288" t="s">
        <v>4545</v>
      </c>
      <c r="E263" s="288" t="s">
        <v>4544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4561</v>
      </c>
      <c r="D264" s="288" t="s">
        <v>4562</v>
      </c>
      <c r="E264" s="288" t="s">
        <v>4561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4564</v>
      </c>
      <c r="D265" s="288" t="s">
        <v>4565</v>
      </c>
      <c r="E265" s="288" t="s">
        <v>4564</v>
      </c>
      <c r="F265" s="52">
        <v>650000</v>
      </c>
    </row>
    <row r="266" spans="1:9" x14ac:dyDescent="0.3">
      <c r="A266">
        <v>269</v>
      </c>
      <c r="D266" s="288" t="s">
        <v>4575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4600</v>
      </c>
      <c r="D267" s="288" t="s">
        <v>4601</v>
      </c>
      <c r="E267" s="288" t="s">
        <v>4600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4602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4626</v>
      </c>
      <c r="D270" s="288" t="s">
        <v>3882</v>
      </c>
      <c r="E270" s="288" t="s">
        <v>4626</v>
      </c>
      <c r="F270" s="52">
        <v>70000</v>
      </c>
      <c r="G270" s="52">
        <v>40000</v>
      </c>
      <c r="I270" s="52" t="s">
        <v>4627</v>
      </c>
    </row>
    <row r="271" spans="1:9" x14ac:dyDescent="0.3">
      <c r="A271">
        <v>274</v>
      </c>
      <c r="B271">
        <v>3</v>
      </c>
      <c r="C271" s="288" t="s">
        <v>4643</v>
      </c>
      <c r="D271" s="288" t="s">
        <v>4644</v>
      </c>
      <c r="E271" s="288" t="s">
        <v>4643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4655</v>
      </c>
      <c r="D272" s="288" t="s">
        <v>4656</v>
      </c>
      <c r="E272" s="288" t="s">
        <v>4655</v>
      </c>
    </row>
    <row r="273" spans="1:7" x14ac:dyDescent="0.3">
      <c r="A273">
        <v>276</v>
      </c>
      <c r="B273">
        <v>1</v>
      </c>
      <c r="C273" s="288" t="s">
        <v>4657</v>
      </c>
      <c r="D273" s="288" t="s">
        <v>4658</v>
      </c>
      <c r="E273" s="288" t="s">
        <v>4657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4736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4758</v>
      </c>
      <c r="D275" s="288" t="s">
        <v>4759</v>
      </c>
      <c r="E275" s="288" t="s">
        <v>4758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4764</v>
      </c>
      <c r="D276" s="288" t="s">
        <v>4160</v>
      </c>
      <c r="E276" s="288" t="s">
        <v>4764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4773</v>
      </c>
      <c r="D277" s="288" t="s">
        <v>4774</v>
      </c>
      <c r="E277" s="288" t="s">
        <v>4773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4779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4783</v>
      </c>
      <c r="D279" s="288" t="s">
        <v>4784</v>
      </c>
      <c r="E279" s="288" t="s">
        <v>4783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4792</v>
      </c>
      <c r="D280" s="288" t="s">
        <v>4793</v>
      </c>
      <c r="E280" s="288" t="s">
        <v>4792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4830</v>
      </c>
      <c r="D281" s="288" t="s">
        <v>4831</v>
      </c>
      <c r="E281" s="288" t="s">
        <v>4830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4840</v>
      </c>
      <c r="D282" s="288" t="s">
        <v>4841</v>
      </c>
      <c r="E282" s="288" t="s">
        <v>4840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4879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4881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4917</v>
      </c>
      <c r="D285" s="288" t="s">
        <v>4918</v>
      </c>
      <c r="E285" s="288" t="s">
        <v>4917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4953</v>
      </c>
      <c r="D286" s="288" t="s">
        <v>4954</v>
      </c>
      <c r="E286" s="288" t="s">
        <v>4953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4955</v>
      </c>
      <c r="D287" s="288" t="s">
        <v>4956</v>
      </c>
      <c r="E287" s="288" t="s">
        <v>4955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4974</v>
      </c>
      <c r="D288" s="288" t="s">
        <v>4841</v>
      </c>
      <c r="E288" s="288" t="s">
        <v>4974</v>
      </c>
      <c r="F288" s="52">
        <v>2100000</v>
      </c>
    </row>
    <row r="289" spans="1:6" x14ac:dyDescent="0.3">
      <c r="A289">
        <v>292</v>
      </c>
      <c r="B289">
        <v>1</v>
      </c>
      <c r="C289" s="288" t="s">
        <v>4999</v>
      </c>
      <c r="D289" s="288" t="s">
        <v>1841</v>
      </c>
      <c r="E289" s="288" t="s">
        <v>4999</v>
      </c>
      <c r="F289" s="52">
        <v>210000</v>
      </c>
    </row>
    <row r="290" spans="1:6" x14ac:dyDescent="0.3">
      <c r="A290">
        <v>293</v>
      </c>
      <c r="D290" s="288" t="s">
        <v>5093</v>
      </c>
      <c r="F290" s="52">
        <v>350000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4543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0" t="s">
        <v>12</v>
      </c>
      <c r="C4" s="53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5087</v>
      </c>
      <c r="B1" t="s">
        <v>5088</v>
      </c>
      <c r="C1" t="s">
        <v>5089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2026-02-13T02:34:58Z</cp:lastPrinted>
  <dcterms:created xsi:type="dcterms:W3CDTF">2020-10-02T11:51:16Z</dcterms:created>
  <dcterms:modified xsi:type="dcterms:W3CDTF">2026-02-28T15:09:56Z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