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AA49A18-DAD4-4E01-906B-5DCB7A62A50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<sst xmlns="http://schemas.openxmlformats.org/spreadsheetml/2006/main" count="16046" uniqueCount="5120">
  <si>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</si>
  <si>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</si>
  <si>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</si>
  <si>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</si>
  <si>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</si>
  <si>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</si>
  <si>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</si>
  <si>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</si>
  <si>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</si>
  <si>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</si>
  <si>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</si>
  <si>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</si>
  <si>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</si>
  <si>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</si>
  <si>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</si>
  <si>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</si>
  <si>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</si>
  <si>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</si>
  <si>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</si>
  <si>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</si>
  <si>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</si>
  <si>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</si>
  <si>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</si>
  <si>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</si>
  <si>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</si>
  <si>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</si>
  <si>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</si>
  <si>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</si>
  <si>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</si>
  <si>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</si>
  <si>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</si>
  <si>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</si>
  <si>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</si>
  <si>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</si>
  <si>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</si>
  <si>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</si>
  <si>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</si>
  <si>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</si>
  <si>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</si>
  <si>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</si>
  <si>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</si>
  <si>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</si>
  <si>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</si>
  <si>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</si>
  <si>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</si>
  <si>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</si>
  <si>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</si>
  <si>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</si>
  <si>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</si>
  <si>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</si>
  <si>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</si>
  <si>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</si>
  <si>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</si>
  <si>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</si>
  <si>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</si>
  <si>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</si>
  <si>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</si>
  <si>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</si>
  <si>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</si>
  <si>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</si>
  <si>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</si>
  <si>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</si>
  <si>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</si>
  <si>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</si>
  <si>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</si>
  <si>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</si>
  <si>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</si>
  <si>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</si>
  <si>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</si>
  <si>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</si>
  <si>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</si>
  <si>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</si>
  <si>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</si>
  <si>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</si>
  <si>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</si>
  <si>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</si>
  <si>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</si>
  <si>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</si>
  <si>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</si>
  <si>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</si>
  <si>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</si>
  <si>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</si>
  <si>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</si>
  <si>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</si>
  <si>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</si>
  <si>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</si>
  <si>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</si>
  <si>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</si>
  <si>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</si>
  <si>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</si>
  <si>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</si>
  <si>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</si>
  <si>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</si>
  <si>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</si>
  <si>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</si>
  <si>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</si>
  <si>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</si>
  <si>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</si>
  <si>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</si>
  <si>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</si>
  <si>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</si>
  <si>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</si>
  <si>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</si>
  <si>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</si>
  <si>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</si>
  <si>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</si>
  <si>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</si>
  <si>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</si>
  <si>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</si>
  <si>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</si>
  <si>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</si>
  <si>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</si>
  <si>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</si>
  <si>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</si>
  <si>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</si>
  <si>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</si>
  <si>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</si>
  <si>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</si>
  <si>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</si>
  <si>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</si>
  <si>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</si>
  <si>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</si>
  <si>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</si>
  <si>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</si>
  <si>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</si>
  <si>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</si>
  <si>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</si>
  <si>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</si>
  <si>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</si>
  <si>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</si>
  <si>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</si>
  <si>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</si>
  <si>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</si>
  <si>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</si>
  <si>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</si>
  <si>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</si>
  <si>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</si>
  <si>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</si>
  <si>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</si>
  <si>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</si>
  <si>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</si>
  <si>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</si>
  <si>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</si>
  <si>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</si>
  <si>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</si>
  <si>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</si>
  <si>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</si>
  <si>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</si>
  <si>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</si>
  <si>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</si>
  <si>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</si>
  <si>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</si>
  <si>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</si>
  <si>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</si>
  <si>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</si>
  <si>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</si>
  <si>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</si>
  <si>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</si>
  <si>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</si>
  <si>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</si>
  <si>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</si>
  <si>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</si>
  <si>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</si>
  <si>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</si>
  <si>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</si>
  <si>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</si>
  <si>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</si>
  <si>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</si>
  <si>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</si>
  <si>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</si>
  <si>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</si>
  <si>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</si>
  <si>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</si>
  <si>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</si>
  <si>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</si>
  <si>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</si>
  <si>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</si>
  <si>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</si>
  <si>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</si>
  <si>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</si>
  <si>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</si>
  <si>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</si>
  <si>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</si>
  <si>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</si>
  <si>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</si>
  <si>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</si>
  <si>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</si>
  <si>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</si>
  <si>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</si>
  <si>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</si>
  <si>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</si>
  <si>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</si>
  <si>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</si>
  <si>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</si>
  <si>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</si>
  <si>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</si>
  <si>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</si>
  <si>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</si>
  <si>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</si>
  <si>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</si>
  <si>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</si>
  <si>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</si>
  <si>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</si>
  <si>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</si>
  <si>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</si>
  <si>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</si>
  <si>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</si>
  <si>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</si>
  <si>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</si>
  <si>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</si>
  <si>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</si>
  <si>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</si>
  <si>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</si>
  <si>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</si>
  <si>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</si>
  <si>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</si>
  <si>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</si>
  <si>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</si>
  <si>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</si>
  <si>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</si>
  <si>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</si>
  <si>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</si>
  <si>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</si>
  <si>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</si>
  <si>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</si>
  <si>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</si>
  <si>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</si>
  <si>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</si>
  <si>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</si>
  <si>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</si>
  <si>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</si>
  <si>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</si>
  <si>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</si>
  <si>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</si>
  <si>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</si>
  <si>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</si>
  <si>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</si>
  <si>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</si>
  <si>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</si>
  <si>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</si>
  <si>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</si>
  <si>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</si>
  <si>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</si>
  <si>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</si>
  <si>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</si>
  <si>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</si>
  <si>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</si>
  <si>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</si>
  <si>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</si>
  <si>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</si>
  <si>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</si>
  <si>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</si>
  <si>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</si>
  <si>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</si>
  <si>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</si>
  <si>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</si>
  <si>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</si>
  <si>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</si>
  <si>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</si>
  <si>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</si>
  <si>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</si>
  <si>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</si>
  <si>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</si>
  <si>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</si>
  <si>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</si>
  <si>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</si>
  <si>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</si>
  <si>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</si>
  <si>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</si>
  <si>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</si>
  <si>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</si>
  <si>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</si>
  <si>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</si>
  <si>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</si>
  <si>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</si>
  <si>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</si>
  <si>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</si>
  <si>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</si>
  <si>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</si>
  <si>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</si>
  <si>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</si>
  <si>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</si>
  <si>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</si>
  <si>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</si>
  <si>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</si>
  <si>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</si>
  <si>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</si>
  <si>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</si>
  <si>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</si>
  <si>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</si>
  <si>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</si>
  <si>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</si>
  <si>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</si>
  <si>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</si>
  <si>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</si>
  <si>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</si>
  <si>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</si>
  <si>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</si>
  <si>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</si>
  <si>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</si>
  <si>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</si>
  <si>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</si>
  <si>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</si>
  <si>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</si>
  <si>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</si>
  <si>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</si>
  <si>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</si>
  <si>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</si>
  <si>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</si>
  <si>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</si>
  <si>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</si>
  <si>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</si>
  <si>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</si>
  <si>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</si>
  <si>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</si>
  <si>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</si>
  <si>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</si>
  <si>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</si>
  <si>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</si>
  <si>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</si>
  <si>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</si>
  <si>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</si>
  <si>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</si>
  <si>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</si>
  <si>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</si>
  <si>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</si>
  <si>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</si>
  <si>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</si>
  <si>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</si>
  <si>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</si>
  <si>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</si>
  <si>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</si>
  <si>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</si>
  <si>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</si>
  <si>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</si>
  <si>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</si>
  <si>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</si>
  <si>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</si>
  <si>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</si>
  <si>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</si>
  <si>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</si>
  <si>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</si>
  <si>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</si>
  <si>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</si>
  <si>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</si>
  <si>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</si>
  <si>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</si>
  <si>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</si>
  <si>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</si>
  <si>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</si>
  <si>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</si>
  <si>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</si>
  <si>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</si>
  <si>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</si>
  <si>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</si>
  <si>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</si>
  <si>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</si>
  <si>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</si>
  <si>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</si>
  <si>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</si>
  <si>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</si>
  <si>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</si>
  <si>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</si>
  <si>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</si>
  <si>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</si>
  <si>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</si>
  <si>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</si>
  <si>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</si>
  <si>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</si>
  <si>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</si>
  <si>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</si>
  <si>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</si>
  <si>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</si>
  <si>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</si>
  <si>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</si>
  <si>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</si>
  <si>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</si>
  <si>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</si>
  <si>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</si>
  <si>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</si>
  <si>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</si>
  <si>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</si>
  <si>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</si>
  <si>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</si>
  <si>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</si>
  <si>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</si>
  <si>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</si>
  <si>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</si>
  <si>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</si>
  <si>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</si>
  <si>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</si>
  <si>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</si>
  <si>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</si>
  <si>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</si>
  <si>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</si>
  <si>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</si>
  <si>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</si>
  <si>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</si>
  <si>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</si>
  <si>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</si>
  <si>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</si>
  <si>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</si>
  <si>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</si>
  <si>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</si>
  <si>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</si>
  <si>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</si>
  <si>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</si>
  <si>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</si>
  <si>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</si>
  <si>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</si>
  <si>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</si>
  <si>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</si>
  <si>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</si>
  <si>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</si>
  <si>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</si>
  <si>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</si>
  <si>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</si>
  <si>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</si>
  <si>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</si>
  <si>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</si>
  <si>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</si>
  <si>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</si>
  <si>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</si>
  <si>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</si>
  <si>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</si>
  <si>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</si>
  <si>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</si>
  <si>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</si>
  <si>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</si>
  <si>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</si>
  <si>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</si>
  <si>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</si>
  <si>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</si>
  <si>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</si>
  <si>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</si>
  <si>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</si>
  <si>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</si>
  <si>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</si>
  <si>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</si>
  <si>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</si>
  <si>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</si>
  <si>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</si>
  <si>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</si>
  <si>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</si>
  <si>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</si>
  <si>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</si>
  <si>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</si>
  <si>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</si>
  <si>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</si>
  <si>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</si>
  <si>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</si>
  <si>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</si>
  <si>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</si>
  <si>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</si>
  <si>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</si>
  <si>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</si>
  <si>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</si>
  <si>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</si>
  <si>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</si>
  <si>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</si>
  <si>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</si>
  <si>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</si>
  <si>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</si>
  <si>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</si>
  <si>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</si>
  <si>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</si>
  <si>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</si>
  <si>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</si>
  <si>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</si>
  <si>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</si>
  <si>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</si>
  <si>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</si>
  <si>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</si>
  <si>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</si>
  <si>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</si>
  <si>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</si>
  <si>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</si>
  <si>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</si>
  <si>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</si>
  <si>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</si>
  <si>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</si>
  <si>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</si>
  <si>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</si>
  <si>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</si>
  <si>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</si>
  <si>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</si>
  <si>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</si>
  <si>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</si>
  <si>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</si>
  <si>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</si>
  <si>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</si>
  <si>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</si>
  <si>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</si>
  <si>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</si>
  <si>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</si>
  <si>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</si>
  <si>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</si>
  <si>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</si>
  <si>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</si>
  <si>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</si>
  <si>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</si>
  <si>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</si>
  <si>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</si>
  <si>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</si>
  <si>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</si>
  <si>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</si>
  <si>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</si>
  <si>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</si>
  <si>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</si>
  <si>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</si>
  <si>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</si>
  <si>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</si>
  <si>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</si>
  <si>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</si>
  <si>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</si>
  <si>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</si>
  <si>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</si>
  <si>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</si>
  <si>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</si>
  <si>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</si>
  <si>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</si>
  <si>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</si>
  <si>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</si>
  <si>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</si>
  <si>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</si>
  <si>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</si>
  <si>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</si>
  <si>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</si>
  <si>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</si>
  <si>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</si>
  <si>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</si>
  <si>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</si>
  <si>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</si>
  <si>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</si>
  <si>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</si>
  <si>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</si>
  <si>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</si>
  <si>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</si>
  <si>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</si>
  <si>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</si>
  <si>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</si>
  <si>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</si>
  <si>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</si>
  <si>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</si>
  <si>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</si>
  <si>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</si>
  <si>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</si>
  <si>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</si>
  <si>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</si>
  <si>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</si>
  <si>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</si>
  <si>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</si>
  <si>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</si>
  <si>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</si>
  <si>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</si>
  <si>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</si>
  <si>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</si>
  <si>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</si>
  <si>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</si>
  <si>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</si>
  <si>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</si>
  <si>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</si>
  <si>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</si>
  <si>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</si>
  <si>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</si>
  <si>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</si>
  <si>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</si>
  <si>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</si>
  <si>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</si>
  <si>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</si>
  <si>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</si>
  <si>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</si>
  <si>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</si>
  <si>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</si>
  <si>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</si>
  <si>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</si>
  <si>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</si>
  <si>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</si>
  <si>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</si>
  <si>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</si>
  <si>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</si>
  <si>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</si>
  <si>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</si>
  <si>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</si>
  <si>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</si>
  <si>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</si>
  <si>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</si>
  <si>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</si>
  <si>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</si>
  <si>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</si>
  <si>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</si>
  <si>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</si>
  <si>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</si>
  <si>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</si>
  <si>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</si>
  <si>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</si>
  <si>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</si>
  <si>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</si>
  <si>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</si>
  <si>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</si>
  <si>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</si>
  <si>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</si>
  <si>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</si>
  <si>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</si>
  <si>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</si>
  <si>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</si>
  <si>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</si>
  <si>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</si>
  <si>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</si>
  <si>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</si>
  <si>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</si>
  <si>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</si>
  <si>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</si>
  <si>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</si>
  <si>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</si>
  <si>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</si>
  <si>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</si>
  <si>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</si>
  <si>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</si>
  <si>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</si>
  <si>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</si>
  <si>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</si>
  <si>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</si>
  <si>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</si>
  <si>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</si>
  <si>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</si>
  <si>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</si>
  <si>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</si>
  <si>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</si>
  <si>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</si>
  <si>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</si>
  <si>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</si>
  <si>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</si>
  <si>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</si>
  <si>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</si>
  <si>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</si>
  <si>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</si>
  <si>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</si>
  <si>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</si>
  <si>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</si>
  <si>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</si>
  <si>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</si>
  <si>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</si>
  <si>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</si>
  <si>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</si>
  <si>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</si>
  <si>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</si>
  <si>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</si>
  <si>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</si>
  <si>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</si>
  <si>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</si>
  <si>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</si>
  <si>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</si>
  <si>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</si>
  <si>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</si>
  <si>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</si>
  <si>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</si>
  <si>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</si>
  <si>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</si>
  <si>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</si>
  <si>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</si>
  <si>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</si>
  <si>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</si>
  <si>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</si>
  <si>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</si>
  <si>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</si>
  <si>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</si>
  <si>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</si>
  <si>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</si>
  <si>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</si>
  <si>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</si>
  <si>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</si>
  <si>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</si>
  <si>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</si>
  <si>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</si>
  <si>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</si>
  <si>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</si>
  <si>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</si>
  <si>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</si>
  <si>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</si>
  <si>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</si>
  <si>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</si>
  <si>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</si>
  <si>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</si>
  <si>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</si>
  <si>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</si>
  <si>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</si>
  <si>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</si>
  <si>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</si>
  <si>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</si>
  <si>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</si>
  <si>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</si>
  <si>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</si>
  <si>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</si>
  <si>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</si>
  <si>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</si>
  <si>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</si>
  <si>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</si>
  <si>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</si>
  <si>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</si>
  <si>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</si>
  <si>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</si>
  <si>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</si>
  <si>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</si>
  <si>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</si>
  <si>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</si>
  <si>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</si>
  <si>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</si>
  <si>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</si>
  <si>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</si>
  <si>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</si>
  <si>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</si>
  <si>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</si>
  <si>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</si>
  <si>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</si>
  <si>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</si>
  <si>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</si>
  <si>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</si>
  <si>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</si>
  <si>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</si>
  <si>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</si>
  <si>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</si>
  <si>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</si>
  <si>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</si>
  <si>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</si>
  <si>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</si>
  <si>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</si>
  <si>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</si>
  <si>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</si>
  <si>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</si>
  <si>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</si>
  <si>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</si>
  <si>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</si>
  <si>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</si>
  <si>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</si>
  <si>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</si>
  <si>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</si>
  <si>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</si>
  <si>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</si>
  <si>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</si>
  <si>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</si>
  <si>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</si>
  <si>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</si>
  <si>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</si>
  <si>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</si>
  <si>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</si>
  <si>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</si>
  <si>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</si>
  <si>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</si>
  <si>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</si>
  <si>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</si>
  <si>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</si>
  <si>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</si>
  <si>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</si>
  <si>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</si>
  <si>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</si>
  <si>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</si>
  <si>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</si>
  <si>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</si>
  <si>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</si>
  <si>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</si>
  <si>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</si>
  <si>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</si>
  <si>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</si>
  <si>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</si>
  <si>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</si>
  <si>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</si>
  <si>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</si>
  <si>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</si>
  <si>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</si>
  <si>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</si>
  <si>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</si>
  <si>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</si>
  <si>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</si>
  <si>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</si>
  <si>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</si>
  <si>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</si>
  <si>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</si>
  <si>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</si>
  <si>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</si>
  <si>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</si>
  <si>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</si>
  <si>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</si>
  <si>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</si>
  <si>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</si>
  <si>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</si>
  <si>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</si>
  <si>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</si>
  <si>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</si>
  <si>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</si>
  <si>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</si>
  <si>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</si>
  <si>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</si>
  <si>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</si>
  <si>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</si>
  <si>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</si>
  <si>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</si>
  <si>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</si>
  <si>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</si>
  <si>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</si>
  <si>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</si>
  <si>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</si>
  <si>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</si>
  <si>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</si>
  <si>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</si>
  <si>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</si>
  <si>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</si>
  <si>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</si>
  <si>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</si>
  <si>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</si>
  <si>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</si>
  <si>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</si>
  <si>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</si>
  <si>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</si>
  <si>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</si>
  <si>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</si>
  <si>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</si>
  <si>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</si>
  <si>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</si>
  <si>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</si>
  <si>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</si>
  <si>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</si>
  <si>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</si>
  <si>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</si>
  <si>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</si>
  <si>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</si>
  <si>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</si>
  <si>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</si>
  <si>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</si>
  <si>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</si>
  <si>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</si>
  <si>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</si>
  <si>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</si>
  <si>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</si>
  <si>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</si>
  <si>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</si>
  <si>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</si>
  <si>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</si>
  <si>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</si>
  <si>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</si>
  <si>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</si>
  <si>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</si>
  <si>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</si>
  <si>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</si>
  <si>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</si>
  <si>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</si>
  <si>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</si>
  <si>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</si>
  <si>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</si>
  <si>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</si>
  <si>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</si>
  <si>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</si>
  <si>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</si>
  <si>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</si>
  <si>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</si>
  <si>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</si>
  <si>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</si>
  <si>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</si>
  <si>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</si>
  <si>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</si>
  <si>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</si>
  <si>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</si>
  <si>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</si>
  <si>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</si>
  <si>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</si>
  <si>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</si>
  <si>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</si>
  <si>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</si>
  <si>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</si>
  <si>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</si>
  <si>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</si>
  <si>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</si>
  <si>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</si>
  <si>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</si>
  <si>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</si>
  <si>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</si>
  <si>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</si>
  <si>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</si>
  <si>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</si>
  <si>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</si>
  <si>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</si>
  <si>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</si>
  <si>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</si>
  <si>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</si>
  <si>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</si>
  <si>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</si>
  <si>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</si>
  <si>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</si>
  <si>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</si>
  <si>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</si>
  <si>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</si>
  <si>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</si>
  <si>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</si>
  <si>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</si>
  <si>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</si>
  <si>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</si>
  <si>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</si>
  <si>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</si>
  <si>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</si>
  <si>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</si>
  <si>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</si>
  <si>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</si>
  <si>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</si>
  <si>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</si>
  <si>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</si>
  <si>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</si>
  <si>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</si>
  <si>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</si>
  <si>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</si>
  <si>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</si>
  <si>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</si>
  <si>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</si>
  <si>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</si>
  <si>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</si>
  <si>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</si>
  <si>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</si>
  <si>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</si>
  <si>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</si>
  <si>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</si>
  <si>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</si>
  <si>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</si>
  <si>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</si>
  <si>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</si>
  <si>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</si>
  <si>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</si>
  <si>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</si>
  <si>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</si>
  <si>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</si>
  <si>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</si>
  <si>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</si>
  <si>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</si>
  <si>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</si>
  <si>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</si>
  <si>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</si>
  <si>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</si>
  <si>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</si>
  <si>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</si>
  <si>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</si>
  <si>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</si>
  <si>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</si>
  <si>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</si>
  <si>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</si>
  <si>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</si>
  <si>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</si>
  <si>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</si>
  <si>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</si>
  <si>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</si>
  <si>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</si>
  <si>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</si>
  <si>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</si>
  <si>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</si>
  <si>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</si>
  <si>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</si>
  <si>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</si>
  <si>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</si>
  <si>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</si>
  <si>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</si>
  <si>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</si>
  <si>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</si>
  <si>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</si>
  <si>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</si>
  <si>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</si>
  <si>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</si>
  <si>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</si>
  <si>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</si>
  <si>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</si>
  <si>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</si>
  <si>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</si>
  <si>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</si>
  <si>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</si>
  <si>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</si>
  <si>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</si>
  <si>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</si>
  <si>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</si>
  <si>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</si>
  <si>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</si>
  <si>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</si>
  <si>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</si>
  <si>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</si>
  <si>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</si>
  <si>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</si>
  <si>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</si>
  <si>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</si>
  <si>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</si>
  <si>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</si>
  <si>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</si>
  <si>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</si>
  <si>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</si>
  <si>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</si>
  <si>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</si>
  <si>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</si>
  <si>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</si>
  <si>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</si>
  <si>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</si>
  <si>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</si>
  <si>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</si>
  <si>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</si>
  <si>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</si>
  <si>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</si>
  <si>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</si>
  <si>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</si>
  <si>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</si>
  <si>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</si>
  <si>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</si>
  <si>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</si>
  <si>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</si>
  <si>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</si>
  <si>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</si>
  <si>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</si>
  <si>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</si>
  <si>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</si>
  <si>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</si>
  <si>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</si>
  <si>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</si>
  <si>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</si>
  <si>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</si>
  <si>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</si>
  <si>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</si>
  <si>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</si>
  <si>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</si>
  <si>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</si>
  <si>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</si>
  <si>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</si>
  <si>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</si>
  <si>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</si>
  <si>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</si>
  <si>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</si>
  <si>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</si>
  <si>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</si>
  <si>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</si>
  <si>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</si>
  <si>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</si>
  <si>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</si>
  <si>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</si>
  <si>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</si>
  <si>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</si>
  <si>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</si>
  <si>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</si>
  <si>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</si>
  <si>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</si>
  <si>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</si>
  <si>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</si>
  <si>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</si>
  <si>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</si>
  <si>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</si>
  <si>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</si>
  <si>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</si>
  <si>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</si>
  <si>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</si>
  <si>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</si>
  <si>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</si>
  <si>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</si>
  <si>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</si>
  <si>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</si>
  <si>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</si>
  <si>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</si>
  <si>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</si>
  <si>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</si>
  <si>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</si>
  <si>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</si>
  <si>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</si>
  <si>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</si>
  <si>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</si>
  <si>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</si>
  <si>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</si>
  <si>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</si>
  <si>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</si>
  <si>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</si>
  <si>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</si>
  <si>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</si>
  <si>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</si>
  <si>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</si>
  <si>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</si>
  <si>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</si>
  <si>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</si>
  <si>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</si>
  <si>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</si>
  <si>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</si>
  <si>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</si>
  <si>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</si>
  <si>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</si>
  <si>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</si>
  <si>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</si>
  <si>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</si>
  <si>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</si>
  <si>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</si>
  <si>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</si>
  <si>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</si>
  <si>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</si>
  <si>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</si>
  <si>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</si>
  <si>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</si>
  <si>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</si>
  <si>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</si>
  <si>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</si>
  <si>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</si>
  <si>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</si>
  <si>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</si>
  <si>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</si>
  <si>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</si>
  <si>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</si>
  <si>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</si>
  <si>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</si>
  <si>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</si>
  <si>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</si>
  <si>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</si>
  <si>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</si>
  <si>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</si>
  <si>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</si>
  <si>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</si>
  <si>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</si>
  <si>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</si>
  <si>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</si>
  <si>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</si>
  <si>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</si>
  <si>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</si>
  <si>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</si>
  <si>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</si>
  <si>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</si>
  <si>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</si>
  <si>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</si>
  <si>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</si>
  <si>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</si>
  <si>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</si>
  <si>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</si>
  <si>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</si>
  <si>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</si>
  <si>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</si>
  <si>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</si>
  <si>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</si>
  <si>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</si>
  <si>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</si>
  <si>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</si>
  <si>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</si>
  <si>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</si>
  <si>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</si>
  <si>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</si>
  <si>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</si>
  <si>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</si>
  <si>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</si>
  <si>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</si>
  <si>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</si>
  <si>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</si>
  <si>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</si>
  <si>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</si>
  <si>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</si>
  <si>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</si>
  <si>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</si>
  <si>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</si>
  <si>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</si>
  <si>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</si>
  <si>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</si>
  <si>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</si>
  <si>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</si>
  <si>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</si>
  <si>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</si>
  <si>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</si>
  <si>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</si>
  <si>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</si>
  <si>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</si>
  <si>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</si>
  <si>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</si>
  <si>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</si>
  <si>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</si>
  <si>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</si>
  <si>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</si>
  <si>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</si>
  <si>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</si>
  <si>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</si>
  <si>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</si>
  <si>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</si>
  <si>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</si>
  <si>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</si>
  <si>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</si>
  <si>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</si>
  <si>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</si>
  <si>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</si>
  <si>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</si>
  <si>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</si>
  <si>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</si>
  <si>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</si>
  <si>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</si>
  <si>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</si>
  <si>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</si>
  <si>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</si>
  <si>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</si>
  <si>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</si>
  <si>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</si>
  <si>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</si>
  <si>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</si>
  <si>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</si>
  <si>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</si>
  <si>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</si>
  <si>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</si>
  <si>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</si>
  <si>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</si>
  <si>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</si>
  <si>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</si>
  <si>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</si>
  <si>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</si>
  <si>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</si>
  <si>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</si>
  <si>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</si>
  <si>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</si>
  <si>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</si>
  <si>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</si>
  <si>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</si>
  <si>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</si>
  <si>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</si>
  <si>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</si>
  <si>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</si>
  <si>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</si>
  <si>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</si>
  <si>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</si>
  <si>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</si>
  <si>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</si>
  <si>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</si>
  <si>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</si>
  <si>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</si>
  <si>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</si>
  <si>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</si>
  <si>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</si>
  <si>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</si>
  <si>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</si>
  <si>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</si>
  <si>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</si>
  <si>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</si>
  <si>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</si>
  <si>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</si>
  <si>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</si>
  <si>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</si>
  <si>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</si>
  <si>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</si>
  <si>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</si>
  <si>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</si>
  <si>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</si>
  <si>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</si>
  <si>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</si>
  <si>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</si>
  <si>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</si>
  <si>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</si>
  <si>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</si>
  <si>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</si>
  <si>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</si>
  <si>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</si>
  <si>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</si>
  <si>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</si>
  <si>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</si>
  <si>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</si>
  <si>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</si>
  <si>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</si>
  <si>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</si>
  <si>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</si>
  <si>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</si>
  <si>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</si>
  <si>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</si>
  <si>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</si>
  <si>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</si>
  <si>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</si>
  <si>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</si>
  <si>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</si>
  <si>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</si>
  <si>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</si>
  <si>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</si>
  <si>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</si>
  <si>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</si>
  <si>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</si>
  <si>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</si>
  <si>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</si>
  <si>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</si>
  <si>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</si>
  <si>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</si>
  <si>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</si>
  <si>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</si>
  <si>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</si>
  <si>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</si>
  <si>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</si>
  <si>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</si>
  <si>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</si>
  <si>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</si>
  <si>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</si>
  <si>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</si>
  <si>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</si>
  <si>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</si>
  <si>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</si>
  <si>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</si>
  <si>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</si>
  <si>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</si>
  <si>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</si>
  <si>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</si>
  <si>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</si>
  <si>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</si>
  <si>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</si>
  <si>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</si>
  <si>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</si>
  <si>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</si>
  <si>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</si>
  <si>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</si>
  <si>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</si>
  <si>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</si>
  <si>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</si>
  <si>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</si>
  <si>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</si>
  <si>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</si>
  <si>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</si>
  <si>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</si>
  <si>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</si>
  <si>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</si>
  <si>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</si>
  <si>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</si>
  <si>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</si>
  <si>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</si>
  <si>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</si>
  <si>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</si>
  <si>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</si>
  <si>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</si>
  <si>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</si>
  <si>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</si>
  <si>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</si>
  <si>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</si>
  <si>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</si>
  <si>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</si>
  <si>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</si>
  <si>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</si>
  <si>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</si>
  <si>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</si>
  <si>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</si>
  <si>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</si>
  <si>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</si>
  <si>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</si>
  <si>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</si>
  <si>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</si>
  <si>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</si>
  <si>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</si>
  <si>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</si>
  <si>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</si>
  <si>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</si>
  <si>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</si>
  <si>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</si>
  <si>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</si>
  <si>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</si>
  <si>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</si>
  <si>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</si>
  <si>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</si>
  <si>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</si>
  <si>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</si>
  <si>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</si>
  <si>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</si>
  <si>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</si>
  <si>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</si>
  <si>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</si>
  <si>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</si>
  <si>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</si>
  <si>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</si>
  <si>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</si>
  <si>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</si>
  <si>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</si>
  <si>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</si>
  <si>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</si>
  <si>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</si>
  <si>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</si>
  <si>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</si>
  <si>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</si>
  <si>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</si>
  <si>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</si>
  <si>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</si>
  <si>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</si>
  <si>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</si>
  <si>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</si>
  <si>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</si>
  <si>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</si>
  <si>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</si>
  <si>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</si>
  <si>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</si>
  <si>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</si>
  <si>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</si>
  <si>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</si>
  <si>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</si>
  <si>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</si>
  <si>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</si>
  <si>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</si>
  <si>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</si>
  <si>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</si>
  <si>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</si>
  <si>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</si>
  <si>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</si>
  <si>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</si>
  <si>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</si>
  <si>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</si>
  <si>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</si>
  <si>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</si>
  <si>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</si>
  <si>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</si>
  <si>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</si>
  <si>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</si>
  <si>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</si>
  <si>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</si>
  <si>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</si>
  <si>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</si>
  <si>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</si>
  <si>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</si>
  <si>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</si>
  <si>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</si>
  <si>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</si>
  <si>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</si>
  <si>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</si>
  <si>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</si>
  <si>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</si>
  <si>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</si>
  <si>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</si>
  <si>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</si>
  <si>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</si>
  <si>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</si>
  <si>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</si>
  <si>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</si>
  <si>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</si>
  <si>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</si>
  <si>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</si>
  <si>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</si>
  <si>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</si>
  <si>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</si>
  <si>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</si>
  <si>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</si>
  <si>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</si>
  <si>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</si>
  <si>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</si>
  <si>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</si>
  <si>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</si>
  <si>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</si>
  <si>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</si>
  <si>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</si>
  <si>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</si>
  <si>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</si>
  <si>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</si>
  <si>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</si>
  <si>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</si>
  <si>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</si>
  <si>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</si>
  <si>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</si>
  <si>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</si>
  <si>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</si>
  <si>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</si>
  <si>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</si>
  <si>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</si>
  <si>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</si>
  <si>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</si>
  <si>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</si>
  <si>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</si>
  <si>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</si>
  <si>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</si>
  <si>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</si>
  <si>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</si>
  <si>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</si>
  <si>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</si>
  <si>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</si>
  <si>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</si>
  <si>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</si>
  <si>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</si>
  <si>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</si>
  <si>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</si>
  <si>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</si>
  <si>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</si>
  <si>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</si>
  <si>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</si>
  <si>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</si>
  <si>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</si>
  <si>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</si>
  <si>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</si>
  <si>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</si>
  <si>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</si>
  <si>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</si>
  <si>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</si>
  <si>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</si>
  <si>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</si>
  <si>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</si>
  <si>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</si>
  <si>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</si>
  <si>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</si>
  <si>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</si>
  <si>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</si>
  <si>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</si>
  <si>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</si>
  <si>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</si>
  <si>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</si>
  <si>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</si>
  <si>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</si>
  <si>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</si>
  <si>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</si>
  <si>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</si>
  <si>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</si>
  <si>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</si>
  <si>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</si>
  <si>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</si>
  <si>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</si>
  <si>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</si>
  <si>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</si>
  <si>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</si>
  <si>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</si>
  <si>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</si>
  <si>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</si>
  <si>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</si>
  <si>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</si>
  <si>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</si>
  <si>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</si>
  <si>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</si>
  <si>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</si>
  <si>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</si>
  <si>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</si>
  <si>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</si>
  <si>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</si>
  <si>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</si>
  <si>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</si>
  <si>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</si>
  <si>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</si>
  <si>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</si>
  <si>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</si>
  <si>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</si>
  <si>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</si>
  <si>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</si>
  <si>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</si>
  <si>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</si>
  <si>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</si>
  <si>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</si>
  <si>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</si>
  <si>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</si>
  <si>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</si>
  <si>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</si>
  <si>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</si>
  <si>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</si>
  <si>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</si>
  <si>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</si>
  <si>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</si>
  <si>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</si>
  <si>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</si>
  <si>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</si>
  <si>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</si>
  <si>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</si>
  <si>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</si>
  <si>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</si>
  <si>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</si>
  <si>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</si>
  <si>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</si>
  <si>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</si>
  <si>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</si>
  <si>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</si>
  <si>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</si>
  <si>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</si>
  <si>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</si>
  <si>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</si>
  <si>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</si>
  <si>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</si>
  <si>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</si>
  <si>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</si>
  <si>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</si>
  <si>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</si>
  <si>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</si>
  <si>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</si>
  <si>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</si>
  <si>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</si>
  <si>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</si>
  <si>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</si>
  <si>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</si>
  <si>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</si>
  <si>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</si>
  <si>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</si>
  <si>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</si>
  <si>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</si>
  <si>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</si>
  <si>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</si>
  <si>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</si>
  <si>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</si>
  <si>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</si>
  <si>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</si>
  <si>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</si>
  <si>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</si>
  <si>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</si>
  <si>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</si>
  <si>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</si>
  <si>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</si>
  <si>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</si>
  <si>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</si>
  <si>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</si>
  <si>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</si>
  <si>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</si>
  <si>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</si>
  <si>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</si>
  <si>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</si>
  <si>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</si>
  <si>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</si>
  <si>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</si>
  <si>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</si>
  <si>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</si>
  <si>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</si>
  <si>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</si>
  <si>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</si>
  <si>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</si>
  <si>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</si>
  <si>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</si>
  <si>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</si>
  <si>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</si>
  <si>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</si>
  <si>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</si>
  <si>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</si>
  <si>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</si>
  <si>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</si>
  <si>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</si>
  <si>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</si>
  <si>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</si>
  <si>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</si>
  <si>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</si>
  <si>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</si>
  <si>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</si>
  <si>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</si>
  <si>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</si>
  <si>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</si>
  <si>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</si>
  <si>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</si>
  <si>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</si>
  <si>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</si>
  <si>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</si>
  <si>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</si>
  <si>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</si>
  <si>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</si>
  <si>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</si>
  <si>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</si>
  <si>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</si>
  <si>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</si>
  <si>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</si>
  <si>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</si>
  <si>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</si>
  <si>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</si>
  <si>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</si>
  <si>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</si>
  <si>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</si>
  <si>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</si>
  <si>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</si>
  <si>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</si>
  <si>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</si>
  <si>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</si>
  <si>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</si>
  <si>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</si>
  <si>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</si>
  <si>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</si>
  <si>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</si>
  <si>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</si>
  <si>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</si>
  <si>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</si>
  <si>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</si>
  <si>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</si>
  <si>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</si>
  <si>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</si>
  <si>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</si>
  <si>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</si>
  <si>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</si>
  <si>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</si>
  <si>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</si>
  <si>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</si>
  <si>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</si>
  <si>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</si>
  <si>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</si>
  <si>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</si>
  <si>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</si>
  <si>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</si>
  <si>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</si>
  <si>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</si>
  <si>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</si>
  <si>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</si>
  <si>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</si>
  <si>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</si>
  <si>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</si>
  <si>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</si>
  <si>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</si>
  <si>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</si>
  <si>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</si>
  <si>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</si>
  <si>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</si>
  <si>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</si>
  <si>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</si>
  <si>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</si>
  <si>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</si>
  <si>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</si>
  <si>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</si>
  <si>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</si>
  <si>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</si>
  <si>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</si>
  <si>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</si>
  <si>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</si>
  <si>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</si>
  <si>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</si>
  <si>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</si>
  <si>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</si>
  <si>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</si>
  <si>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</si>
  <si>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</si>
  <si>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</si>
  <si>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</si>
  <si>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</si>
  <si>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</si>
  <si>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</si>
  <si>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</si>
  <si>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</si>
  <si>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</si>
  <si>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</si>
  <si>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</si>
  <si>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</si>
  <si>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</si>
  <si>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</si>
  <si>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</si>
  <si>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</si>
  <si>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</si>
  <si>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</si>
  <si>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</si>
  <si>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</si>
  <si>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</si>
  <si>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</si>
  <si>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</si>
  <si>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</si>
  <si>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</si>
  <si>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</si>
  <si>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</si>
  <si>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</si>
  <si>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</si>
  <si>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</si>
  <si>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</si>
  <si>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</si>
  <si>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</si>
  <si>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</si>
  <si>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</si>
  <si>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</si>
  <si>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</si>
  <si>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</si>
  <si>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</si>
  <si>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</si>
  <si>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</si>
  <si>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</si>
  <si>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</si>
  <si>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</si>
  <si>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</si>
  <si>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</si>
  <si>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</si>
  <si>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</si>
  <si>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</si>
  <si>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</si>
  <si>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</si>
  <si>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</si>
  <si>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</si>
  <si>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</si>
  <si>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</si>
  <si>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</si>
  <si>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</si>
  <si>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</si>
  <si>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</si>
  <si>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</si>
  <si>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</si>
  <si>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</si>
  <si>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</si>
  <si>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</si>
  <si>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</si>
  <si>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</si>
  <si>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</si>
  <si>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</si>
  <si>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</si>
  <si>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</si>
  <si>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</si>
  <si>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</si>
  <si>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</si>
  <si>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</si>
  <si>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</si>
  <si>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</si>
  <si>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</si>
  <si>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</si>
  <si>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</si>
  <si>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</si>
  <si>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</si>
  <si>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</si>
  <si>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</si>
  <si>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</si>
  <si>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</si>
  <si>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</si>
  <si>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</si>
  <si>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</si>
  <si>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</si>
  <si>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</si>
  <si>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</si>
  <si>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</si>
  <si>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</si>
  <si>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</si>
  <si>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</si>
  <si>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</si>
  <si>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</si>
  <si>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</si>
  <si>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</si>
  <si>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</si>
  <si>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</si>
  <si>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</si>
  <si>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</si>
  <si>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</si>
  <si>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</si>
  <si>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</si>
  <si>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</si>
  <si>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</si>
  <si>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</si>
  <si>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</si>
  <si>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</si>
  <si>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</si>
  <si>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</si>
  <si>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</si>
  <si>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</si>
  <si>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</si>
  <si>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</si>
  <si>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</si>
  <si>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</si>
  <si>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</si>
  <si>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</si>
  <si>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</si>
  <si>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</si>
  <si>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</si>
  <si>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</si>
  <si>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</si>
  <si>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</si>
  <si>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</si>
  <si>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</si>
  <si>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</si>
  <si>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</si>
  <si>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</si>
  <si>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</si>
  <si>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</si>
  <si>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</si>
  <si>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</si>
  <si>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</si>
  <si>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</si>
  <si>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</si>
  <si>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</si>
  <si>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</si>
  <si>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</si>
  <si>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</si>
  <si>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</si>
  <si>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</si>
  <si>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</si>
  <si>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</si>
  <si>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</si>
  <si>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</si>
  <si>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</si>
  <si>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</si>
  <si>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</si>
  <si>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</si>
  <si>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</si>
  <si>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</si>
  <si>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</si>
  <si>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</si>
  <si>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</si>
  <si>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</si>
  <si>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</si>
  <si>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</si>
  <si>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</si>
  <si>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</si>
  <si>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</si>
  <si>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</si>
  <si>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</si>
  <si>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</si>
  <si>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</si>
  <si>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</si>
  <si>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</si>
  <si>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</si>
  <si>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</si>
  <si>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</si>
  <si>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</si>
  <si>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</si>
  <si>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</si>
  <si>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</si>
  <si>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</si>
  <si>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</si>
  <si>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</si>
  <si>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</si>
  <si>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</si>
  <si>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</si>
  <si>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</si>
  <si>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</si>
  <si>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</si>
  <si>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</si>
  <si>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</si>
  <si>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</si>
  <si>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</si>
  <si>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</si>
  <si>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</si>
  <si>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</si>
  <si>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</si>
  <si>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</si>
  <si>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</si>
  <si>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</si>
  <si>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</si>
  <si>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</si>
  <si>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</si>
  <si>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</si>
  <si>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</si>
  <si>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</si>
  <si>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</si>
  <si>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</si>
  <si>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</si>
  <si>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</si>
  <si>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</si>
  <si>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</si>
  <si>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</si>
  <si>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</si>
  <si>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</si>
  <si>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</si>
  <si>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</si>
  <si>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</si>
  <si>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</si>
  <si>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</si>
  <si>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</si>
  <si>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</si>
  <si>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</si>
  <si>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</si>
  <si>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</si>
  <si>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</si>
  <si>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</si>
  <si>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</si>
  <si>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</si>
  <si>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</si>
  <si>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</si>
  <si>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</si>
  <si>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</si>
  <si>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</si>
  <si>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</si>
  <si>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</si>
  <si>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</si>
  <si>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</si>
  <si>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</si>
  <si>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</si>
  <si>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</si>
  <si>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</si>
  <si>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</si>
  <si>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</si>
  <si>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</si>
  <si>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</si>
  <si>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</si>
  <si>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</si>
  <si>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</si>
  <si>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</si>
  <si>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</si>
  <si>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</si>
  <si>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</si>
  <si>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</si>
  <si>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</si>
  <si>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</si>
  <si>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</si>
  <si>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</si>
  <si>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</si>
  <si>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</si>
  <si>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</si>
  <si>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</si>
  <si>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</si>
  <si>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</si>
  <si>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</si>
  <si>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</si>
  <si>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</si>
  <si>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</si>
  <si>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</si>
  <si>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</si>
  <si>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</si>
  <si>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</si>
  <si>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</si>
  <si>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</si>
  <si>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</si>
  <si>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</si>
  <si>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</si>
  <si>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</si>
  <si>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</si>
  <si>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</si>
  <si>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</si>
  <si>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</si>
  <si>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</si>
  <si>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</si>
  <si>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</si>
  <si>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</si>
  <si>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</si>
  <si>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</si>
  <si>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</si>
  <si>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</si>
  <si>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</si>
  <si>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</si>
  <si>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</si>
  <si>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</si>
  <si>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</si>
  <si>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</si>
  <si>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</si>
  <si>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</si>
  <si>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</si>
  <si>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</si>
  <si>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</si>
  <si>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</si>
  <si>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</si>
  <si>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</si>
  <si>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</si>
  <si>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</si>
  <si>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</si>
  <si>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</si>
  <si>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</si>
  <si>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</si>
  <si>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</si>
  <si>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</si>
  <si>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</si>
  <si>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</si>
  <si>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</si>
  <si>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</si>
  <si>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</si>
  <si>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</si>
  <si>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</si>
  <si>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</si>
  <si>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</si>
  <si>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</si>
  <si>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</si>
  <si>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</si>
  <si>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</si>
  <si>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</si>
  <si>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</si>
  <si>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</si>
  <si>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</si>
  <si>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</si>
  <si>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</si>
  <si>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</si>
  <si>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</si>
  <si>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</si>
  <si>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</si>
  <si>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</si>
  <si>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</si>
  <si>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</si>
  <si>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</si>
  <si>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</si>
  <si>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</si>
  <si>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</si>
  <si>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</si>
  <si>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</si>
  <si>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</si>
  <si>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</si>
  <si>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</si>
  <si>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</si>
  <si>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</si>
  <si>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</si>
  <si>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</si>
  <si>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</si>
  <si>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</si>
  <si>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</si>
  <si>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</si>
  <si>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</si>
  <si>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</si>
  <si>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</si>
  <si>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</si>
  <si>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</si>
  <si>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</si>
  <si>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</si>
  <si>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</si>
  <si>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</si>
  <si>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</si>
  <si>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</si>
  <si>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</si>
  <si>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</si>
  <si>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</si>
  <si>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</si>
  <si>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</si>
  <si>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</si>
  <si>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</si>
  <si>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</si>
  <si>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</si>
  <si>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</si>
  <si>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</si>
  <si>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</si>
  <si>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</si>
  <si>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</si>
  <si>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</si>
  <si>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</si>
  <si>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</si>
  <si>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</si>
  <si>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</si>
  <si>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</si>
  <si>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</si>
  <si>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</si>
  <si>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</si>
  <si>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</si>
  <si>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</si>
  <si>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</si>
  <si>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</si>
  <si>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</si>
  <si>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</si>
  <si>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</si>
  <si>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</si>
  <si>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</si>
  <si>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</si>
  <si>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</si>
  <si>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</si>
  <si>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</si>
  <si>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</si>
  <si>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</si>
  <si>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</si>
  <si>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</si>
  <si>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</si>
  <si>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</si>
  <si>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</si>
  <si>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</si>
  <si>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</si>
  <si>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</si>
  <si>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</si>
  <si>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</si>
  <si>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</si>
  <si>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</si>
  <si>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</si>
  <si>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</si>
  <si>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</si>
  <si>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</si>
  <si>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</si>
  <si>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</si>
  <si>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</si>
  <si>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</si>
  <si>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</si>
  <si>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</si>
  <si>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</si>
  <si>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</si>
  <si>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</si>
  <si>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</si>
  <si>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</si>
  <si>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</si>
  <si>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</si>
  <si>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</si>
  <si>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</si>
  <si>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</si>
  <si>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</si>
  <si>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</si>
  <si>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</si>
  <si>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</si>
  <si>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</si>
  <si>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</si>
  <si>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</si>
  <si>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</si>
  <si>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</si>
  <si>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</si>
  <si>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</si>
  <si>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</si>
  <si>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</si>
  <si>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</si>
  <si>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</si>
  <si>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</si>
  <si>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</si>
  <si>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</si>
  <si>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</si>
  <si>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</si>
  <si>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</si>
  <si>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</si>
  <si>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</si>
  <si>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</si>
  <si>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</si>
  <si>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</si>
  <si>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</si>
  <si>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</si>
  <si>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</si>
  <si>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</si>
  <si>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</si>
  <si>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</si>
  <si>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</si>
  <si>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</si>
  <si>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</si>
  <si>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</si>
  <si>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</si>
  <si>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</si>
  <si>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</si>
  <si>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</si>
  <si>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</si>
  <si>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</si>
  <si>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</si>
  <si>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</si>
  <si>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</si>
  <si>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</si>
  <si>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</si>
  <si>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</si>
  <si>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</si>
  <si>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</si>
  <si>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</si>
  <si>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</si>
  <si>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</si>
  <si>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</si>
  <si>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</si>
  <si>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</si>
  <si>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</si>
  <si>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</si>
  <si>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</si>
  <si>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</si>
  <si>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</si>
  <si>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</si>
  <si>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</si>
  <si>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</si>
  <si>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</si>
  <si>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</si>
  <si>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</si>
  <si>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</si>
  <si>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</si>
  <si>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</si>
  <si>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</si>
  <si>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</si>
  <si>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</si>
  <si>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</si>
  <si>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</si>
  <si>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</si>
  <si>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</si>
  <si>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</si>
  <si>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</si>
  <si>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</si>
  <si>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</si>
  <si>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</si>
  <si>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</si>
  <si>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</si>
  <si>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</si>
  <si>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</si>
  <si>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</si>
  <si>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</si>
  <si>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</si>
  <si>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</si>
  <si>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</si>
  <si>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</si>
  <si>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</si>
  <si>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</si>
  <si>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</si>
  <si>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</si>
  <si>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</si>
  <si>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</si>
  <si>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</si>
  <si>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</si>
  <si>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</si>
  <si>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</si>
  <si>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</si>
  <si>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</si>
  <si>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</si>
  <si>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</si>
  <si>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</si>
  <si>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</si>
  <si>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</si>
  <si>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</si>
  <si>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</si>
  <si>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</si>
  <si>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</si>
  <si>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</si>
  <si>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</si>
  <si>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</si>
  <si>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</si>
  <si>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</si>
  <si>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</si>
  <si>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</si>
  <si>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</si>
  <si>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</si>
  <si>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</si>
  <si>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</si>
  <si>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</si>
  <si>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</si>
  <si>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</si>
  <si>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</si>
  <si>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</si>
  <si>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</si>
  <si>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</si>
  <si>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</si>
  <si>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</si>
  <si>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</si>
  <si>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</si>
  <si>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</si>
  <si>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</si>
  <si>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</si>
  <si>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</si>
  <si>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</si>
  <si>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</si>
  <si>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</si>
  <si>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</si>
  <si>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</si>
  <si>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</si>
  <si>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</si>
  <si>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</si>
  <si>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</si>
  <si>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</si>
  <si>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</si>
  <si>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</si>
  <si>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</si>
  <si>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</si>
  <si>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</si>
  <si>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</si>
  <si>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</si>
  <si>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</si>
  <si>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</si>
  <si>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</si>
  <si>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</si>
  <si>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</si>
  <si>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</si>
  <si>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</si>
  <si>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</si>
  <si>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</si>
  <si>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</si>
  <si>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</si>
  <si>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</si>
  <si>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</si>
  <si>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</si>
  <si>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</si>
  <si>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</si>
  <si>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</si>
  <si>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</si>
  <si>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</si>
  <si>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</si>
  <si>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</si>
  <si>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</si>
  <si>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</si>
  <si>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</si>
  <si>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</si>
  <si>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</si>
  <si>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</si>
  <si>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</si>
  <si>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</si>
  <si>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</si>
  <si>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</si>
  <si>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</si>
  <si>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</si>
  <si>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</si>
  <si>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</si>
  <si>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</si>
  <si>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</si>
  <si>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</si>
  <si>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</si>
  <si>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</si>
  <si>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</si>
  <si>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</si>
  <si>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</si>
  <si>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</si>
  <si>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</si>
  <si>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</si>
  <si>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</si>
  <si>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</si>
  <si>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</si>
  <si>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</si>
  <si>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</si>
  <si>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</si>
  <si>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</si>
  <si>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</si>
  <si>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</si>
  <si>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</si>
  <si>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</si>
  <si>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</si>
  <si>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</si>
  <si>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</si>
  <si>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</si>
  <si>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</si>
  <si>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</si>
  <si>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</si>
  <si>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</si>
  <si>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</si>
  <si>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</si>
  <si>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</si>
  <si>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</si>
  <si>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</si>
  <si>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</si>
  <si>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</si>
  <si>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</si>
  <si>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</si>
  <si>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</si>
  <si>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</si>
  <si>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</si>
  <si>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</si>
  <si>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</si>
  <si>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</si>
  <si>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</si>
  <si>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</si>
  <si>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</si>
  <si>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</si>
  <si>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</si>
  <si>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</si>
  <si>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</si>
  <si>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</si>
  <si>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</si>
  <si>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</si>
  <si>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</si>
  <si>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</si>
  <si>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</si>
  <si>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</si>
  <si>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</si>
  <si>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</si>
  <si>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</si>
  <si>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</si>
  <si>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</si>
  <si>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</si>
  <si>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</si>
  <si>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</si>
  <si>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</si>
  <si>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</si>
  <si>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</si>
  <si>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</si>
  <si>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</si>
  <si>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</si>
  <si>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</si>
  <si>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</si>
  <si>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</si>
  <si>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</si>
  <si>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</si>
  <si>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</si>
  <si>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</si>
  <si>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</si>
  <si>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</si>
  <si>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</si>
  <si>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</si>
  <si>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</si>
  <si>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</si>
  <si>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</si>
  <si>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</si>
  <si>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</si>
  <si>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</si>
  <si>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</si>
  <si>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</si>
  <si>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</si>
  <si>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</si>
  <si>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</si>
  <si>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</si>
  <si>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</si>
  <si>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</si>
  <si>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</si>
  <si>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</si>
  <si>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</si>
  <si>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</si>
  <si>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</si>
  <si>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</si>
  <si>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</si>
  <si>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</si>
  <si>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</si>
  <si>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</si>
  <si>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</si>
  <si>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</si>
  <si>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</si>
  <si>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</si>
  <si>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</si>
  <si>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</si>
  <si>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</si>
  <si>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</si>
  <si>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</si>
  <si>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</si>
  <si>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</si>
  <si>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</si>
  <si>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</si>
  <si>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</si>
  <si>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</si>
  <si>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</si>
  <si>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</si>
  <si>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</si>
  <si>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</si>
  <si>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</si>
  <si>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</si>
  <si>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</si>
  <si>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</si>
  <si>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</si>
  <si>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</si>
  <si>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</si>
  <si>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</si>
  <si>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</si>
  <si>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</si>
  <si>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</si>
  <si>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</si>
  <si>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</si>
  <si>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</si>
  <si>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</si>
  <si>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</si>
  <si>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</si>
  <si>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</si>
  <si>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</si>
  <si>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</si>
  <si>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</si>
  <si>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</si>
  <si>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</si>
  <si>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</si>
  <si>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</si>
  <si>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</si>
  <si>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</si>
  <si>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</si>
  <si>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</si>
  <si>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</si>
  <si>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</si>
  <si>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</si>
  <si>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</si>
  <si>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</si>
  <si>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</si>
  <si>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</si>
  <si>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</si>
  <si>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</si>
  <si>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</si>
  <si>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</si>
  <si>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</si>
  <si>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</si>
  <si>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</si>
  <si>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</si>
  <si>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</si>
  <si>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</si>
  <si>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</si>
  <si>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</si>
  <si>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</si>
  <si>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</si>
  <si>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</si>
  <si>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</si>
  <si>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</si>
  <si>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</si>
  <si>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</si>
  <si>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</si>
  <si>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</si>
  <si>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</si>
  <si>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</si>
  <si>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</si>
  <si>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</si>
  <si>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</si>
  <si>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</si>
  <si>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</si>
  <si>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</si>
  <si>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</si>
  <si>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</si>
  <si>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</si>
  <si>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</si>
  <si>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</si>
  <si>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</si>
  <si>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</si>
  <si>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</si>
  <si>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</si>
  <si>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</si>
  <si>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</si>
  <si>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</si>
  <si>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</si>
  <si>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</si>
  <si>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</si>
  <si>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</si>
  <si>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</si>
  <si>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</si>
  <si>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</si>
  <si>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</si>
  <si>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</si>
  <si>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</si>
  <si>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</si>
  <si>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</si>
  <si>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</si>
  <si>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</si>
  <si>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</si>
  <si>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</si>
  <si>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</si>
  <si>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</si>
  <si>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</si>
  <si>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</si>
  <si>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</si>
  <si>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</si>
  <si>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</si>
  <si>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</si>
  <si>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</si>
  <si>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</si>
  <si>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</si>
  <si>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</si>
  <si>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</si>
  <si>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</si>
  <si>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</si>
  <si>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</si>
  <si>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</si>
  <si>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</si>
  <si>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</si>
  <si>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</si>
  <si>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</si>
  <si>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</si>
  <si>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</si>
  <si>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</si>
  <si>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</si>
  <si>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</si>
  <si>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</si>
  <si>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</si>
  <si>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</si>
  <si>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</si>
  <si>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</si>
  <si>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</si>
  <si>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</si>
  <si>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</si>
  <si>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</si>
  <si>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</si>
  <si>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</si>
  <si>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</si>
  <si>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</si>
  <si>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</si>
  <si>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</si>
  <si>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</si>
  <si>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</si>
  <si>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</si>
  <si>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</si>
  <si>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</si>
  <si>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</si>
  <si>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</si>
  <si>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</si>
  <si>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</si>
  <si>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</si>
  <si>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</si>
  <si>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</si>
  <si>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</si>
  <si>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</si>
  <si>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</si>
  <si>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</si>
  <si>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</si>
  <si>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</si>
  <si>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</si>
  <si>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</si>
  <si>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</si>
  <si>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</si>
  <si>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</si>
  <si>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</si>
  <si>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</si>
  <si>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</si>
  <si>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</si>
  <si>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</si>
  <si>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</si>
  <si>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</si>
  <si>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</si>
  <si>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</si>
  <si>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</si>
  <si>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</si>
  <si>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</si>
  <si>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</si>
  <si>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</si>
  <si>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</si>
  <si>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</si>
  <si>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</si>
  <si>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</si>
  <si>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</si>
  <si>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</si>
  <si>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</si>
  <si>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</si>
  <si>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</si>
  <si>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</si>
  <si>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</si>
  <si>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</si>
  <si>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</si>
  <si>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</si>
  <si>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</si>
  <si>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</si>
  <si>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</si>
  <si>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</si>
  <si>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</si>
  <si>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</si>
  <si>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</si>
  <si>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</si>
  <si>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</si>
  <si>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</si>
  <si>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</si>
  <si>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</si>
  <si>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</si>
  <si>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</si>
  <si>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</si>
  <si>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</si>
  <si>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</si>
  <si>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</si>
  <si>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</si>
  <si>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</si>
  <si>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</si>
  <si>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</si>
  <si>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</si>
  <si>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</si>
  <si>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</si>
  <si>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</si>
  <si>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</si>
  <si>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</si>
  <si>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</si>
  <si>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</si>
  <si>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</si>
  <si>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</si>
  <si>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</si>
  <si>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</si>
  <si>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</si>
  <si>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</si>
  <si>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</si>
  <si>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</si>
  <si>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</si>
  <si>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</si>
  <si>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</si>
  <si>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</si>
  <si>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</si>
  <si>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</si>
  <si>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</si>
  <si>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</si>
  <si>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</si>
  <si>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</si>
  <si>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</si>
  <si>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</si>
  <si>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</si>
  <si>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</si>
  <si>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</si>
  <si>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</si>
  <si>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</si>
  <si>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</si>
  <si>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</si>
  <si>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</si>
  <si>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</si>
  <si>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</si>
  <si>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</si>
  <si>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</si>
  <si>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</si>
  <si>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</si>
  <si>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</si>
  <si>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</si>
  <si>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</si>
  <si>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</si>
  <si>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</si>
  <si>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</si>
  <si>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</si>
  <si>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</si>
  <si>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</si>
  <si>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</si>
  <si>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</si>
  <si>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</si>
  <si>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</si>
  <si>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</si>
  <si>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</si>
  <si>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</si>
  <si>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</si>
  <si>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</si>
  <si>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</si>
  <si>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</si>
  <si>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</si>
  <si>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</si>
  <si>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</si>
  <si>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</si>
  <si>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</si>
  <si>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</si>
  <si>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</si>
  <si>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</si>
  <si>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</si>
  <si>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</si>
  <si>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</si>
  <si>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</si>
  <si>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</si>
  <si>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</si>
  <si>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</si>
  <si>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</si>
  <si>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</si>
  <si>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</si>
  <si>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</si>
  <si>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</si>
  <si>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</si>
  <si>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</si>
  <si>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</si>
  <si>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</si>
  <si>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</si>
  <si>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</si>
  <si>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</si>
  <si>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</si>
  <si>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</si>
  <si>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</si>
  <si>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</si>
  <si>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</si>
  <si>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</si>
  <si>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</si>
  <si>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</si>
  <si>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</si>
  <si>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</si>
  <si>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</si>
  <si>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</si>
  <si>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</si>
  <si>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</si>
  <si>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</si>
  <si>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</si>
  <si>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</si>
  <si>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</si>
  <si>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</si>
  <si>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</si>
  <si>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</si>
  <si>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</si>
  <si>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</si>
  <si>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</si>
  <si>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</si>
  <si>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</si>
  <si>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</si>
  <si>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</si>
  <si>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</si>
  <si>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</si>
  <si>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</si>
  <si>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</si>
  <si>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</si>
  <si>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</si>
  <si>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</si>
  <si>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</si>
  <si>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</si>
  <si>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</si>
  <si>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</si>
  <si>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</si>
  <si>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</si>
  <si>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</si>
  <si>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</si>
  <si>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</si>
  <si>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</si>
  <si>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</si>
  <si>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</si>
  <si>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</si>
  <si>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</si>
  <si>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</si>
  <si>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</si>
  <si>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</si>
  <si>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</si>
  <si>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</si>
  <si>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</si>
  <si>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</si>
  <si>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</si>
  <si>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</si>
  <si>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</si>
  <si>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</si>
  <si>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</si>
  <si>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</si>
  <si>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</si>
  <si>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</si>
  <si>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</si>
  <si>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</si>
  <si>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</si>
  <si>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</si>
  <si>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</si>
  <si>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</si>
  <si>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</si>
  <si>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</si>
  <si>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</si>
  <si>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</si>
  <si>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</si>
  <si>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</si>
  <si>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</si>
  <si>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</si>
  <si>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</si>
  <si>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</si>
  <si>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</si>
  <si>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</si>
  <si>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</si>
  <si>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</si>
  <si>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</si>
  <si>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</si>
  <si>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</si>
  <si>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</si>
  <si>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</si>
  <si>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</si>
  <si>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</si>
  <si>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</si>
  <si>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</si>
  <si>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</si>
  <si>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</si>
  <si>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</si>
  <si>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</si>
  <si>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</si>
  <si>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</si>
  <si>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</si>
  <si>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</si>
  <si>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</si>
  <si>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</si>
  <si>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</si>
  <si>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</si>
  <si>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</si>
  <si>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</si>
  <si>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</si>
  <si>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</si>
  <si>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</si>
  <si>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</si>
  <si>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</si>
  <si>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</si>
  <si>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</si>
  <si>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</si>
  <si>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</si>
  <si>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</si>
  <si>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</si>
  <si>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</si>
  <si>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</si>
  <si>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</si>
  <si>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</si>
  <si>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</si>
  <si>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</si>
  <si>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</si>
  <si>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</si>
  <si>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</si>
  <si>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</si>
  <si>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</si>
  <si>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</si>
  <si>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</si>
  <si>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</si>
  <si>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</si>
  <si>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</si>
  <si>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</si>
  <si>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</si>
  <si>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</si>
  <si>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</si>
  <si>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</si>
  <si>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</si>
  <si>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</si>
  <si>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</si>
  <si>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</si>
  <si>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</si>
  <si>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</si>
  <si>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</si>
  <si>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</si>
  <si>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</si>
  <si>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</si>
  <si>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</si>
  <si>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</si>
  <si>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</si>
  <si>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</si>
  <si>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</si>
  <si>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</si>
  <si>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</si>
  <si>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</si>
  <si>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</si>
  <si>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</si>
  <si>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</si>
  <si>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</si>
  <si>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</si>
  <si>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</si>
  <si>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</si>
  <si>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</si>
  <si>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</si>
  <si>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</si>
  <si>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</si>
  <si>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</si>
  <si>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</si>
  <si>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</si>
  <si>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</si>
  <si>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</si>
  <si>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</si>
  <si>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</si>
  <si>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</si>
  <si>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</si>
  <si>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</si>
  <si>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</si>
  <si>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</si>
  <si>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</si>
  <si>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</si>
  <si>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</si>
  <si>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</si>
  <si>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</si>
  <si>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</si>
  <si>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</si>
  <si>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</si>
  <si>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</si>
  <si>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</si>
  <si>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</si>
  <si>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</si>
  <si>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</si>
  <si>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</si>
  <si>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</si>
  <si>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</si>
  <si>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</si>
  <si>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</si>
  <si>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</si>
  <si>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</si>
  <si>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</si>
  <si>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</si>
  <si>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</si>
  <si>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</si>
  <si>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</si>
  <si>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</si>
  <si>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</si>
  <si>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</si>
  <si>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</si>
  <si>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</si>
  <si>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</si>
  <si>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</si>
  <si>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</si>
  <si>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</si>
  <si>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</si>
  <si>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</si>
  <si>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</si>
  <si>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</si>
  <si>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</si>
  <si>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</si>
  <si>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</si>
  <si>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</si>
  <si>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</si>
  <si>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</si>
  <si>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</si>
  <si>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</si>
  <si>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</si>
  <si>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</si>
  <si>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</si>
  <si>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</si>
  <si>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</si>
  <si>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</si>
  <si>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</si>
  <si>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</si>
  <si>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</si>
  <si>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</si>
  <si>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</si>
  <si>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</si>
  <si>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</si>
  <si>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</si>
  <si>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</si>
  <si>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</si>
  <si>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</si>
  <si>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</si>
  <si>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</si>
  <si>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</si>
  <si>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</si>
  <si>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</si>
  <si>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</si>
  <si>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</si>
  <si>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</si>
  <si>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</si>
  <si>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</si>
  <si>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</si>
  <si>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</si>
  <si>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</si>
  <si>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</si>
  <si>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</si>
  <si>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</si>
  <si>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</si>
  <si>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</si>
  <si>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</si>
  <si>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</si>
  <si>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</si>
  <si>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</si>
  <si>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</si>
  <si>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</si>
  <si>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</si>
  <si>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</si>
  <si>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</si>
  <si>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</si>
  <si>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</si>
  <si>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</si>
  <si>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</si>
  <si>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</si>
  <si>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</si>
  <si>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</si>
  <si>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</si>
  <si>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</si>
  <si>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</si>
  <si>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</si>
  <si>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</si>
  <si>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</si>
  <si>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</si>
  <si>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</si>
  <si>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</si>
  <si>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</si>
  <si>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</si>
  <si>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</si>
  <si>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</si>
  <si>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</si>
  <si>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</si>
  <si>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</si>
  <si>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</si>
  <si>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</si>
  <si>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</si>
  <si>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</si>
  <si>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</si>
  <si>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</si>
  <si>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</si>
  <si>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</si>
  <si>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</si>
  <si>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</si>
  <si>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</si>
  <si>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</si>
  <si>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</si>
  <si>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</si>
  <si>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</si>
  <si>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</si>
  <si>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</si>
  <si>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</si>
  <si>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</si>
  <si>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</si>
  <si>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</si>
  <si>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</si>
  <si>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</si>
  <si>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</si>
  <si>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</si>
  <si>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</si>
  <si>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</si>
  <si>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</si>
  <si>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</si>
  <si>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</si>
  <si>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</si>
  <si>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</si>
  <si>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</si>
  <si>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</si>
  <si>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</si>
  <si>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</si>
  <si>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</si>
  <si>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</si>
  <si>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</si>
  <si>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</si>
  <si>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</si>
  <si>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</si>
  <si>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</si>
  <si>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</si>
  <si>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</si>
  <si>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</si>
  <si>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</si>
  <si>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</si>
  <si>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</si>
  <si>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</si>
  <si>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</si>
  <si>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</si>
  <si>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</si>
  <si>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</si>
  <si>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</si>
  <si>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</si>
  <si>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</si>
  <si>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</si>
  <si>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</si>
  <si>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</si>
  <si>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</si>
  <si>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</si>
  <si>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</si>
  <si>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</si>
  <si>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</si>
  <si>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</si>
  <si>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</si>
  <si>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</si>
  <si>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</si>
  <si>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</si>
  <si>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</si>
  <si>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</si>
  <si>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</si>
  <si>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</si>
  <si>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</si>
  <si>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</si>
  <si>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</si>
  <si>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</si>
  <si>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</si>
  <si>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</si>
  <si>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</si>
  <si>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</si>
  <si>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</si>
  <si>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</si>
  <si>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</si>
  <si>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</si>
  <si>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</si>
  <si>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</si>
  <si>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</si>
  <si>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</si>
  <si>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</si>
  <si>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</si>
  <si>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</si>
  <si>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</si>
  <si>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</si>
  <si>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</si>
  <si>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</si>
  <si>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</si>
  <si>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</si>
  <si>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</si>
  <si>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</si>
  <si>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</si>
  <si>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</si>
  <si>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</si>
  <si>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</si>
  <si>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</si>
  <si>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</si>
  <si>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</si>
  <si>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</si>
  <si>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</si>
  <si>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</si>
  <si>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</si>
  <si>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</si>
  <si>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</si>
  <si>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</si>
  <si>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</si>
  <si>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</si>
  <si>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</si>
  <si>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</si>
  <si>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</si>
  <si>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</si>
  <si>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</si>
  <si>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</si>
  <si>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</si>
  <si>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</si>
  <si>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</si>
  <si>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</si>
  <si>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</si>
  <si>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</si>
  <si>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</si>
  <si>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</si>
  <si>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</si>
  <si>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</si>
  <si>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</si>
  <si>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</si>
  <si>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</si>
  <si>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</si>
  <si>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</si>
  <si>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</si>
  <si>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</si>
  <si>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</si>
  <si>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</si>
  <si>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</si>
  <si>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</si>
  <si>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</si>
  <si>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</si>
  <si>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</si>
  <si>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</si>
  <si>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</si>
  <si>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</si>
  <si>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</si>
  <si>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</si>
  <si>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</si>
  <si>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</si>
  <si>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</si>
  <si>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</si>
  <si>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</si>
  <si>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</si>
  <si>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</si>
  <si>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</si>
  <si>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</si>
  <si>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</si>
  <si>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</si>
  <si>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</si>
  <si>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</si>
  <si>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</si>
  <si>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</si>
  <si>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</si>
  <si>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</si>
  <si>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</si>
  <si>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</si>
  <si>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</si>
  <si>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</si>
  <si>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</si>
  <si>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</si>
  <si>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</si>
  <si>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</si>
  <si>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</si>
  <si>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</si>
  <si>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</si>
  <si>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</si>
  <si>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</si>
  <si>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</si>
  <si>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</si>
  <si>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</si>
  <si>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</si>
  <si>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</si>
  <si>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</si>
  <si>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</si>
  <si>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</si>
  <si>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</si>
  <si>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</si>
  <si>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</si>
  <si>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</si>
  <si>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</si>
  <si>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</si>
  <si>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</si>
  <si>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</si>
  <si>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</si>
  <si>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</si>
  <si>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</si>
  <si>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</si>
  <si>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</si>
  <si>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</si>
  <si>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</si>
  <si>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</si>
  <si>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</si>
  <si>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</si>
  <si>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</si>
  <si>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</si>
  <si>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</si>
  <si>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</si>
  <si>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</si>
  <si>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</si>
  <si>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</si>
  <si>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</si>
  <si>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</si>
  <si>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</si>
  <si>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</si>
  <si>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</si>
  <si>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</si>
  <si>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</si>
  <si>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</si>
  <si>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</si>
  <si>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</si>
  <si>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</si>
  <si>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</si>
  <si>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</si>
  <si>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</si>
  <si>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</si>
  <si>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</si>
  <si>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</si>
  <si>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</si>
  <si>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</si>
  <si>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</si>
  <si>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</si>
  <si>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</si>
  <si>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</si>
  <si>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</si>
  <si>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</si>
  <si>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</si>
  <si>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</si>
  <si>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</si>
  <si>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</si>
  <si>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</si>
  <si>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</si>
  <si>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</si>
  <si>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</si>
  <si>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</si>
  <si>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</si>
  <si>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</si>
  <si>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</si>
  <si>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</si>
  <si>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</si>
  <si>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</si>
  <si>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</si>
  <si>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</si>
  <si>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</si>
  <si>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</si>
  <si>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</si>
  <si>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</si>
  <si>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</si>
  <si>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</si>
  <si>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</si>
  <si>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</si>
  <si>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</si>
  <si>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</si>
  <si>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</si>
  <si>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</si>
  <si>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</si>
  <si>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</si>
  <si>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</si>
  <si>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</si>
  <si>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</si>
  <si>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</si>
  <si>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</si>
  <si>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</si>
  <si>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</si>
  <si>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</si>
  <si>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</si>
  <si>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</si>
  <si>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</si>
  <si>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</si>
  <si>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</si>
  <si>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</si>
  <si>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</si>
  <si>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</si>
  <si>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</si>
  <si>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</si>
  <si>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</si>
  <si>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</si>
  <si>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</si>
  <si>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</si>
  <si>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</si>
  <si>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</si>
  <si>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</si>
  <si>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</si>
  <si>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</si>
  <si>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</si>
  <si>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</si>
  <si>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</si>
  <si>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</si>
  <si>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</si>
  <si>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</si>
  <si>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</si>
  <si>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</si>
  <si>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</si>
  <si>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</si>
  <si>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</si>
  <si>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</si>
  <si>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</si>
  <si>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</si>
  <si>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</si>
  <si>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</si>
  <si>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</si>
  <si>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</si>
  <si>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</si>
  <si>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</si>
  <si>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</si>
  <si>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</si>
  <si>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</si>
  <si>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</si>
  <si>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</si>
  <si>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</si>
  <si>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</si>
  <si>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</si>
  <si>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</si>
  <si>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</si>
  <si>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</si>
  <si>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</si>
  <si>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</si>
  <si>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</si>
  <si>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</si>
  <si>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</si>
  <si>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</si>
  <si>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</si>
  <si>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</si>
  <si>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</si>
  <si>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</si>
  <si>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</si>
  <si>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</si>
  <si>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</si>
  <si>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</si>
  <si>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</si>
  <si>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</si>
  <si>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</si>
  <si>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</si>
  <si>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</si>
  <si>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</si>
  <si>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</si>
  <si>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</si>
  <si>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</si>
  <si>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</si>
  <si>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</si>
  <si>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</si>
  <si>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</si>
  <si>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</si>
  <si>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</si>
  <si>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</si>
  <si>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</si>
  <si>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</si>
  <si>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</si>
  <si>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</si>
  <si>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</si>
  <si>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</si>
  <si>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</si>
  <si>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</si>
  <si>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</si>
  <si>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</si>
  <si>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</si>
  <si>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</si>
  <si>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</si>
  <si>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</si>
  <si>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</si>
  <si>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</si>
  <si>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</si>
  <si>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</si>
  <si>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</si>
  <si>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</si>
  <si>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</si>
  <si>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</si>
  <si>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</si>
  <si>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</si>
  <si>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</si>
  <si>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</si>
  <si>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</si>
  <si>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</si>
  <si>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</si>
  <si>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</si>
  <si>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</si>
  <si>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</si>
  <si>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</si>
  <si>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</si>
  <si>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</si>
  <si>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</si>
  <si>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</si>
  <si>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</si>
  <si>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</si>
  <si>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</si>
  <si>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</si>
  <si>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</si>
  <si>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</si>
  <si>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</si>
  <si>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</si>
  <si>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</si>
  <si>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</si>
  <si>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</si>
  <si>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</si>
  <si>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</si>
  <si>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</si>
  <si>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</si>
  <si>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</si>
  <si>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</si>
  <si>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</si>
  <si>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</si>
  <si>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</si>
  <si>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</si>
  <si>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</si>
  <si>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</si>
  <si>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</si>
  <si>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</si>
  <si>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</si>
  <si>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</si>
  <si>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</si>
  <si>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</si>
  <si>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</si>
  <si>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</si>
  <si>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</si>
  <si>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</si>
  <si>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</si>
  <si>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</si>
  <si>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</si>
  <si>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</si>
  <si>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</si>
  <si>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</si>
  <si>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</si>
  <si>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</si>
  <si>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</si>
  <si>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</si>
  <si>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</si>
  <si>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</si>
  <si>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</si>
  <si>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</si>
  <si>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</si>
  <si>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</si>
  <si>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</si>
  <si>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</si>
  <si>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</si>
  <si>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</si>
  <si>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</si>
  <si>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</si>
  <si>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</si>
  <si>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</si>
  <si>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</si>
  <si>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</si>
  <si>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</si>
  <si>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</si>
  <si>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</si>
  <si>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</si>
  <si>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</si>
  <si>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</si>
  <si>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</si>
  <si>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</si>
  <si>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</si>
  <si>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</si>
  <si>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</si>
  <si>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</si>
  <si>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</si>
  <si>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</si>
  <si>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</si>
  <si>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</si>
  <si>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</si>
  <si>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</si>
  <si>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</si>
  <si>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</si>
  <si>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</si>
  <si>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</si>
  <si>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</si>
  <si>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</si>
  <si>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</si>
  <si>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</si>
  <si>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</si>
  <si>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</si>
  <si>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</si>
  <si>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</si>
  <si>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</si>
  <si>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</si>
  <si>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</si>
  <si>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</si>
  <si>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</si>
  <si>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</si>
  <si>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</si>
  <si>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</si>
  <si>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</si>
  <si>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</si>
  <si>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</si>
  <si>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</si>
  <si>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</si>
  <si>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</si>
  <si>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</si>
  <si>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</si>
  <si>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</si>
  <si>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</si>
  <si>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</si>
  <si>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</si>
  <si>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</si>
  <si>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</si>
  <si>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</si>
  <si>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</si>
  <si>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</si>
  <si>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</si>
  <si>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</si>
  <si>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</si>
  <si>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</si>
  <si>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</si>
  <si>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</si>
  <si>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</si>
  <si>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</si>
  <si>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</si>
  <si>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</si>
  <si>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</si>
  <si>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</si>
  <si>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</si>
  <si>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</si>
  <si>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</si>
  <si>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</si>
  <si>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</si>
  <si>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</si>
  <si>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</si>
  <si>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</si>
  <si>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</si>
  <si>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</si>
  <si>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</si>
  <si>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</si>
  <si>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</si>
  <si>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</si>
  <si>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</si>
  <si>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</si>
  <si>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</si>
  <si>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</si>
  <si>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</si>
  <si>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</si>
  <si>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</si>
  <si>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</si>
  <si>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</si>
  <si>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</si>
  <si>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</si>
  <si>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</si>
  <si>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</si>
  <si>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</si>
  <si>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</si>
  <si>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</si>
  <si>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</si>
  <si>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</si>
  <si>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</si>
  <si>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</si>
  <si>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</si>
  <si>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</si>
  <si>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</si>
  <si>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</si>
  <si>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</si>
  <si>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</si>
  <si>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</si>
  <si>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</si>
  <si>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</si>
  <si>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</si>
  <si>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</si>
  <si>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</si>
  <si>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</si>
  <si>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</si>
  <si>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</si>
  <si>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</si>
  <si>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</si>
  <si>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</si>
  <si>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</si>
  <si>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</si>
  <si>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</si>
  <si>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</si>
  <si>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</si>
  <si>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</si>
  <si>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</si>
  <si>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</si>
  <si>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</si>
  <si>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</si>
  <si>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</si>
  <si>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</si>
  <si>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</si>
  <si>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</si>
  <si>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</si>
  <si>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</si>
  <si>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</si>
  <si>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</si>
  <si>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</si>
  <si>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</si>
  <si>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</si>
  <si>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</si>
  <si>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</si>
  <si>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</si>
  <si>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</si>
  <si>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</si>
  <si>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</si>
  <si>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</si>
  <si>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</si>
  <si>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</si>
  <si>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</si>
  <si>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</si>
  <si>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</si>
  <si>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</si>
  <si>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</si>
  <si>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</si>
  <si>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</si>
  <si>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</si>
  <si>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</si>
  <si>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</si>
  <si>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</si>
  <si>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</si>
  <si>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</si>
  <si>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</si>
  <si>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</si>
  <si>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</si>
  <si>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</si>
  <si>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</si>
  <si>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</si>
  <si>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</si>
  <si>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</si>
  <si>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</si>
  <si>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</si>
  <si>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</si>
  <si>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</si>
  <si>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</si>
  <si>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</si>
  <si>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</si>
  <si>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</si>
  <si>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</si>
  <si>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</si>
  <si>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</si>
  <si>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</si>
  <si>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</si>
  <si>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</si>
  <si>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</si>
  <si>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</si>
  <si>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</si>
  <si>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</si>
  <si>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</si>
  <si>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</si>
  <si>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</si>
  <si>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</si>
  <si>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</si>
  <si>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</si>
  <si>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</si>
  <si>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</si>
  <si>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</si>
  <si>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</si>
  <si>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</si>
  <si>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</si>
  <si>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</si>
  <si>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</si>
  <si>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</si>
  <si>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</si>
  <si>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</si>
  <si>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</si>
  <si>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</si>
  <si>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</si>
  <si>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</si>
  <si>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</si>
  <si>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</si>
  <si>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</si>
  <si>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</si>
  <si>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</si>
  <si>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</si>
  <si>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</si>
  <si>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</si>
  <si>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</si>
  <si>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</si>
  <si>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</si>
  <si>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</si>
  <si>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</si>
  <si>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</si>
  <si>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</si>
  <si>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</si>
  <si>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</si>
  <si>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</si>
  <si>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</si>
  <si>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</si>
  <si>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</si>
  <si>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</si>
  <si>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</si>
  <si>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</si>
  <si>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</si>
  <si>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</si>
  <si>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</si>
  <si>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</si>
  <si>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</si>
  <si>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</si>
  <si>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</si>
  <si>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</si>
  <si>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</si>
  <si>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</si>
  <si>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</si>
  <si>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</si>
  <si>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</si>
  <si>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</si>
  <si>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</si>
  <si>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</si>
  <si>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</si>
  <si>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</si>
  <si>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</si>
  <si>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</si>
  <si>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</si>
  <si>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</si>
  <si>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</si>
  <si>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</si>
  <si>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</si>
  <si>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</si>
  <si>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</si>
  <si>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</si>
  <si>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</si>
  <si>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</si>
  <si>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</si>
  <si>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</si>
  <si>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</si>
  <si>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</si>
  <si>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</si>
  <si>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</si>
  <si>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</si>
  <si>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</si>
  <si>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</si>
  <si>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</si>
  <si>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</si>
  <si>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</si>
  <si>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</si>
  <si>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</si>
  <si>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</si>
  <si>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</si>
  <si>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</si>
  <si>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</si>
  <si>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</si>
  <si>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</si>
  <si>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</si>
  <si>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</si>
  <si>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</si>
  <si>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</si>
  <si>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</si>
  <si>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</si>
  <si>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</si>
  <si>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</si>
  <si>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</si>
  <si>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</si>
  <si>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</si>
  <si>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</si>
  <si>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</si>
  <si>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</si>
  <si>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</si>
  <si>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</si>
  <si>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</si>
  <si>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</si>
  <si>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</si>
  <si>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</si>
  <si>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</si>
  <si>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</si>
  <si>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</si>
  <si>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</si>
  <si>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</si>
  <si>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</si>
  <si>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</si>
  <si>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</si>
  <si>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</si>
  <si>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</si>
  <si>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</si>
  <si>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</si>
  <si>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</si>
  <si>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</si>
  <si>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</si>
  <si>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</si>
  <si>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</si>
  <si>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</si>
  <si>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</si>
  <si>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</si>
  <si>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</si>
  <si>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</si>
  <si>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</si>
  <si>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</si>
  <si>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</si>
  <si>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</si>
  <si>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</si>
  <si>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</si>
  <si>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</si>
  <si>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</si>
  <si>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</si>
  <si>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</si>
  <si>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</si>
  <si>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</si>
  <si>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</si>
  <si>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</si>
  <si>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</si>
  <si>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</si>
  <si>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</si>
  <si>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</si>
  <si>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</si>
  <si>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</si>
  <si>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</si>
  <si>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</si>
  <si>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</si>
  <si>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</si>
  <si>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</si>
  <si>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</si>
  <si>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</si>
  <si>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</si>
  <si>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</si>
  <si>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</si>
  <si>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</si>
  <si>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</si>
  <si>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</si>
  <si>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</si>
  <si>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</si>
  <si>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</si>
  <si>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</si>
  <si>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</si>
  <si>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</si>
  <si>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</si>
  <si>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</si>
  <si>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</si>
  <si>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</si>
  <si>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</si>
  <si>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</si>
  <si>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</si>
  <si>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</si>
  <si>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</si>
  <si>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</si>
  <si>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</si>
  <si>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</si>
  <si>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</si>
  <si>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</si>
  <si>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</si>
  <si>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</si>
  <si>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</si>
  <si>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</si>
  <si>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</si>
  <si>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</si>
  <si>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</si>
  <si>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</si>
  <si>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</si>
  <si>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</si>
  <si>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</si>
  <si>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</si>
  <si>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</si>
  <si>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</si>
  <si>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</si>
  <si>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</si>
  <si>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</si>
  <si>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</si>
  <si>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</si>
  <si>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</si>
  <si>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</si>
  <si>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</si>
  <si>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</si>
  <si>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</si>
  <si>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</si>
  <si>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</si>
  <si>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</si>
  <si>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</si>
  <si>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</si>
  <si>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</si>
  <si>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</si>
  <si>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</si>
  <si>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</si>
  <si>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</si>
  <si>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</si>
  <si>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</si>
  <si>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</si>
  <si>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</si>
  <si>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</si>
  <si>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</si>
  <si>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</si>
  <si>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</si>
  <si>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</si>
  <si>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</si>
  <si>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</si>
  <si>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</si>
  <si>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</si>
  <si>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</si>
  <si>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</si>
  <si>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</si>
  <si>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</si>
  <si>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</si>
  <si>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</si>
  <si>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</si>
  <si>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</si>
  <si>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</si>
  <si>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</si>
  <si>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</si>
  <si>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</si>
  <si>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</si>
  <si>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</si>
  <si>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</si>
  <si>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</si>
  <si>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</si>
  <si>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</si>
  <si>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</si>
  <si>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</si>
  <si>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</si>
  <si>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</si>
  <si>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</si>
  <si>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</si>
  <si>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</si>
  <si>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</si>
  <si>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</si>
  <si>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</si>
  <si>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</si>
  <si>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</si>
  <si>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</si>
  <si>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</si>
  <si>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</si>
  <si>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</si>
  <si>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</si>
  <si>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</si>
  <si>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</si>
  <si>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</si>
  <si>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</si>
  <si>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</si>
  <si>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</si>
  <si>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</si>
  <si>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</si>
  <si>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</si>
  <si>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</si>
  <si>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</si>
  <si>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</si>
  <si>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</si>
  <si>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</si>
  <si>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</si>
  <si>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</si>
  <si>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</si>
  <si>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</si>
  <si>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</si>
  <si>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</si>
  <si>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</si>
  <si>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</si>
  <si>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</si>
  <si>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</si>
  <si>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</si>
  <si>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</si>
  <si>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</si>
  <si>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</si>
  <si>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</si>
  <si>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</si>
  <si>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</si>
  <si>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</si>
  <si>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</si>
  <si>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</si>
  <si>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</si>
  <si>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</si>
  <si>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</si>
  <si>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</si>
  <si>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</si>
  <si>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</si>
  <si>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</si>
  <si>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</si>
  <si>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</si>
  <si>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</si>
  <si>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</si>
  <si>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</si>
  <si>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</si>
  <si>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</si>
  <si>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</si>
  <si>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</si>
  <si>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</si>
  <si>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</si>
  <si>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</si>
  <si>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</si>
  <si>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</si>
  <si>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</si>
  <si>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</si>
  <si>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</si>
  <si>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</si>
  <si>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</si>
  <si>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</si>
  <si>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</si>
  <si>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</si>
  <si>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</si>
  <si>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</si>
  <si>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</si>
  <si>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</si>
  <si>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</si>
  <si>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</si>
  <si>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</si>
  <si>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</si>
  <si>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</si>
  <si>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</si>
  <si>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</si>
  <si>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</si>
  <si>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</si>
  <si>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</si>
  <si>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</si>
  <si>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</si>
  <si>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</si>
  <si>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</si>
  <si>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</si>
  <si>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</si>
  <si>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</si>
  <si>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</si>
  <si>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</si>
  <si>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</si>
  <si>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</si>
  <si>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</si>
  <si>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</si>
  <si>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</si>
  <si>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</si>
  <si>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</si>
  <si>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</si>
  <si>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</si>
  <si>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</si>
  <si>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</si>
  <si>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</si>
  <si>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</si>
  <si>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</si>
  <si>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</si>
  <si>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</si>
  <si>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</si>
  <si>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</si>
  <si>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</si>
  <si>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</si>
  <si>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</si>
  <si>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</si>
  <si>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</si>
  <si>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</si>
  <si>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</si>
  <si>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</si>
  <si>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</si>
  <si>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</si>
  <si>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</si>
  <si>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</si>
  <si>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</si>
  <si>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</si>
  <si>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</si>
  <si>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</si>
  <si>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</si>
  <si>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</si>
  <si>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</si>
  <si>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</si>
  <si>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</si>
  <si>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</si>
  <si>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</si>
  <si>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</si>
  <si>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</si>
  <si>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</si>
  <si>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</si>
  <si>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</si>
  <si>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</si>
  <si>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</si>
  <si>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</si>
  <si>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</si>
  <si>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</si>
  <si>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</si>
  <si>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</si>
  <si>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</si>
  <si>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</si>
  <si>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</si>
  <si>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</si>
  <si>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</si>
  <si>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</si>
  <si>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</si>
  <si>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</si>
  <si>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</si>
  <si>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</si>
  <si>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</si>
  <si>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</si>
  <si>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</si>
  <si>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</si>
  <si>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</si>
  <si>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</si>
  <si>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</si>
  <si>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</si>
  <si>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</si>
  <si>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</si>
  <si>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</si>
  <si>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</si>
  <si>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</si>
  <si>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</si>
  <si>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</si>
  <si>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</si>
  <si>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</si>
  <si>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</si>
  <si>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</si>
  <si>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</si>
  <si>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</si>
  <si>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</si>
  <si>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</si>
  <si>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</si>
  <si>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</si>
  <si>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</si>
  <si>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</si>
  <si>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</si>
  <si>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</si>
  <si>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</si>
  <si>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</si>
  <si>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</si>
  <si>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</si>
  <si>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</si>
  <si>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</si>
  <si>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</si>
  <si>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</si>
  <si>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</si>
  <si>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</si>
  <si>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</si>
  <si>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</si>
  <si>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</si>
  <si>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</si>
  <si>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</si>
  <si>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</si>
  <si>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</si>
  <si>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</si>
  <si>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</si>
  <si>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</si>
  <si>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</si>
  <si>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</si>
  <si>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</si>
  <si>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</si>
  <si>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</si>
  <si>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</si>
  <si>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</si>
  <si>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</si>
  <si>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</si>
  <si>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</si>
  <si>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</si>
  <si>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</si>
  <si>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</si>
  <si>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</si>
  <si>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</si>
  <si>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</si>
  <si>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</si>
  <si>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</si>
  <si>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</si>
  <si>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</si>
  <si>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</si>
  <si>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</si>
  <si>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</si>
  <si>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</si>
  <si>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</si>
  <si>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</si>
  <si>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</si>
  <si>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</si>
  <si>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</si>
  <si>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</si>
  <si>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</si>
  <si>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</si>
  <si>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</si>
  <si>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</si>
  <si>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</si>
  <si>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</si>
  <si>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</si>
  <si>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</si>
  <si>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</si>
  <si>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</si>
  <si>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</si>
  <si>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</si>
  <si>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</si>
  <si>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</si>
  <si>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</si>
  <si>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</si>
  <si>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</si>
  <si>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</si>
  <si>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</si>
  <si>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</si>
  <si>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</si>
  <si>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</si>
  <si>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</si>
  <si>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</si>
  <si>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</si>
  <si>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</si>
  <si>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</si>
  <si>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</si>
  <si>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</si>
  <si>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</si>
  <si>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</si>
  <si>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</si>
  <si>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</si>
  <si>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</si>
  <si>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</si>
  <si>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</si>
  <si>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</si>
  <si>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</si>
  <si>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</si>
  <si>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</si>
  <si>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</si>
  <si>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</si>
  <si>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</si>
  <si>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</si>
  <si>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</si>
  <si>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</si>
  <si>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</si>
  <si>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</si>
  <si>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</si>
  <si>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</si>
  <si>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</si>
  <si>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</si>
  <si>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</si>
  <si>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</si>
  <si>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</si>
  <si>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</si>
  <si>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</si>
  <si>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</si>
  <si>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</si>
  <si>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</si>
  <si>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</si>
  <si>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</si>
  <si>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</si>
  <si>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</si>
  <si>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</si>
  <si>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</si>
  <si>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</si>
  <si>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</si>
  <si>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</si>
  <si>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</si>
  <si>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</si>
  <si>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</si>
  <si>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</si>
  <si>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</si>
  <si>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</si>
  <si>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</si>
  <si>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</si>
  <si>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</si>
  <si>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</si>
  <si>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</si>
  <si>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</si>
  <si>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</si>
  <si>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</si>
  <si>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</si>
  <si>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</si>
  <si>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</si>
  <si>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</si>
  <si>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</si>
  <si>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</si>
  <si>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</si>
  <si>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</si>
  <si>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</si>
  <si>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</si>
  <si>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</si>
  <si>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</si>
  <si>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</si>
  <si>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</si>
  <si>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</si>
  <si>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</si>
  <si>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</si>
  <si>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</si>
  <si>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</si>
  <si>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</si>
  <si>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</si>
  <si>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</si>
  <si>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</si>
  <si>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</si>
  <si>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</si>
  <si>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</si>
  <si>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</si>
  <si>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</si>
  <si>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</si>
  <si>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</si>
  <si>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</si>
  <si>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</si>
  <si>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</si>
  <si>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</si>
  <si>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</si>
  <si>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</si>
  <si>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</si>
  <si>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</si>
  <si>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</si>
  <si>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</si>
  <si>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</si>
  <si>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</si>
  <si>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</si>
  <si>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</si>
  <si>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</si>
  <si>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</si>
  <si>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</si>
  <si>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</si>
  <si>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</si>
  <si>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</si>
  <si>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</si>
  <si>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</si>
  <si>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</si>
  <si>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</si>
  <si>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</si>
  <si>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</si>
  <si>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</si>
  <si>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</si>
  <si>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</si>
  <si>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</si>
  <si>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</si>
  <si>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</si>
  <si>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</si>
  <si>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</si>
  <si>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</si>
  <si>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</si>
  <si>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</si>
  <si>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</si>
  <si>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</si>
  <si>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</si>
  <si>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</si>
  <si>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</si>
  <si>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</si>
  <si>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</si>
  <si>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</si>
  <si>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</si>
  <si>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</si>
  <si>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</si>
  <si>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</si>
  <si>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</si>
  <si>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</si>
  <si>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</si>
  <si>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</si>
  <si>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</si>
  <si>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</si>
  <si>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</si>
  <si>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</si>
  <si>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</si>
  <si>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</si>
  <si>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</si>
  <si>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</si>
  <si>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</si>
  <si>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</si>
  <si>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</si>
  <si>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</si>
  <si>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</si>
  <si>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</si>
  <si>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</si>
  <si>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</si>
  <si>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</si>
  <si>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</si>
  <si>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</si>
  <si>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</si>
  <si>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</si>
  <si>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</si>
  <si>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</si>
  <si>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</si>
  <si>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</si>
  <si>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</si>
  <si>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</si>
  <si>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</si>
  <si>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</si>
  <si>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</si>
  <si>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</si>
  <si>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</si>
  <si>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</si>
  <si>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</si>
  <si>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</si>
  <si>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</si>
  <si>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</si>
  <si>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</si>
  <si>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</si>
  <si>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</si>
  <si>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</si>
  <si>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</si>
  <si>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</si>
  <si>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</si>
  <si>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</si>
  <si>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</si>
  <si>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</si>
  <si>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</si>
  <si>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</si>
  <si>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</si>
  <si>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</si>
  <si>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</si>
  <si>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</si>
  <si>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</si>
  <si>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</si>
  <si>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</si>
  <si>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</si>
  <si>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</si>
  <si>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</si>
  <si>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</si>
  <si>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</si>
  <si>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</si>
  <si>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</si>
  <si>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</si>
  <si>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</si>
  <si>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</si>
  <si>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</si>
  <si>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</si>
  <si>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</si>
  <si>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</si>
  <si>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</si>
  <si>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</si>
  <si>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</si>
  <si>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</si>
  <si>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</si>
  <si>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</si>
  <si>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</si>
  <si>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</si>
  <si>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</si>
  <si>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</si>
  <si>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</si>
  <si>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</si>
  <si>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</si>
  <si>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</si>
  <si>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</si>
  <si>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</si>
  <si>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</si>
  <si>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</si>
  <si>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</si>
  <si>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</si>
  <si>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</si>
  <si>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</si>
  <si>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</si>
  <si>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</si>
  <si>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</si>
  <si>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</si>
  <si>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</si>
  <si>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</si>
  <si>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</si>
  <si>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</si>
  <si>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</si>
  <si>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</si>
  <si>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</si>
  <si>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</si>
  <si>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</si>
  <si>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</si>
  <si>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</si>
  <si>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</si>
  <si>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</si>
  <si>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</si>
  <si>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</si>
  <si>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</si>
  <si>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</si>
  <si>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</si>
  <si>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</si>
  <si>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</si>
  <si>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</si>
  <si>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</si>
  <si>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</si>
  <si>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</si>
  <si>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</si>
  <si>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</si>
  <si>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</si>
  <si>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</si>
  <si>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</si>
  <si>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</si>
  <si>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</si>
  <si>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</si>
  <si>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</si>
  <si>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</si>
  <si>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</si>
  <si>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</si>
  <si>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</si>
  <si>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</si>
  <si>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</si>
  <si>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</si>
  <si>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</si>
  <si>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</si>
  <si>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</si>
  <si>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</si>
  <si>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</si>
  <si>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</si>
  <si>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</si>
  <si>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</si>
  <si>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</si>
  <si>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</si>
  <si>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</si>
  <si>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</si>
  <si>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</si>
  <si>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</si>
  <si>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</si>
  <si>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</si>
  <si>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</si>
  <si>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</si>
  <si>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</si>
  <si>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</si>
  <si>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</si>
  <si>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</si>
  <si>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</si>
  <si>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</si>
  <si>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</si>
  <si>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</si>
  <si>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</si>
  <si>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</si>
  <si>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</si>
  <si>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</si>
  <si>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</si>
  <si>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</si>
  <si>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</si>
  <si>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</si>
  <si>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</si>
  <si>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</si>
  <si>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</si>
  <si>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</si>
  <si>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</si>
  <si>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</si>
  <si>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</si>
  <si>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</si>
  <si>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</si>
  <si>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</si>
  <si>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</si>
  <si>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</si>
  <si>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</si>
  <si>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</si>
  <si>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</si>
  <si>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</si>
  <si>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</si>
  <si>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</si>
  <si>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</si>
  <si>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</si>
  <si>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</si>
  <si>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</si>
  <si>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</si>
  <si>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</si>
  <si>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</si>
  <si>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</si>
  <si>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</si>
  <si>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</si>
  <si>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</si>
  <si>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</si>
  <si>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</si>
  <si>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</si>
  <si>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</si>
  <si>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</si>
  <si>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</si>
  <si>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</si>
  <si>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</si>
  <si>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</si>
  <si>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</si>
  <si>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</si>
  <si>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</si>
  <si>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</si>
  <si>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</si>
  <si>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</si>
  <si>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</si>
  <si>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</si>
  <si>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</si>
  <si>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</si>
  <si>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</si>
  <si>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</si>
  <si>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</si>
  <si>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</si>
  <si>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</si>
  <si>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</si>
  <si>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</si>
  <si>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</si>
  <si>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</si>
  <si>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</si>
  <si>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</si>
  <si>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</si>
  <si>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</si>
  <si>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</si>
  <si>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</si>
  <si>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</si>
  <si>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</si>
  <si>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</si>
  <si>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</si>
  <si>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</si>
  <si>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</si>
  <si>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</si>
  <si>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</si>
  <si>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</si>
  <si>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</si>
  <si>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</si>
  <si>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</si>
  <si>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</si>
  <si>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</si>
  <si>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</si>
  <si>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</si>
  <si>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</si>
  <si>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</si>
  <si>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</si>
  <si>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</si>
  <si>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</si>
  <si>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</si>
  <si>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</si>
  <si>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</si>
  <si>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</si>
  <si>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</si>
  <si>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</si>
  <si>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</si>
  <si>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</si>
  <si>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</si>
  <si>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</si>
  <si>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</si>
  <si>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</si>
  <si>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</si>
  <si>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</si>
  <si>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</si>
  <si>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</si>
  <si>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</si>
  <si>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</si>
  <si>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</si>
  <si>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</si>
  <si>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</si>
  <si>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</si>
  <si>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</si>
  <si>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</si>
  <si>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</si>
  <si>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</si>
  <si>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</si>
  <si>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</si>
  <si>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</si>
  <si>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</si>
  <si>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</si>
  <si>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</si>
  <si>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</si>
  <si>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</si>
  <si>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</si>
  <si>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</si>
  <si>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</si>
  <si>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</si>
  <si>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</si>
  <si>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</si>
  <si>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</si>
  <si>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</si>
  <si>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</si>
  <si>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</si>
  <si>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</si>
  <si>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</si>
  <si>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</si>
  <si>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</si>
  <si>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</si>
  <si>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</si>
  <si>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</si>
  <si>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</si>
  <si>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</si>
  <si>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</si>
  <si>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</si>
  <si>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</si>
  <si>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</si>
  <si>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</si>
  <si>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</si>
  <si>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</si>
  <si>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</si>
  <si>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</si>
  <si>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</si>
  <si>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</si>
  <si>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</si>
  <si>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</si>
  <si>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</si>
  <si>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</si>
  <si>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</si>
  <si>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</si>
  <si>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</si>
  <si>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</si>
  <si>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</si>
  <si>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</si>
  <si>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</si>
  <si>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</si>
  <si>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</si>
  <si>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</si>
  <si>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</si>
  <si>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</si>
  <si>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</si>
  <si>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</si>
  <si>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</si>
  <si>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</si>
  <si>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</si>
  <si>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</si>
  <si>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</si>
  <si>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</si>
  <si>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</si>
  <si>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</si>
  <si>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</si>
  <si>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</si>
  <si>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</si>
  <si>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</si>
  <si>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</si>
  <si>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</si>
  <si>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</si>
  <si>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</si>
  <si>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</si>
  <si>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</si>
  <si>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</si>
  <si>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</si>
  <si>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</si>
  <si>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</si>
  <si>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</si>
  <si>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</si>
  <si>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</si>
  <si>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</si>
  <si>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</si>
  <si>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</si>
  <si>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</si>
  <si>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</si>
  <si>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</si>
  <si>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</si>
  <si>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</si>
  <si>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</si>
  <si>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</si>
  <si>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</si>
  <si>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</si>
  <si>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</si>
  <si>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</si>
  <si>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</si>
  <si>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</si>
  <si>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</si>
  <si>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</si>
  <si>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</si>
  <si>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</si>
  <si>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</si>
  <si>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</si>
  <si>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</si>
  <si>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</si>
  <si>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</si>
  <si>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</si>
  <si>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</si>
  <si>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</si>
  <si>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</si>
  <si>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</si>
  <si>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</si>
  <si>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</si>
  <si>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</si>
  <si>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</si>
  <si>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</si>
  <si>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</si>
  <si>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</si>
  <si>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</si>
  <si>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</si>
  <si>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</si>
  <si>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</si>
  <si>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</si>
  <si>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</si>
  <si>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</si>
  <si>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</si>
  <si>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</si>
  <si>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</si>
  <si>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</si>
  <si>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</si>
  <si>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</si>
  <si>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</si>
  <si>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</si>
  <si>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</si>
  <si>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</si>
  <si>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</si>
  <si>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</si>
  <si>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</si>
  <si>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</si>
  <si>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</si>
  <si>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</si>
  <si>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</si>
  <si>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</si>
  <si>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</si>
  <si>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</si>
  <si>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</si>
  <si>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</si>
  <si>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</si>
  <si>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</si>
  <si>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</si>
  <si>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</si>
  <si>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</si>
  <si>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</si>
  <si>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</si>
  <si>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</si>
  <si>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</si>
  <si>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</si>
  <si>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</si>
  <si>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</si>
  <si>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</si>
  <si>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</si>
  <si>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</si>
  <si>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</si>
  <si>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</si>
  <si>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</si>
  <si>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</si>
  <si>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</si>
  <si>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</si>
  <si>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</si>
  <si>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</si>
  <si>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</si>
  <si>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</si>
  <si>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</si>
  <si>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</si>
  <si>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</si>
  <si>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</si>
  <si>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</si>
  <si>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</si>
  <si>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</si>
  <si>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</si>
  <si>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</si>
  <si>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</si>
  <si>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</si>
  <si>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</si>
  <si>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</si>
  <si>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</si>
  <si>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</si>
  <si>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</si>
  <si>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</si>
  <si>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</si>
  <si>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</si>
  <si>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</si>
  <si>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</si>
  <si>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</si>
  <si>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</si>
  <si>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</si>
  <si>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</si>
  <si>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</si>
  <si>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</si>
  <si>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</si>
  <si>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</si>
  <si>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</si>
  <si>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</si>
  <si>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</si>
  <si>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</si>
  <si>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</si>
  <si>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</si>
  <si>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</si>
  <si>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</si>
  <si>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</si>
  <si>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</si>
  <si>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</si>
  <si>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</si>
  <si>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</si>
  <si>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</si>
  <si>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</si>
  <si>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</si>
  <si>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</si>
  <si>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</si>
  <si>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</si>
  <si>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</si>
  <si>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</si>
  <si>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</si>
  <si>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</si>
  <si>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</si>
  <si>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</si>
  <si>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</si>
  <si>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</si>
  <si>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</si>
  <si>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</si>
  <si>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</si>
  <si>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</si>
  <si>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</si>
  <si>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</si>
  <si>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</si>
  <si>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</si>
  <si>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</si>
  <si>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</si>
  <si>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</si>
  <si>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</si>
  <si>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</si>
  <si>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</si>
  <si>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</si>
  <si>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</si>
  <si>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</si>
  <si>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</si>
  <si>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</si>
  <si>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</si>
  <si>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</si>
  <si>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</si>
  <si>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</si>
  <si>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</si>
  <si>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</si>
  <si>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</si>
  <si>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</si>
  <si>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</si>
  <si>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</si>
  <si>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</si>
  <si>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</si>
  <si>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</si>
  <si>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</si>
  <si>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</si>
  <si>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</si>
  <si>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</si>
  <si>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</si>
  <si>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</si>
  <si>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</si>
  <si>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</si>
  <si>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</si>
  <si>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</si>
  <si>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</si>
  <si>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</si>
  <si>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</si>
  <si>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</si>
  <si>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</si>
  <si>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</si>
  <si>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</si>
  <si>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</si>
  <si>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</si>
  <si>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</si>
  <si>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</si>
  <si>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</si>
  <si>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</si>
  <si>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</si>
  <si>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</si>
  <si>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</si>
  <si>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</si>
  <si>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</si>
  <si>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</si>
  <si>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</si>
  <si>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</si>
  <si>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</si>
  <si>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</si>
  <si>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</si>
  <si>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</si>
  <si>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</si>
  <si>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</si>
  <si>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</si>
  <si>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</si>
  <si>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</si>
  <si>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</si>
  <si>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</si>
  <si>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</si>
  <si>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</si>
  <si>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</si>
  <si>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</si>
  <si>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</si>
  <si>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</si>
  <si>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</si>
  <si>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</si>
  <si>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</si>
  <si>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</si>
  <si>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</si>
  <si>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</si>
  <si>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</si>
  <si>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</si>
  <si>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</si>
  <si>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</si>
  <si>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</si>
  <si>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</si>
  <si>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</si>
  <si>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</si>
  <si>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</si>
  <si>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</si>
  <si>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</si>
  <si>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</si>
  <si>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</si>
  <si>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</si>
  <si>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</si>
  <si>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</si>
  <si>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</si>
  <si>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</si>
  <si>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</si>
  <si>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</si>
  <si>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</si>
  <si>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</si>
  <si>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</si>
  <si>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</si>
  <si>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</si>
  <si>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</si>
  <si>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</si>
  <si>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</si>
  <si>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</si>
  <si>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</si>
  <si>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</si>
  <si>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</si>
  <si>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</si>
  <si>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</si>
  <si>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</si>
  <si>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</si>
  <si>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</si>
  <si>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</si>
  <si>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</si>
  <si>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</si>
  <si>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</si>
  <si>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</si>
  <si>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</si>
  <si>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</si>
  <si>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</si>
  <si>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</si>
  <si>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</si>
  <si>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</si>
  <si>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</si>
  <si>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</si>
  <si>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</si>
  <si>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</si>
  <si>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</si>
  <si>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</si>
  <si>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</si>
  <si>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</si>
  <si>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</si>
  <si>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</si>
  <si>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</si>
  <si>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</si>
  <si>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</si>
  <si>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</si>
  <si>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</si>
  <si>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</si>
  <si>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</si>
  <si>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</si>
  <si>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</si>
  <si>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</si>
  <si>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</si>
  <si>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</si>
  <si>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</si>
  <si>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</si>
  <si>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</si>
  <si>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</si>
  <si>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</si>
  <si>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</si>
  <si>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</si>
  <si>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</si>
  <si>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</si>
  <si>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</si>
  <si>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</si>
  <si>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</si>
  <si>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</si>
  <si>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</si>
  <si>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</si>
  <si>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</si>
  <si>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</si>
  <si>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</si>
  <si>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</si>
  <si>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</si>
  <si>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</si>
  <si>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</si>
  <si>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</si>
  <si>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</si>
  <si>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</si>
  <si>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</si>
  <si>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</si>
  <si>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</si>
  <si>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</si>
  <si>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</si>
  <si>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</si>
  <si>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</si>
  <si>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</si>
  <si>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</si>
  <si>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</si>
  <si>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</si>
  <si>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</si>
  <si>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</si>
  <si>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</si>
  <si>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</si>
  <si>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</si>
  <si>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</si>
  <si>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</si>
  <si>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</si>
  <si>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</si>
  <si>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</si>
  <si>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</si>
  <si>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</si>
  <si>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</si>
  <si>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</si>
  <si>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</si>
  <si>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</si>
  <si>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</si>
  <si>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</si>
  <si>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</si>
  <si>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</si>
  <si>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</si>
  <si>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</si>
  <si>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</si>
  <si>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</si>
  <si>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</si>
  <si>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</si>
  <si>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</si>
  <si>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</si>
  <si>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</si>
  <si>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</si>
  <si>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</si>
  <si>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</si>
  <si>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</si>
  <si>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</si>
  <si>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</si>
  <si>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</si>
  <si>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</si>
  <si>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</si>
  <si>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</si>
  <si>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</si>
  <si>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</si>
  <si>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</si>
  <si>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</si>
  <si>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</si>
  <si>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</si>
  <si>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</si>
  <si>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</si>
  <si>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</si>
  <si>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</si>
  <si>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</si>
  <si>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</si>
  <si>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</si>
  <si>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</si>
  <si>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</si>
  <si>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</si>
  <si>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</si>
  <si>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</si>
  <si>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</si>
  <si>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</si>
  <si>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</si>
  <si>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</si>
  <si>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</si>
  <si>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</si>
  <si>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</si>
  <si>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</si>
  <si>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</si>
  <si>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</si>
  <si>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</si>
  <si>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</si>
  <si>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</si>
  <si>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</si>
  <si>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</si>
  <si>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</si>
  <si>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</si>
  <si>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농협 3520106511413</t>
    <phoneticPr fontId="2" type="noConversion"/>
  </si>
  <si>
    <t>2026-02-21</t>
  </si>
  <si>
    <t>한국오토(일산)_260221_120012.xlsx</t>
  </si>
  <si>
    <t>한국오토(일산)_260221_120012.xlsx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</si>
</sst>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6080000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13</c:v>
                      </c:pt>
                      <c:pt idx="3">
                        <c:v>37</c:v>
                      </c:pt>
                      <c:pt idx="4">
                        <c:v>7</c:v>
                      </c:pt>
                      <c:pt idx="5">
                        <c:v>38</c:v>
                      </c:pt>
                      <c:pt idx="6">
                        <c:v>40</c:v>
                      </c:pt>
                      <c:pt idx="7">
                        <c:v>11</c:v>
                      </c:pt>
                      <c:pt idx="8">
                        <c:v>47</c:v>
                      </c:pt>
                      <c:pt idx="9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5116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46074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978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980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979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32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1942</v>
      </c>
      <c r="B8" s="428"/>
      <c r="C8" s="428"/>
      <c r="D8" s="428"/>
      <c r="E8" s="429"/>
      <c r="F8" s="430" t="s">
        <v>1943</v>
      </c>
      <c r="G8" s="431"/>
      <c r="H8" s="431"/>
      <c r="I8" s="432"/>
      <c r="J8" s="438">
        <v>1000000</v>
      </c>
      <c r="K8" s="438"/>
      <c r="L8" s="438"/>
      <c r="M8" s="438"/>
      <c r="N8" s="438"/>
      <c r="O8" s="439">
        <v>1</v>
      </c>
      <c r="P8" s="439"/>
      <c r="Q8" s="433">
        <v>100000</v>
      </c>
      <c r="R8" s="434"/>
      <c r="S8" s="435"/>
      <c r="T8" s="436">
        <v>1100000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-0.300000000745058</v>
      </c>
      <c r="G20" s="322"/>
      <c r="H20" s="322"/>
      <c r="I20" s="323"/>
      <c r="J20" s="359">
        <f>SUM(J8:N19)</f>
        <v>1000000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100000</v>
      </c>
      <c r="R20" s="322"/>
      <c r="S20" s="323"/>
      <c r="T20" s="322">
        <f>SUM(T8:U15)</f>
        <v>1100000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1099999.6999999993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한국오토(일산)</v>
      </c>
      <c r="R21" s="330"/>
      <c r="S21" s="330"/>
      <c r="T21" s="330"/>
      <c r="U21" s="382"/>
    </row>
    <row r="22" spans="1:21" ht="20.100000000000001" customHeight="1" x14ac:dyDescent="0.3">
      <c r="A22" s="309" t="s">
        <v>5119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46074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한국오토(일산)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경기도 고양시 일산서구 송포로 349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010-6322-0551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경동(화물)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6F35_Solenoid_Pack</v>
      </c>
      <c r="B31" s="377"/>
      <c r="C31" s="377"/>
      <c r="D31" s="377"/>
      <c r="E31" s="377"/>
      <c r="F31" s="377" t="str">
        <f>F8</f>
        <v>CV6Z-7G391-A</v>
      </c>
      <c r="G31" s="377"/>
      <c r="H31" s="377"/>
      <c r="I31" s="377"/>
      <c r="J31" s="381">
        <f>J8</f>
        <v>1000000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100000</v>
      </c>
      <c r="R31" s="378"/>
      <c r="S31" s="378"/>
      <c r="T31" s="379">
        <f>T8</f>
        <v>1100000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-0.300000000745058</v>
      </c>
      <c r="G43" s="322"/>
      <c r="H43" s="322"/>
      <c r="I43" s="323"/>
      <c r="J43" s="359">
        <f>J20</f>
        <v>1000000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100000</v>
      </c>
      <c r="R43" s="322"/>
      <c r="S43" s="322"/>
      <c r="T43" s="322">
        <f>T20</f>
        <v>1100000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1099999.6999999993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한국오토(일산)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5117</v>
      </c>
      <c r="C2" s="47" t="s">
        <v>1577</v>
      </c>
      <c r="D2" s="290" t="s">
        <v>1943</v>
      </c>
      <c r="E2" t="s">
        <v>3039</v>
      </c>
      <c r="F2" s="290" t="s">
        <v>1943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76"/>
  <sheetViews>
    <sheetView workbookViewId="0">
      <pane xSplit="1" ySplit="1" topLeftCell="B3034" activePane="bottomRight" state="frozen"/>
      <selection activeCell="N26" sqref="N26"/>
      <selection pane="topRight" activeCell="N26" sqref="N26"/>
      <selection pane="bottomLeft" activeCell="N26" sqref="N26"/>
      <selection pane="bottomRight" activeCell="E3048" sqref="E3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3077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4717</v>
      </c>
      <c r="D2140" s="295" t="s">
        <v>4073</v>
      </c>
      <c r="E2140" s="292" t="s">
        <v>4720</v>
      </c>
      <c r="F2140" s="269" t="s">
        <v>4721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4738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4738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4738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4738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4738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4738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4738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4738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4738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4738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4738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4738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4738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4738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4738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4738</v>
      </c>
    </row>
    <row r="2438" spans="1:14" x14ac:dyDescent="0.3">
      <c r="A2438" s="58">
        <v>2438</v>
      </c>
      <c r="B2438" s="264">
        <v>45994</v>
      </c>
      <c r="C2438" s="292" t="s">
        <v>4717</v>
      </c>
      <c r="D2438" s="295" t="s">
        <v>4073</v>
      </c>
      <c r="E2438" s="292" t="s">
        <v>4718</v>
      </c>
      <c r="F2438" s="269" t="s">
        <v>4719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4738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4738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4738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4738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4738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4738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4738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4738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4738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4738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4738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4738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4738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4738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4738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4738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4738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4738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4738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4738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4738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4738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4738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4738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4738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4738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4738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4738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4738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4738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4738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4738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4738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4738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4738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4738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4738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4738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4738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4738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4738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4738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4738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4738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4738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4738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4738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4738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4577</v>
      </c>
      <c r="G2521" s="265">
        <v>850000</v>
      </c>
      <c r="H2521" s="269">
        <v>1</v>
      </c>
      <c r="K2521" s="265">
        <v>850000</v>
      </c>
      <c r="N2521" t="s">
        <v>4738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4585</v>
      </c>
      <c r="G2524" s="265">
        <v>250000</v>
      </c>
      <c r="H2524" s="269">
        <v>1</v>
      </c>
      <c r="K2524" s="265">
        <v>250000</v>
      </c>
      <c r="N2524" t="s">
        <v>4738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4738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4738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4738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4738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4738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4738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4738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4738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4738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4738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4738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4738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4738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4738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4738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4738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4738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4738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4738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4738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4738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4738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4738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4738</v>
      </c>
    </row>
    <row r="2553" spans="1:14" x14ac:dyDescent="0.3">
      <c r="A2553" s="58">
        <v>2553</v>
      </c>
      <c r="B2553" s="264">
        <v>46008</v>
      </c>
      <c r="C2553" s="292" t="s">
        <v>4626</v>
      </c>
      <c r="D2553" s="295" t="s">
        <v>4073</v>
      </c>
      <c r="E2553" s="292" t="s">
        <v>4627</v>
      </c>
      <c r="F2553" s="269" t="s">
        <v>4628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4738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4738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4738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4738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4738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4738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4615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4738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4738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4738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4738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4738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4738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4738</v>
      </c>
    </row>
    <row r="2569" spans="1:14" x14ac:dyDescent="0.3">
      <c r="A2569" s="58">
        <v>2569</v>
      </c>
      <c r="B2569" s="264">
        <v>46009</v>
      </c>
      <c r="C2569" s="292" t="s">
        <v>4615</v>
      </c>
      <c r="E2569" s="292" t="s">
        <v>4624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4631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4738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4738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4738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4738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4738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4641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4738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4738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4738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4647</v>
      </c>
      <c r="F2588" s="269" t="s">
        <v>4646</v>
      </c>
      <c r="G2588" s="265">
        <v>22000</v>
      </c>
      <c r="H2588" s="269">
        <v>1</v>
      </c>
      <c r="K2588" s="265">
        <v>22000</v>
      </c>
      <c r="N2588" t="s">
        <v>4738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4965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4738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4738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4738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4649</v>
      </c>
      <c r="G2592" s="265">
        <v>10000</v>
      </c>
      <c r="H2592" s="269">
        <v>2</v>
      </c>
      <c r="K2592" s="265">
        <v>20000</v>
      </c>
      <c r="N2592" t="s">
        <v>4738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4738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4738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4738</v>
      </c>
    </row>
    <row r="2596" spans="1:14" x14ac:dyDescent="0.3">
      <c r="A2596" s="58">
        <v>2596</v>
      </c>
      <c r="B2596" s="264">
        <v>46013</v>
      </c>
      <c r="C2596" s="292" t="s">
        <v>4615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4738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4738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4738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4738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4738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4738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4661</v>
      </c>
      <c r="F2607" s="269" t="s">
        <v>4660</v>
      </c>
      <c r="G2607" s="265">
        <v>600000</v>
      </c>
      <c r="H2607" s="269">
        <v>1</v>
      </c>
      <c r="K2607" s="265">
        <v>600000</v>
      </c>
      <c r="N2607" t="s">
        <v>4738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4738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4738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4738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4738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4670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4615</v>
      </c>
      <c r="E2613" s="292" t="s">
        <v>4671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4738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4738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4738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4738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4679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4680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4681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4738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4738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4738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4685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4738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4738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4688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4689</v>
      </c>
      <c r="N2634" t="s">
        <v>4738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4738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4691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4692</v>
      </c>
      <c r="N2636" t="s">
        <v>4738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4693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4738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4738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4738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4696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4697</v>
      </c>
      <c r="N2640" t="s">
        <v>4738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4699</v>
      </c>
      <c r="N2641" t="s">
        <v>4738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4738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4964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4738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4738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4738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4706</v>
      </c>
      <c r="N2650" t="s">
        <v>4738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4708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4709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4710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4711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4712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4713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4715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4716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4722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4994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4994</v>
      </c>
    </row>
    <row r="2670" spans="1:14" x14ac:dyDescent="0.3">
      <c r="A2670" s="58">
        <v>2670</v>
      </c>
      <c r="B2670" s="264">
        <v>46024</v>
      </c>
      <c r="C2670" s="292" t="s">
        <v>4725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4994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4994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4994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4994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4994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4994</v>
      </c>
    </row>
    <row r="2676" spans="1:14" x14ac:dyDescent="0.3">
      <c r="A2676" s="58">
        <v>2676</v>
      </c>
      <c r="B2676" s="264">
        <v>46024</v>
      </c>
      <c r="C2676" s="292" t="s">
        <v>4752</v>
      </c>
      <c r="E2676" s="292" t="s">
        <v>4753</v>
      </c>
      <c r="F2676" s="269" t="s">
        <v>4754</v>
      </c>
      <c r="G2676" s="265">
        <v>950000</v>
      </c>
      <c r="H2676" s="269">
        <v>1</v>
      </c>
      <c r="K2676" s="265">
        <v>950000</v>
      </c>
      <c r="N2676" t="s">
        <v>4994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4994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4994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4994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4994</v>
      </c>
    </row>
    <row r="2681" spans="1:14" x14ac:dyDescent="0.3">
      <c r="A2681" s="58">
        <v>2681</v>
      </c>
      <c r="B2681" s="264">
        <v>46024</v>
      </c>
      <c r="C2681" s="292" t="s">
        <v>4722</v>
      </c>
      <c r="E2681" s="292" t="s">
        <v>4735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4725</v>
      </c>
      <c r="E2682" s="292" t="s">
        <v>4736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5086</v>
      </c>
      <c r="E2683" s="292" t="s">
        <v>5087</v>
      </c>
      <c r="G2683" s="265">
        <v>150000</v>
      </c>
      <c r="H2683" s="269">
        <v>1</v>
      </c>
      <c r="K2683" s="265">
        <v>150000</v>
      </c>
      <c r="N2683" t="s">
        <v>4994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4747</v>
      </c>
      <c r="E2685" s="292" t="s">
        <v>4748</v>
      </c>
      <c r="F2685" s="269" t="s">
        <v>4749</v>
      </c>
      <c r="G2685" s="265">
        <v>1200000</v>
      </c>
      <c r="H2685" s="269">
        <v>1</v>
      </c>
      <c r="K2685" s="265">
        <v>1200000</v>
      </c>
      <c r="N2685" t="s">
        <v>4994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4994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4994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4994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4743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4994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4994</v>
      </c>
    </row>
    <row r="2691" spans="1:14" x14ac:dyDescent="0.3">
      <c r="A2691" s="58">
        <v>2691</v>
      </c>
      <c r="B2691" s="264">
        <v>46027</v>
      </c>
      <c r="C2691" s="292" t="s">
        <v>4983</v>
      </c>
      <c r="E2691" s="292" t="s">
        <v>4984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4994</v>
      </c>
    </row>
    <row r="2692" spans="1:14" x14ac:dyDescent="0.3">
      <c r="A2692" s="58">
        <v>2692</v>
      </c>
      <c r="B2692" s="264">
        <v>46027</v>
      </c>
      <c r="C2692" s="292" t="s">
        <v>4983</v>
      </c>
      <c r="E2692" s="292" t="s">
        <v>4985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4994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4750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4751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4755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4994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4994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4994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4994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4994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4762</v>
      </c>
      <c r="F2704" s="269" t="s">
        <v>4761</v>
      </c>
      <c r="G2704" s="265">
        <v>1400000</v>
      </c>
      <c r="H2704" s="269">
        <v>1</v>
      </c>
      <c r="K2704" s="265">
        <v>1400000</v>
      </c>
      <c r="N2704" t="s">
        <v>4994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4994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4994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4765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4615</v>
      </c>
      <c r="E2710" s="292" t="s">
        <v>4160</v>
      </c>
      <c r="F2710" s="269" t="s">
        <v>4767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4994</v>
      </c>
    </row>
    <row r="2711" spans="1:14" x14ac:dyDescent="0.3">
      <c r="A2711" s="58">
        <v>2711</v>
      </c>
      <c r="B2711" s="264">
        <v>46029</v>
      </c>
      <c r="C2711" s="292" t="s">
        <v>4615</v>
      </c>
      <c r="E2711" s="292" t="s">
        <v>4768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4994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4994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4828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4772</v>
      </c>
      <c r="G2717" s="265">
        <v>1550000</v>
      </c>
      <c r="H2717" s="269">
        <v>1</v>
      </c>
      <c r="K2717" s="265">
        <v>1550000</v>
      </c>
      <c r="N2717" t="s">
        <v>4994</v>
      </c>
    </row>
    <row r="2718" spans="1:14" x14ac:dyDescent="0.3">
      <c r="A2718" s="58">
        <v>2718</v>
      </c>
      <c r="B2718" s="264">
        <v>46029</v>
      </c>
      <c r="C2718" s="292" t="s">
        <v>4615</v>
      </c>
      <c r="E2718" s="292" t="s">
        <v>4774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4779</v>
      </c>
      <c r="L2720" s="265">
        <v>-300000</v>
      </c>
      <c r="N2720" t="s">
        <v>4994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4994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4994</v>
      </c>
    </row>
    <row r="2723" spans="1:14" x14ac:dyDescent="0.3">
      <c r="A2723" s="58">
        <v>2723</v>
      </c>
      <c r="B2723" s="264">
        <v>46030</v>
      </c>
      <c r="C2723" s="292" t="s">
        <v>4791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4994</v>
      </c>
    </row>
    <row r="2724" spans="1:14" x14ac:dyDescent="0.3">
      <c r="A2724" s="58">
        <v>2724</v>
      </c>
      <c r="B2724" s="264">
        <v>46030</v>
      </c>
      <c r="C2724" s="292" t="s">
        <v>4791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4994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4994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4994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4994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4994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4994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4783</v>
      </c>
      <c r="G2730" s="265">
        <v>10000</v>
      </c>
      <c r="H2730" s="269">
        <v>3</v>
      </c>
      <c r="K2730" s="265">
        <v>30000</v>
      </c>
      <c r="N2730" t="s">
        <v>4994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4994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4786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4789</v>
      </c>
      <c r="E2735" s="292" t="s">
        <v>4792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4794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4994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4797</v>
      </c>
      <c r="F2738" s="269" t="s">
        <v>4796</v>
      </c>
      <c r="G2738" s="265">
        <v>1000000</v>
      </c>
      <c r="H2738" s="269">
        <v>1</v>
      </c>
      <c r="K2738" s="265">
        <v>1000000</v>
      </c>
      <c r="N2738" t="s">
        <v>4994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4828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4994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4994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4868</v>
      </c>
      <c r="D2742" s="295" t="s">
        <v>4073</v>
      </c>
      <c r="E2742" s="292" t="s">
        <v>4869</v>
      </c>
      <c r="F2742" s="269" t="s">
        <v>4870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4994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4994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4994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4994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4994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4765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4809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4994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4828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4994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4994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4604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4994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4605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4994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4994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4994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4994</v>
      </c>
    </row>
    <row r="2761" spans="1:14" x14ac:dyDescent="0.3">
      <c r="A2761" s="58">
        <v>2761</v>
      </c>
      <c r="B2761" s="264">
        <v>46034</v>
      </c>
      <c r="C2761" s="292" t="s">
        <v>4804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4994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4994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4994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4691</v>
      </c>
      <c r="G2766" s="265">
        <v>1000000</v>
      </c>
      <c r="H2766" s="269">
        <v>1</v>
      </c>
      <c r="K2766" s="265">
        <v>1000000</v>
      </c>
      <c r="N2766" t="s">
        <v>4994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4994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4994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4824</v>
      </c>
      <c r="L2769" s="265">
        <v>-500000</v>
      </c>
      <c r="N2769" t="s">
        <v>4994</v>
      </c>
    </row>
    <row r="2770" spans="1:14" x14ac:dyDescent="0.3">
      <c r="A2770" s="58">
        <v>2770</v>
      </c>
      <c r="B2770" s="264">
        <v>46035</v>
      </c>
      <c r="C2770" s="292" t="s">
        <v>4846</v>
      </c>
      <c r="E2770" s="292" t="s">
        <v>4847</v>
      </c>
      <c r="F2770" s="269" t="s">
        <v>4848</v>
      </c>
      <c r="G2770" s="265">
        <v>900000</v>
      </c>
      <c r="H2770" s="269">
        <v>1</v>
      </c>
      <c r="K2770" s="265">
        <v>900000</v>
      </c>
      <c r="N2770" t="s">
        <v>4994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4994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4826</v>
      </c>
      <c r="G2772" s="265">
        <v>220000</v>
      </c>
      <c r="H2772" s="269">
        <v>1</v>
      </c>
      <c r="K2772" s="265">
        <v>220000</v>
      </c>
      <c r="N2772" t="s">
        <v>4994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4994</v>
      </c>
    </row>
    <row r="2776" spans="1:14" x14ac:dyDescent="0.3">
      <c r="A2776" s="58">
        <v>2776</v>
      </c>
      <c r="B2776" s="264">
        <v>46036</v>
      </c>
      <c r="C2776" s="292" t="s">
        <v>4804</v>
      </c>
      <c r="E2776" s="292" t="s">
        <v>4830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4831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4994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4994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4835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4994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4837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4964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4851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4994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4994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4994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4994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4736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4994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4994</v>
      </c>
    </row>
    <row r="2797" spans="1:14" x14ac:dyDescent="0.3">
      <c r="A2797" s="58">
        <v>2797</v>
      </c>
      <c r="B2797" s="264">
        <v>46038</v>
      </c>
      <c r="C2797" s="292" t="s">
        <v>4871</v>
      </c>
      <c r="D2797" s="295" t="s">
        <v>4073</v>
      </c>
      <c r="E2797" s="292" t="s">
        <v>4872</v>
      </c>
      <c r="F2797" s="270">
        <v>1094302044</v>
      </c>
      <c r="H2797" s="269">
        <v>1</v>
      </c>
      <c r="N2797" t="s">
        <v>4994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4994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4994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4994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4994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4860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4862</v>
      </c>
      <c r="N2803" t="s">
        <v>4994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4670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4994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4994</v>
      </c>
    </row>
    <row r="2807" spans="1:14" x14ac:dyDescent="0.3">
      <c r="A2807" s="58">
        <v>2807</v>
      </c>
      <c r="B2807" s="264">
        <v>46041</v>
      </c>
      <c r="C2807" s="292" t="s">
        <v>4983</v>
      </c>
      <c r="E2807" s="292" t="s">
        <v>4986</v>
      </c>
      <c r="F2807" s="269" t="s">
        <v>4987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4994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4673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4994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4994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4994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4994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4994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4994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4994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4883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4884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4994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4886</v>
      </c>
      <c r="F2822" s="269" t="s">
        <v>4894</v>
      </c>
      <c r="G2822" s="265">
        <v>1200000</v>
      </c>
      <c r="H2822" s="269">
        <v>1</v>
      </c>
      <c r="K2822" s="265">
        <v>1200000</v>
      </c>
      <c r="M2822" s="292" t="s">
        <v>4887</v>
      </c>
      <c r="N2822" t="s">
        <v>4994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4890</v>
      </c>
      <c r="N2823" t="s">
        <v>4994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4994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4994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4994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4994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4994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4964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4994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4994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4994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4994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4994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4994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4994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4994</v>
      </c>
    </row>
    <row r="2837" spans="1:14" x14ac:dyDescent="0.3">
      <c r="A2837" s="58">
        <v>2837</v>
      </c>
      <c r="B2837" s="264">
        <v>46045</v>
      </c>
      <c r="C2837" s="292" t="s">
        <v>4898</v>
      </c>
      <c r="E2837" s="292" t="s">
        <v>4964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4994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4772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4905</v>
      </c>
      <c r="N2838" t="s">
        <v>4994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4907</v>
      </c>
      <c r="N2839" t="s">
        <v>4994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4994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4994</v>
      </c>
    </row>
    <row r="2842" spans="1:14" x14ac:dyDescent="0.3">
      <c r="A2842" s="58">
        <v>2842</v>
      </c>
      <c r="B2842" s="264">
        <v>46045</v>
      </c>
      <c r="C2842" s="292" t="s">
        <v>4909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4994</v>
      </c>
    </row>
    <row r="2843" spans="1:14" x14ac:dyDescent="0.3">
      <c r="A2843" s="58">
        <v>2843</v>
      </c>
      <c r="B2843" s="264">
        <v>46045</v>
      </c>
      <c r="C2843" s="292" t="s">
        <v>4909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4994</v>
      </c>
    </row>
    <row r="2844" spans="1:14" x14ac:dyDescent="0.3">
      <c r="A2844" s="58">
        <v>2844</v>
      </c>
      <c r="B2844" s="264">
        <v>46045</v>
      </c>
      <c r="C2844" s="292" t="s">
        <v>4898</v>
      </c>
      <c r="E2844" s="292" t="s">
        <v>4911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4912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4913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4914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4915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4994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4994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4994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4994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4994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4994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4994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4994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4994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4994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4924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4994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4994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4928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4929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4930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4994</v>
      </c>
    </row>
    <row r="2874" spans="1:14" x14ac:dyDescent="0.3">
      <c r="A2874" s="58">
        <v>2874</v>
      </c>
      <c r="B2874" s="264">
        <v>46049</v>
      </c>
      <c r="C2874" s="292" t="s">
        <v>4930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4994</v>
      </c>
    </row>
    <row r="2875" spans="1:14" x14ac:dyDescent="0.3">
      <c r="A2875" s="58">
        <v>2875</v>
      </c>
      <c r="B2875" s="264">
        <v>46049</v>
      </c>
      <c r="C2875" s="292" t="s">
        <v>4930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4994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4762</v>
      </c>
      <c r="F2876" s="269" t="s">
        <v>4761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4994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4934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4994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4994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4994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4964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4994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4994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4994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4994</v>
      </c>
    </row>
    <row r="2884" spans="1:14" x14ac:dyDescent="0.3">
      <c r="A2884" s="58">
        <v>2884</v>
      </c>
      <c r="B2884" s="264">
        <v>46049</v>
      </c>
      <c r="C2884" s="292" t="s">
        <v>4930</v>
      </c>
      <c r="E2884" s="292" t="s">
        <v>4940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4941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4909</v>
      </c>
      <c r="E2886" s="292" t="s">
        <v>4943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4994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4994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4994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4994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4835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4994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4994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4765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4950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4952</v>
      </c>
      <c r="N2900" t="s">
        <v>4994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4966</v>
      </c>
      <c r="G2901" s="265">
        <v>1500000</v>
      </c>
      <c r="H2901" s="269">
        <v>1</v>
      </c>
      <c r="K2901" s="265">
        <v>1500000</v>
      </c>
      <c r="N2901" t="s">
        <v>4994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4762</v>
      </c>
      <c r="F2902" s="269" t="s">
        <v>4761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4994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4994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4994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4994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4994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4957</v>
      </c>
      <c r="G2907" s="265">
        <v>12000</v>
      </c>
      <c r="H2907" s="269">
        <v>1</v>
      </c>
      <c r="K2907" s="265">
        <v>12000</v>
      </c>
      <c r="N2907" t="s">
        <v>4994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4960</v>
      </c>
      <c r="F2908" s="269" t="s">
        <v>4959</v>
      </c>
      <c r="G2908" s="265">
        <v>400000</v>
      </c>
      <c r="H2908" s="269">
        <v>1</v>
      </c>
      <c r="K2908" s="265">
        <v>400000</v>
      </c>
      <c r="N2908" t="s">
        <v>4994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4962</v>
      </c>
      <c r="F2909" s="269" t="s">
        <v>4961</v>
      </c>
      <c r="G2909" s="265">
        <v>400000</v>
      </c>
      <c r="H2909" s="269">
        <v>1</v>
      </c>
      <c r="K2909" s="265">
        <v>400000</v>
      </c>
      <c r="N2909" t="s">
        <v>4994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4968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4970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4971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4972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4988</v>
      </c>
      <c r="E2917" s="292" t="s">
        <v>4989</v>
      </c>
      <c r="F2917" s="269" t="s">
        <v>4990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4991</v>
      </c>
      <c r="N2917" t="s">
        <v>4994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4974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4845</v>
      </c>
      <c r="F2932" s="269" t="s">
        <v>4980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4992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4995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4996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5002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5003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5009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5011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5013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5016</v>
      </c>
      <c r="E2963" s="292" t="s">
        <v>5020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5016</v>
      </c>
      <c r="E2964" s="292" t="s">
        <v>5022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4845</v>
      </c>
      <c r="F2966" s="269" t="s">
        <v>4980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5025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5026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5028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5081</v>
      </c>
      <c r="E2983" s="292" t="s">
        <v>5084</v>
      </c>
      <c r="F2983" s="269" t="s">
        <v>5085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5081</v>
      </c>
      <c r="E2984" s="292" t="s">
        <v>5082</v>
      </c>
      <c r="F2984" s="269" t="s">
        <v>5083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4772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4691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5042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5046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5047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5048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5049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5050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5055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5059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5064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5064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5069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5070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5070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5071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4912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5064</v>
      </c>
      <c r="E3042" s="292" t="s">
        <v>5079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1435</v>
      </c>
      <c r="E3046" s="292" t="s">
        <v>5080</v>
      </c>
      <c r="L3046" s="265">
        <v>-4000000</v>
      </c>
    </row>
    <row r="3047" spans="1:13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3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3" x14ac:dyDescent="0.3">
      <c r="A3049" s="58">
        <v>3049</v>
      </c>
      <c r="B3049" s="264">
        <v>46067</v>
      </c>
      <c r="C3049" s="292" t="s">
        <v>5088</v>
      </c>
      <c r="E3049" s="292" t="s">
        <v>5089</v>
      </c>
      <c r="L3049" s="265">
        <v>-4000000</v>
      </c>
    </row>
    <row r="3050" spans="1:13" x14ac:dyDescent="0.3">
      <c r="A3050" s="58">
        <v>3050</v>
      </c>
      <c r="B3050" s="264">
        <v>46067</v>
      </c>
      <c r="C3050" s="292" t="s">
        <v>5088</v>
      </c>
      <c r="E3050" s="292" t="s">
        <v>5090</v>
      </c>
      <c r="L3050" s="265">
        <v>-600000</v>
      </c>
    </row>
    <row r="3051" spans="1:13" x14ac:dyDescent="0.3">
      <c r="A3051" s="58">
        <v>3051</v>
      </c>
      <c r="B3051" s="264">
        <v>46067</v>
      </c>
      <c r="C3051" s="292" t="s">
        <v>5088</v>
      </c>
      <c r="E3051" s="292" t="s">
        <v>5089</v>
      </c>
      <c r="L3051" s="265">
        <v>-8000000</v>
      </c>
    </row>
    <row r="3052" spans="1:13" x14ac:dyDescent="0.3">
      <c r="A3052" s="58">
        <v>3052</v>
      </c>
      <c r="B3052" s="264">
        <v>46067</v>
      </c>
      <c r="C3052" s="292" t="s">
        <v>5088</v>
      </c>
      <c r="E3052" s="292" t="s">
        <v>5091</v>
      </c>
      <c r="L3052" s="265">
        <v>-2183000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1198</v>
      </c>
      <c r="F3053" s="269" t="s">
        <v>1743</v>
      </c>
      <c r="G3053" s="265">
        <v>1200000</v>
      </c>
      <c r="H3053" s="269">
        <v>1</v>
      </c>
      <c r="K3053" s="265">
        <v>1200000</v>
      </c>
      <c r="M3053" s="292" t="s">
        <v>5092</v>
      </c>
    </row>
    <row r="3054" spans="1:13" x14ac:dyDescent="0.3">
      <c r="A3054" s="58">
        <v>3054</v>
      </c>
      <c r="B3054" s="264">
        <v>46067</v>
      </c>
      <c r="C3054" s="292" t="s">
        <v>1390</v>
      </c>
      <c r="E3054" s="292" t="s">
        <v>2828</v>
      </c>
      <c r="F3054" s="269">
        <v>5961308248</v>
      </c>
      <c r="G3054" s="265">
        <v>130000</v>
      </c>
      <c r="H3054" s="269">
        <v>1</v>
      </c>
      <c r="K3054" s="265">
        <v>130000</v>
      </c>
    </row>
    <row r="3055" spans="1:13" x14ac:dyDescent="0.3">
      <c r="A3055" s="58">
        <v>3055</v>
      </c>
      <c r="B3055" s="264">
        <v>46072</v>
      </c>
      <c r="C3055" s="292" t="s">
        <v>5098</v>
      </c>
      <c r="E3055" s="292" t="s">
        <v>3875</v>
      </c>
      <c r="L3055" s="265">
        <v>-2170000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2170</v>
      </c>
      <c r="F3056" s="269" t="s">
        <v>1196</v>
      </c>
      <c r="G3056" s="265">
        <v>1550000</v>
      </c>
      <c r="H3056" s="269">
        <v>1</v>
      </c>
      <c r="K3056" s="265">
        <v>1550000</v>
      </c>
    </row>
    <row r="3057" spans="1:13" x14ac:dyDescent="0.3">
      <c r="A3057" s="58">
        <v>3057</v>
      </c>
      <c r="B3057" s="264">
        <v>46072</v>
      </c>
      <c r="C3057" s="292" t="s">
        <v>1460</v>
      </c>
      <c r="E3057" s="292" t="s">
        <v>2171</v>
      </c>
      <c r="F3057" s="269" t="s">
        <v>1794</v>
      </c>
      <c r="G3057" s="265">
        <v>50000</v>
      </c>
      <c r="H3057" s="269">
        <v>1</v>
      </c>
      <c r="K3057" s="265">
        <v>50000</v>
      </c>
      <c r="M3057" s="292" t="s">
        <v>5100</v>
      </c>
    </row>
    <row r="3058" spans="1:13" x14ac:dyDescent="0.3">
      <c r="A3058" s="58">
        <v>3058</v>
      </c>
      <c r="B3058" s="264">
        <v>46072</v>
      </c>
      <c r="C3058" s="292" t="s">
        <v>1369</v>
      </c>
      <c r="E3058" s="292" t="s">
        <v>5101</v>
      </c>
      <c r="G3058" s="265">
        <v>350000</v>
      </c>
      <c r="H3058" s="269">
        <v>1</v>
      </c>
      <c r="K3058" s="265">
        <v>350000</v>
      </c>
    </row>
    <row r="3059" spans="1:13" x14ac:dyDescent="0.3">
      <c r="A3059" s="58">
        <v>3059</v>
      </c>
      <c r="B3059" s="264">
        <v>46072</v>
      </c>
      <c r="C3059" s="292" t="s">
        <v>1390</v>
      </c>
      <c r="E3059" s="292" t="s">
        <v>1735</v>
      </c>
      <c r="F3059" s="269">
        <v>2830501</v>
      </c>
      <c r="G3059" s="265">
        <v>1550000</v>
      </c>
      <c r="H3059" s="269">
        <v>1</v>
      </c>
      <c r="K3059" s="265">
        <v>1550000</v>
      </c>
    </row>
    <row r="3060" spans="1:13" x14ac:dyDescent="0.3">
      <c r="A3060" s="58">
        <v>3060</v>
      </c>
      <c r="B3060" s="264">
        <v>46072</v>
      </c>
      <c r="C3060" s="292" t="s">
        <v>4414</v>
      </c>
      <c r="E3060" s="292" t="s">
        <v>1708</v>
      </c>
      <c r="F3060" s="269">
        <v>27107593440</v>
      </c>
      <c r="G3060" s="265">
        <v>150000</v>
      </c>
      <c r="H3060" s="269">
        <v>1</v>
      </c>
      <c r="K3060" s="265">
        <v>150000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2170</v>
      </c>
      <c r="F3061" s="269" t="s">
        <v>1196</v>
      </c>
      <c r="G3061" s="265">
        <v>1550000</v>
      </c>
      <c r="H3061" s="269">
        <v>1</v>
      </c>
      <c r="K3061" s="265">
        <v>1550000</v>
      </c>
      <c r="M3061" s="292" t="s">
        <v>5106</v>
      </c>
    </row>
    <row r="3062" spans="1:13" x14ac:dyDescent="0.3">
      <c r="A3062" s="58">
        <v>3062</v>
      </c>
      <c r="B3062" s="264">
        <v>46072</v>
      </c>
      <c r="C3062" s="292" t="s">
        <v>1800</v>
      </c>
      <c r="E3062" s="292" t="s">
        <v>2171</v>
      </c>
      <c r="F3062" s="269" t="s">
        <v>1794</v>
      </c>
      <c r="G3062" s="265">
        <v>50000</v>
      </c>
      <c r="H3062" s="269">
        <v>1</v>
      </c>
      <c r="K3062" s="265">
        <v>50000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1198</v>
      </c>
      <c r="F3063" s="269" t="s">
        <v>1743</v>
      </c>
      <c r="G3063" s="265">
        <v>1000000</v>
      </c>
      <c r="H3063" s="269">
        <v>1</v>
      </c>
      <c r="J3063" s="266">
        <v>100000</v>
      </c>
      <c r="K3063" s="265">
        <v>1100000</v>
      </c>
    </row>
    <row r="3064" spans="1:13" x14ac:dyDescent="0.3">
      <c r="A3064" s="58">
        <v>3064</v>
      </c>
      <c r="B3064" s="264">
        <v>46072</v>
      </c>
      <c r="C3064" s="292" t="s">
        <v>1589</v>
      </c>
      <c r="E3064" s="292" t="s">
        <v>1791</v>
      </c>
      <c r="L3064" s="265">
        <v>-1100000</v>
      </c>
    </row>
    <row r="3065" spans="1:13" x14ac:dyDescent="0.3">
      <c r="A3065" s="58">
        <v>3065</v>
      </c>
      <c r="B3065" s="264">
        <v>46073</v>
      </c>
      <c r="C3065" s="292" t="s">
        <v>1464</v>
      </c>
      <c r="E3065" s="292" t="s">
        <v>2177</v>
      </c>
      <c r="F3065" s="269" t="s">
        <v>1202</v>
      </c>
      <c r="G3065" s="265">
        <v>620000</v>
      </c>
      <c r="H3065" s="269">
        <v>1</v>
      </c>
      <c r="K3065" s="265">
        <v>620000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2289</v>
      </c>
      <c r="F3066" s="269" t="s">
        <v>1743</v>
      </c>
      <c r="G3066" s="265">
        <v>650000</v>
      </c>
      <c r="H3066" s="269">
        <v>1</v>
      </c>
      <c r="K3066" s="265">
        <v>650000</v>
      </c>
    </row>
    <row r="3067" spans="1:13" x14ac:dyDescent="0.3">
      <c r="A3067" s="58">
        <v>3067</v>
      </c>
      <c r="B3067" s="264">
        <v>46073</v>
      </c>
      <c r="C3067" s="292" t="s">
        <v>1781</v>
      </c>
      <c r="E3067" s="292" t="s">
        <v>1510</v>
      </c>
      <c r="G3067" s="265">
        <v>10000</v>
      </c>
      <c r="H3067" s="269">
        <v>1</v>
      </c>
      <c r="K3067" s="265">
        <v>10000</v>
      </c>
    </row>
    <row r="3068" spans="1:13" x14ac:dyDescent="0.3">
      <c r="A3068" s="58">
        <v>3068</v>
      </c>
      <c r="B3068" s="264">
        <v>46073</v>
      </c>
      <c r="C3068" s="292" t="s">
        <v>1369</v>
      </c>
      <c r="E3068" s="292" t="s">
        <v>1708</v>
      </c>
      <c r="F3068" s="269">
        <v>27107593440</v>
      </c>
      <c r="G3068" s="265">
        <v>170000</v>
      </c>
      <c r="H3068" s="269">
        <v>2</v>
      </c>
      <c r="K3068" s="265">
        <v>340000</v>
      </c>
    </row>
    <row r="3069" spans="1:13" x14ac:dyDescent="0.3">
      <c r="A3069" s="58">
        <v>3069</v>
      </c>
      <c r="B3069" s="264">
        <v>46073</v>
      </c>
      <c r="C3069" s="292" t="s">
        <v>2771</v>
      </c>
      <c r="E3069" s="292" t="s">
        <v>2177</v>
      </c>
      <c r="F3069" s="269" t="s">
        <v>1202</v>
      </c>
      <c r="G3069" s="265">
        <v>620000</v>
      </c>
      <c r="H3069" s="269">
        <v>1</v>
      </c>
      <c r="K3069" s="265">
        <v>620000</v>
      </c>
    </row>
    <row r="3070" spans="1:13" x14ac:dyDescent="0.3">
      <c r="A3070" s="58">
        <v>3070</v>
      </c>
      <c r="B3070" s="264">
        <v>46073</v>
      </c>
      <c r="C3070" s="292" t="s">
        <v>1390</v>
      </c>
      <c r="E3070" s="292" t="s">
        <v>2001</v>
      </c>
      <c r="G3070" s="265">
        <v>1850000</v>
      </c>
      <c r="H3070" s="269">
        <v>1</v>
      </c>
      <c r="K3070" s="265">
        <v>1850000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1487</v>
      </c>
      <c r="F3071" s="269" t="s">
        <v>2667</v>
      </c>
      <c r="G3071" s="265">
        <v>350000</v>
      </c>
      <c r="H3071" s="269">
        <v>1</v>
      </c>
      <c r="K3071" s="265">
        <v>350000</v>
      </c>
    </row>
    <row r="3072" spans="1:13" x14ac:dyDescent="0.3">
      <c r="A3072" s="58">
        <v>3072</v>
      </c>
      <c r="B3072" s="264">
        <v>46073</v>
      </c>
      <c r="C3072" s="292" t="s">
        <v>1435</v>
      </c>
      <c r="E3072" s="292" t="s">
        <v>2828</v>
      </c>
      <c r="F3072" s="269">
        <v>5961308248</v>
      </c>
      <c r="G3072" s="265">
        <v>130000</v>
      </c>
      <c r="H3072" s="269">
        <v>1</v>
      </c>
      <c r="K3072" s="265">
        <v>130000</v>
      </c>
    </row>
    <row r="3073" spans="1:11" x14ac:dyDescent="0.3">
      <c r="A3073" s="58">
        <v>3073</v>
      </c>
      <c r="B3073" s="264">
        <v>46073</v>
      </c>
      <c r="C3073" s="292" t="s">
        <v>1144</v>
      </c>
      <c r="E3073" s="292" t="s">
        <v>1708</v>
      </c>
      <c r="F3073" s="269">
        <v>27107593440</v>
      </c>
      <c r="G3073" s="265">
        <v>150000</v>
      </c>
      <c r="H3073" s="269">
        <v>2</v>
      </c>
      <c r="K3073" s="265">
        <v>300000</v>
      </c>
    </row>
    <row r="3074" spans="1:11" x14ac:dyDescent="0.3">
      <c r="A3074" s="58">
        <v>3074</v>
      </c>
      <c r="B3074" s="264">
        <v>46073</v>
      </c>
      <c r="C3074" s="292" t="s">
        <v>3256</v>
      </c>
      <c r="E3074" s="292" t="s">
        <v>1734</v>
      </c>
      <c r="G3074" s="265">
        <v>1100000</v>
      </c>
      <c r="H3074" s="269">
        <v>1</v>
      </c>
      <c r="K3074" s="265">
        <v>1100000</v>
      </c>
    </row>
    <row r="3075" spans="1:11" x14ac:dyDescent="0.3">
      <c r="A3075" s="58">
        <v>3075</v>
      </c>
      <c r="B3075" s="264">
        <v>46073</v>
      </c>
      <c r="C3075" s="292" t="s">
        <v>3256</v>
      </c>
      <c r="E3075" s="292" t="s">
        <v>1510</v>
      </c>
      <c r="G3075" s="265">
        <v>30000</v>
      </c>
      <c r="H3075" s="269">
        <v>1</v>
      </c>
      <c r="K3075" s="265">
        <v>30000</v>
      </c>
    </row>
    <row r="3076" spans="1:11" x14ac:dyDescent="0.3">
      <c r="A3076" s="58">
        <v>3076</v>
      </c>
      <c r="B3076" s="264">
        <v>46074</v>
      </c>
      <c r="C3076" s="292" t="s">
        <v>1577</v>
      </c>
      <c r="E3076" s="292" t="s">
        <v>3039</v>
      </c>
      <c r="F3076" s="269" t="s">
        <v>1943</v>
      </c>
      <c r="G3076" s="265">
        <v>1000000</v>
      </c>
      <c r="H3076" s="269">
        <v>1</v>
      </c>
      <c r="J3076" s="266">
        <v>100000</v>
      </c>
      <c r="K3076" s="265">
        <v>1100000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9" sqref="C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46073</v>
      </c>
      <c r="B3" s="235" t="s">
        <v>1123</v>
      </c>
      <c r="C3" s="286">
        <f>SUMIF($B:$B,A3,I:I)</f>
        <v>6000000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69550000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4974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4845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4992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4995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5002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5003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5013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5016</v>
      </c>
      <c r="D53" s="113" t="s">
        <v>5020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5016</v>
      </c>
      <c r="D54" s="113" t="s">
        <v>5022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4845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5025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5026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5028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5042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5046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5047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5048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5049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5050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5059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5064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5064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5069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5070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5070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5071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4912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5064</v>
      </c>
      <c r="D132" s="113" t="s">
        <v>5079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1435</v>
      </c>
      <c r="D136" s="113" t="s">
        <v>5080</v>
      </c>
      <c r="J136" s="80">
        <v>-4000000</v>
      </c>
    </row>
    <row r="137" spans="1:10" ht="18" customHeight="1" x14ac:dyDescent="0.3">
      <c r="A137" s="82">
        <v>3047</v>
      </c>
      <c r="B137" s="93">
        <v>46067</v>
      </c>
      <c r="C137" s="83" t="s">
        <v>4011</v>
      </c>
      <c r="D137" s="113" t="s">
        <v>1791</v>
      </c>
      <c r="J137" s="80">
        <v>-2200000</v>
      </c>
    </row>
    <row r="138" spans="1:10" ht="18" customHeight="1" x14ac:dyDescent="0.3">
      <c r="A138" s="82">
        <v>3048</v>
      </c>
      <c r="B138" s="93">
        <v>46067</v>
      </c>
      <c r="C138" s="83" t="s">
        <v>1044</v>
      </c>
      <c r="D138" s="113" t="s">
        <v>1791</v>
      </c>
      <c r="J138" s="80">
        <v>-150000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2047</v>
      </c>
      <c r="J139" s="80">
        <v>-4000000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5094</v>
      </c>
      <c r="J140" s="80">
        <v>-600000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2047</v>
      </c>
      <c r="J141" s="80">
        <v>-8000000</v>
      </c>
    </row>
    <row r="142" spans="1:10" ht="18" customHeight="1" x14ac:dyDescent="0.3">
      <c r="A142" s="82">
        <v>3052</v>
      </c>
      <c r="B142" s="93">
        <v>46067</v>
      </c>
      <c r="C142" s="83" t="s">
        <v>1435</v>
      </c>
      <c r="D142" s="113" t="s">
        <v>4794</v>
      </c>
      <c r="J142" s="80">
        <v>-2183000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1198</v>
      </c>
      <c r="F143" s="120">
        <v>1200000</v>
      </c>
      <c r="G143" s="85">
        <v>1</v>
      </c>
      <c r="I143" s="80">
        <v>1200000</v>
      </c>
    </row>
    <row r="144" spans="1:10" ht="18" customHeight="1" x14ac:dyDescent="0.3">
      <c r="A144" s="82">
        <v>3054</v>
      </c>
      <c r="B144" s="93">
        <v>46067</v>
      </c>
      <c r="C144" s="83" t="s">
        <v>1390</v>
      </c>
      <c r="D144" s="113" t="s">
        <v>2828</v>
      </c>
      <c r="F144" s="120">
        <v>130000</v>
      </c>
      <c r="G144" s="85">
        <v>1</v>
      </c>
      <c r="I144" s="80">
        <v>130000</v>
      </c>
    </row>
    <row r="145" spans="1:10" ht="18" customHeight="1" x14ac:dyDescent="0.3">
      <c r="A145" s="82">
        <v>3055</v>
      </c>
      <c r="B145" s="93">
        <v>46072</v>
      </c>
      <c r="C145" s="83" t="s">
        <v>1016</v>
      </c>
      <c r="D145" s="113" t="s">
        <v>3875</v>
      </c>
      <c r="J145" s="80">
        <v>-2170000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2170</v>
      </c>
      <c r="F146" s="120">
        <v>1550000</v>
      </c>
      <c r="G146" s="85">
        <v>1</v>
      </c>
      <c r="I146" s="80">
        <v>1550000</v>
      </c>
    </row>
    <row r="147" spans="1:10" ht="18" customHeight="1" x14ac:dyDescent="0.3">
      <c r="A147" s="82">
        <v>3057</v>
      </c>
      <c r="B147" s="93">
        <v>46072</v>
      </c>
      <c r="C147" s="83" t="s">
        <v>1460</v>
      </c>
      <c r="D147" s="113" t="s">
        <v>2171</v>
      </c>
      <c r="F147" s="120">
        <v>50000</v>
      </c>
      <c r="G147" s="85">
        <v>1</v>
      </c>
      <c r="I147" s="80">
        <v>50000</v>
      </c>
    </row>
    <row r="148" spans="1:10" ht="18" customHeight="1" x14ac:dyDescent="0.3">
      <c r="A148" s="82">
        <v>3058</v>
      </c>
      <c r="B148" s="93">
        <v>46072</v>
      </c>
      <c r="C148" s="83" t="s">
        <v>1369</v>
      </c>
      <c r="D148" s="113" t="s">
        <v>5101</v>
      </c>
      <c r="F148" s="120">
        <v>350000</v>
      </c>
      <c r="G148" s="85">
        <v>1</v>
      </c>
      <c r="I148" s="80">
        <v>350000</v>
      </c>
    </row>
    <row r="149" spans="1:10" ht="18" customHeight="1" x14ac:dyDescent="0.3">
      <c r="A149" s="82">
        <v>3059</v>
      </c>
      <c r="B149" s="93">
        <v>46072</v>
      </c>
      <c r="C149" s="83" t="s">
        <v>1390</v>
      </c>
      <c r="D149" s="113" t="s">
        <v>1735</v>
      </c>
      <c r="F149" s="120">
        <v>1550000</v>
      </c>
      <c r="G149" s="85">
        <v>1</v>
      </c>
      <c r="I149" s="80">
        <v>1550000</v>
      </c>
    </row>
    <row r="150" spans="1:10" ht="18" customHeight="1" x14ac:dyDescent="0.3">
      <c r="A150" s="82">
        <v>3060</v>
      </c>
      <c r="B150" s="93">
        <v>46072</v>
      </c>
      <c r="C150" s="83" t="s">
        <v>4414</v>
      </c>
      <c r="D150" s="113" t="s">
        <v>1708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2170</v>
      </c>
      <c r="F151" s="120">
        <v>1550000</v>
      </c>
      <c r="G151" s="85">
        <v>1</v>
      </c>
      <c r="I151" s="80">
        <v>1550000</v>
      </c>
    </row>
    <row r="152" spans="1:10" ht="18" customHeight="1" x14ac:dyDescent="0.3">
      <c r="A152" s="82">
        <v>3062</v>
      </c>
      <c r="B152" s="93">
        <v>46072</v>
      </c>
      <c r="C152" s="83" t="s">
        <v>1800</v>
      </c>
      <c r="D152" s="113" t="s">
        <v>2171</v>
      </c>
      <c r="F152" s="120">
        <v>50000</v>
      </c>
      <c r="G152" s="85">
        <v>1</v>
      </c>
      <c r="I152" s="80">
        <v>50000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1198</v>
      </c>
      <c r="F153" s="120">
        <v>1000000</v>
      </c>
      <c r="G153" s="85">
        <v>1</v>
      </c>
      <c r="H153" s="126">
        <v>100000</v>
      </c>
      <c r="I153" s="80">
        <v>1100000</v>
      </c>
    </row>
    <row r="154" spans="1:10" ht="18" customHeight="1" x14ac:dyDescent="0.3">
      <c r="A154" s="82">
        <v>3064</v>
      </c>
      <c r="B154" s="93">
        <v>46072</v>
      </c>
      <c r="C154" s="83" t="s">
        <v>1589</v>
      </c>
      <c r="D154" s="113" t="s">
        <v>1791</v>
      </c>
      <c r="J154" s="80">
        <v>-1100000</v>
      </c>
    </row>
    <row r="155" spans="1:10" ht="18" customHeight="1" x14ac:dyDescent="0.3">
      <c r="A155" s="82">
        <v>3065</v>
      </c>
      <c r="B155" s="93">
        <v>46073</v>
      </c>
      <c r="C155" s="83" t="s">
        <v>1464</v>
      </c>
      <c r="D155" s="113" t="s">
        <v>2177</v>
      </c>
      <c r="F155" s="120">
        <v>620000</v>
      </c>
      <c r="G155" s="85">
        <v>1</v>
      </c>
      <c r="I155" s="80">
        <v>620000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2289</v>
      </c>
      <c r="F156" s="120">
        <v>650000</v>
      </c>
      <c r="G156" s="85">
        <v>1</v>
      </c>
      <c r="I156" s="80">
        <v>650000</v>
      </c>
    </row>
    <row r="157" spans="1:10" ht="18" customHeight="1" x14ac:dyDescent="0.3">
      <c r="A157" s="82">
        <v>3067</v>
      </c>
      <c r="B157" s="93">
        <v>46073</v>
      </c>
      <c r="C157" s="83" t="s">
        <v>1781</v>
      </c>
      <c r="D157" s="113" t="s">
        <v>1510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3068</v>
      </c>
      <c r="B158" s="93">
        <v>46073</v>
      </c>
      <c r="C158" s="83" t="s">
        <v>1369</v>
      </c>
      <c r="D158" s="113" t="s">
        <v>1708</v>
      </c>
      <c r="F158" s="120">
        <v>170000</v>
      </c>
      <c r="G158" s="85">
        <v>2</v>
      </c>
      <c r="I158" s="80">
        <v>340000</v>
      </c>
    </row>
    <row r="159" spans="1:10" ht="18" customHeight="1" x14ac:dyDescent="0.3">
      <c r="A159" s="82">
        <v>3069</v>
      </c>
      <c r="B159" s="93">
        <v>46073</v>
      </c>
      <c r="C159" s="83" t="s">
        <v>2771</v>
      </c>
      <c r="D159" s="113" t="s">
        <v>2177</v>
      </c>
      <c r="F159" s="120">
        <v>620000</v>
      </c>
      <c r="G159" s="85">
        <v>1</v>
      </c>
      <c r="I159" s="80">
        <v>620000</v>
      </c>
    </row>
    <row r="160" spans="1:10" ht="18" customHeight="1" x14ac:dyDescent="0.3">
      <c r="A160" s="82">
        <v>3070</v>
      </c>
      <c r="B160" s="93">
        <v>46073</v>
      </c>
      <c r="C160" s="83" t="s">
        <v>1390</v>
      </c>
      <c r="D160" s="113" t="s">
        <v>2001</v>
      </c>
      <c r="F160" s="120">
        <v>1850000</v>
      </c>
      <c r="G160" s="85">
        <v>1</v>
      </c>
      <c r="I160" s="80">
        <v>1850000</v>
      </c>
    </row>
    <row r="161" spans="1:9" ht="18" customHeight="1" x14ac:dyDescent="0.3">
      <c r="A161" s="82">
        <v>3071</v>
      </c>
      <c r="B161" s="93">
        <v>46073</v>
      </c>
      <c r="C161" s="83" t="s">
        <v>1435</v>
      </c>
      <c r="D161" s="113" t="s">
        <v>1487</v>
      </c>
      <c r="F161" s="120">
        <v>350000</v>
      </c>
      <c r="G161" s="85">
        <v>1</v>
      </c>
      <c r="I161" s="80">
        <v>350000</v>
      </c>
    </row>
    <row r="162" spans="1:9" ht="18" customHeight="1" x14ac:dyDescent="0.3">
      <c r="A162" s="82">
        <v>3072</v>
      </c>
      <c r="B162" s="93">
        <v>46073</v>
      </c>
      <c r="C162" s="83" t="s">
        <v>1435</v>
      </c>
      <c r="D162" s="113" t="s">
        <v>2828</v>
      </c>
      <c r="F162" s="120">
        <v>130000</v>
      </c>
      <c r="G162" s="85">
        <v>1</v>
      </c>
      <c r="I162" s="80">
        <v>130000</v>
      </c>
    </row>
    <row r="163" spans="1:9" ht="18" customHeight="1" x14ac:dyDescent="0.3">
      <c r="A163" s="82">
        <v>3073</v>
      </c>
      <c r="B163" s="93">
        <v>46073</v>
      </c>
      <c r="C163" s="83" t="s">
        <v>1144</v>
      </c>
      <c r="D163" s="113" t="s">
        <v>1708</v>
      </c>
      <c r="F163" s="120">
        <v>150000</v>
      </c>
      <c r="G163" s="85">
        <v>2</v>
      </c>
      <c r="I163" s="80">
        <v>300000</v>
      </c>
    </row>
    <row r="164" spans="1:9" ht="18" customHeight="1" x14ac:dyDescent="0.3">
      <c r="A164" s="82">
        <v>3074</v>
      </c>
      <c r="B164" s="93">
        <v>46073</v>
      </c>
      <c r="C164" s="83" t="s">
        <v>3256</v>
      </c>
      <c r="D164" s="113" t="s">
        <v>1734</v>
      </c>
      <c r="F164" s="120">
        <v>1100000</v>
      </c>
      <c r="G164" s="85">
        <v>1</v>
      </c>
      <c r="I164" s="80">
        <v>1100000</v>
      </c>
    </row>
    <row r="165" spans="1:9" ht="18" customHeight="1" x14ac:dyDescent="0.3">
      <c r="A165" s="82">
        <v>3075</v>
      </c>
      <c r="B165" s="93">
        <v>46073</v>
      </c>
      <c r="C165" s="83" t="s">
        <v>3256</v>
      </c>
      <c r="D165" s="113" t="s">
        <v>1510</v>
      </c>
      <c r="F165" s="120">
        <v>30000</v>
      </c>
      <c r="G165" s="85">
        <v>1</v>
      </c>
      <c r="I165" s="80">
        <v>30000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6080000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13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37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7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38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40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11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47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47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1120000</v>
      </c>
      <c r="D12" s="58">
        <f t="shared" si="0"/>
        <v>27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47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47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28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42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45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47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620000</v>
      </c>
      <c r="D19" s="58">
        <f t="shared" si="0"/>
        <v>36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34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22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47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33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47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32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47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47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14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47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47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47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47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47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47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47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47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47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47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47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4579</v>
      </c>
      <c r="C48" s="268">
        <f>SUMIF(BTS_매출관리!C:C,B48,BTS_매출관리!I:I)</f>
        <v>0</v>
      </c>
      <c r="D48" s="58">
        <f t="shared" si="0"/>
        <v>47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46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47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17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47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47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11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47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47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47</v>
      </c>
    </row>
    <row r="59" spans="1:7" x14ac:dyDescent="0.3">
      <c r="A59" s="269"/>
      <c r="B59" s="269" t="s">
        <v>4790</v>
      </c>
      <c r="C59" s="268">
        <f>SUMIF(BTS_매출관리!C:C,B59,BTS_매출관리!I:I)</f>
        <v>0</v>
      </c>
      <c r="D59" s="58">
        <f t="shared" si="0"/>
        <v>47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41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23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10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6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47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47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47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21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47</v>
      </c>
    </row>
    <row r="70" spans="1:4" x14ac:dyDescent="0.3">
      <c r="A70" s="269"/>
      <c r="B70" s="269" t="s">
        <v>4615</v>
      </c>
      <c r="C70" s="268">
        <f>SUMIF(BTS_매출관리!C:C,B70,BTS_매출관리!I:I)</f>
        <v>0</v>
      </c>
      <c r="D70" s="58">
        <f t="shared" si="1"/>
        <v>47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47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43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8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47</v>
      </c>
    </row>
    <row r="77" spans="1:4" x14ac:dyDescent="0.3">
      <c r="A77" s="269"/>
      <c r="B77" s="269" t="s">
        <v>4930</v>
      </c>
      <c r="C77" s="268">
        <f>SUMIF(BTS_매출관리!C:C,B77,BTS_매출관리!I:I)</f>
        <v>0</v>
      </c>
      <c r="D77" s="58">
        <f t="shared" si="1"/>
        <v>47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47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47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47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47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47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47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47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18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47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14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47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47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16</v>
      </c>
      <c r="E91" s="47">
        <v>1</v>
      </c>
      <c r="F91" t="s">
        <v>5027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47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47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47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47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47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47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47</v>
      </c>
    </row>
    <row r="99" spans="1:4" x14ac:dyDescent="0.3">
      <c r="A99" s="269"/>
      <c r="B99" s="269" t="s">
        <v>4722</v>
      </c>
      <c r="C99" s="268">
        <f>SUMIF(BTS_매출관리!C:C,B99,BTS_매출관리!I:I)</f>
        <v>0</v>
      </c>
      <c r="D99" s="58">
        <f t="shared" si="1"/>
        <v>47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47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47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47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47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47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47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47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47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47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47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47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47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47</v>
      </c>
    </row>
    <row r="113" spans="1:4" x14ac:dyDescent="0.3">
      <c r="A113" s="269"/>
      <c r="B113" s="269" t="s">
        <v>5016</v>
      </c>
      <c r="C113" s="268">
        <f>SUMIF(BTS_매출관리!C:C,B113,BTS_매출관리!I:I)</f>
        <v>1100000</v>
      </c>
      <c r="D113" s="58">
        <f t="shared" si="1"/>
        <v>28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47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47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47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47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47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47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47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47</v>
      </c>
    </row>
    <row r="123" spans="1:4" x14ac:dyDescent="0.3">
      <c r="A123" s="269"/>
      <c r="B123" s="269" t="s">
        <v>4899</v>
      </c>
      <c r="C123" s="268">
        <f>SUMIF(BTS_매출관리!C:C,B123,BTS_매출관리!I:I)</f>
        <v>0</v>
      </c>
      <c r="D123" s="58">
        <f t="shared" si="1"/>
        <v>47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47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47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47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35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31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47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47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47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47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47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47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47</v>
      </c>
    </row>
    <row r="136" spans="1:4" x14ac:dyDescent="0.3">
      <c r="A136" s="269"/>
      <c r="B136" s="269" t="s">
        <v>4725</v>
      </c>
      <c r="C136" s="268">
        <f>SUMIF(BTS_매출관리!C:C,B136,BTS_매출관리!I:I)</f>
        <v>0</v>
      </c>
      <c r="D136" s="58">
        <f t="shared" si="2"/>
        <v>47</v>
      </c>
    </row>
    <row r="137" spans="1:4" x14ac:dyDescent="0.3">
      <c r="A137" s="269"/>
      <c r="B137" s="269" t="s">
        <v>4805</v>
      </c>
      <c r="C137" s="268">
        <f>SUMIF(BTS_매출관리!C:C,B137,BTS_매출관리!I:I)</f>
        <v>0</v>
      </c>
      <c r="D137" s="58">
        <f t="shared" si="2"/>
        <v>47</v>
      </c>
    </row>
    <row r="138" spans="1:4" x14ac:dyDescent="0.3">
      <c r="A138" s="269"/>
      <c r="B138" s="269" t="s">
        <v>4414</v>
      </c>
      <c r="C138" s="268">
        <f>SUMIF(BTS_매출관리!C:C,B138,BTS_매출관리!I:I)</f>
        <v>150000</v>
      </c>
      <c r="D138" s="58">
        <f t="shared" si="2"/>
        <v>44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47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47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47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47</v>
      </c>
    </row>
    <row r="143" spans="1:4" x14ac:dyDescent="0.3">
      <c r="A143" s="269"/>
      <c r="B143" s="269" t="s">
        <v>1275</v>
      </c>
      <c r="C143" s="268">
        <f>SUMIF(BTS_매출관리!C:C,B143,BTS_매출관리!I:I)</f>
        <v>1600000</v>
      </c>
      <c r="D143" s="58">
        <f t="shared" si="2"/>
        <v>18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47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47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47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47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47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47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47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47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47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47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47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47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47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47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47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47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47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47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47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47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47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47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47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47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47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47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47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47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47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47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47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47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47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47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47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47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47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47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47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47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47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47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47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47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47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47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47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47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47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47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47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47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47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47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47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47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47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47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47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47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47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47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47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47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47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47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47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47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47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47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47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47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47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47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47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47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47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47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47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47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6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1587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4574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4575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4576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4578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4586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4587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4588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4589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4590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4591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4592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4593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4594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4595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4596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4601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4602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4606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4607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4608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4609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4610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4611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4612</v>
      </c>
    </row>
    <row r="1321" spans="1:4" x14ac:dyDescent="0.3">
      <c r="A1321">
        <v>1345</v>
      </c>
      <c r="B1321" s="13">
        <v>46009</v>
      </c>
      <c r="C1321" t="s">
        <v>4615</v>
      </c>
      <c r="D1321" t="s">
        <v>4618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4619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4620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4621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4622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4623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4632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4633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4634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4635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4636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4637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4645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4648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4650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4651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4652</v>
      </c>
    </row>
    <row r="1338" spans="1:4" x14ac:dyDescent="0.3">
      <c r="A1338">
        <v>1362</v>
      </c>
      <c r="B1338" s="13">
        <v>46013</v>
      </c>
      <c r="C1338" t="s">
        <v>4615</v>
      </c>
      <c r="D1338" t="s">
        <v>4653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4654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4656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4662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4663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4665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4666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4667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4668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4669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4675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4676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4677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4678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4682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4683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4684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4686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4687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4690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4694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4695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4698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4700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4701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4703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4704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4705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4707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4714</v>
      </c>
    </row>
    <row r="1368" spans="1:4" x14ac:dyDescent="0.3">
      <c r="A1368">
        <v>1392</v>
      </c>
      <c r="B1368" s="13">
        <v>46024</v>
      </c>
      <c r="C1368" t="s">
        <v>4722</v>
      </c>
      <c r="D1368" t="s">
        <v>4728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4729</v>
      </c>
    </row>
    <row r="1370" spans="1:4" x14ac:dyDescent="0.3">
      <c r="A1370">
        <v>1394</v>
      </c>
      <c r="B1370" s="13">
        <v>46024</v>
      </c>
      <c r="C1370" t="s">
        <v>4725</v>
      </c>
      <c r="D1370" t="s">
        <v>4730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4731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4732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4733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4734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4737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4740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4741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4742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4744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4745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4746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4756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4757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4758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4759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4760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4763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4764</v>
      </c>
    </row>
    <row r="1389" spans="1:4" x14ac:dyDescent="0.3">
      <c r="A1389">
        <v>1413</v>
      </c>
      <c r="B1389" s="13">
        <v>46029</v>
      </c>
      <c r="C1389" t="s">
        <v>4615</v>
      </c>
      <c r="D1389" t="s">
        <v>4769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4770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4771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4773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4780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4781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4782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4784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4785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4793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4795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4798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4799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4800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4801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4802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4803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4810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4811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4812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4813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4814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4815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4816</v>
      </c>
    </row>
    <row r="1413" spans="1:4" x14ac:dyDescent="0.3">
      <c r="A1413">
        <v>1437</v>
      </c>
      <c r="B1413" s="13">
        <v>46034</v>
      </c>
      <c r="C1413" t="s">
        <v>4804</v>
      </c>
      <c r="D1413" t="s">
        <v>4817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4818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4819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4820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4821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4822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4823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4825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4827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4829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4832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4833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4836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4838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4852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4853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4854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4855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4856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4857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4858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4859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4861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4863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4864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4865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4876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4877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4878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4879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4880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4881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4882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4885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4888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4889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4891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4892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4893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4895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4896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4897</v>
      </c>
    </row>
    <row r="1455" spans="1:4" x14ac:dyDescent="0.3">
      <c r="A1455">
        <v>1479</v>
      </c>
      <c r="B1455" s="13">
        <v>46045</v>
      </c>
      <c r="C1455" t="s">
        <v>4898</v>
      </c>
      <c r="D1455" t="s">
        <v>4903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4904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4906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4908</v>
      </c>
    </row>
    <row r="1459" spans="1:4" x14ac:dyDescent="0.3">
      <c r="A1459">
        <v>1483</v>
      </c>
      <c r="B1459" s="13">
        <v>46045</v>
      </c>
      <c r="C1459" t="s">
        <v>4909</v>
      </c>
      <c r="D1459" t="s">
        <v>4910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4917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4918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4919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4920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4921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4922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4925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4926</v>
      </c>
    </row>
    <row r="1468" spans="1:4" x14ac:dyDescent="0.3">
      <c r="A1468">
        <v>1492</v>
      </c>
      <c r="B1468" s="13">
        <v>46049</v>
      </c>
      <c r="C1468" t="s">
        <v>4930</v>
      </c>
      <c r="D1468" t="s">
        <v>4933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4935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4936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4937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4938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4939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4944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4945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4946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4947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4948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4949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4951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4953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4954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4955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4956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4958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4963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4969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4973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4975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4976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4977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4978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4979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4981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4982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4997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4998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4999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5000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5001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5004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5006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5007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5008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5010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5012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5014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5015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5019</v>
      </c>
    </row>
    <row r="1510" spans="1:4" x14ac:dyDescent="0.3">
      <c r="A1510">
        <v>1534</v>
      </c>
      <c r="B1510" s="13">
        <v>46059</v>
      </c>
      <c r="C1510" t="s">
        <v>5016</v>
      </c>
      <c r="D1510" t="s">
        <v>5021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5023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5024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5029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5030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5031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5032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5033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5034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5035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5036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5037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5038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5039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5040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5041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5043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5044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5051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5052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5053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5054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5056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5057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5058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5060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5061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5062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5063</v>
      </c>
    </row>
    <row r="1540" spans="1:4" x14ac:dyDescent="0.3">
      <c r="A1540">
        <v>1564</v>
      </c>
      <c r="B1540" s="13">
        <v>46065</v>
      </c>
      <c r="C1540" t="s">
        <v>5064</v>
      </c>
      <c r="D1540" t="s">
        <v>5067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5068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5072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5075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5076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5077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5078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5093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5099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5102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5103</v>
      </c>
    </row>
    <row r="1551" spans="1:4" x14ac:dyDescent="0.3">
      <c r="A1551">
        <v>1575</v>
      </c>
      <c r="B1551" s="13">
        <v>46072</v>
      </c>
      <c r="C1551" t="s">
        <v>4414</v>
      </c>
      <c r="D1551" t="s">
        <v>5104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5105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5107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5108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5109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5110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5111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5112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5113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5114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5115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4866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4967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4993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660000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1600000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4702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-3520000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4843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4867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4993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4642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690000</v>
      </c>
      <c r="J31" t="s">
        <v>4640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4927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6080000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4993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4644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4942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4927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4916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4967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4775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620000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4639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4625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4967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9" x14ac:dyDescent="0.3">
      <c r="A102" s="47">
        <v>101</v>
      </c>
      <c r="B102" t="s">
        <v>1346</v>
      </c>
      <c r="C102" t="s">
        <v>4839</v>
      </c>
      <c r="E102" t="s">
        <v>4840</v>
      </c>
      <c r="F102" t="s">
        <v>4841</v>
      </c>
      <c r="G102" t="s">
        <v>4842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4598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4993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4993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4644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4967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4942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4790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4579</v>
      </c>
      <c r="C140" t="s">
        <v>4580</v>
      </c>
      <c r="E140" t="s">
        <v>4581</v>
      </c>
      <c r="F140" t="s">
        <v>4582</v>
      </c>
      <c r="G140" t="s">
        <v>4583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4967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4967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4993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4638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4702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4967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4942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4993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4664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4615</v>
      </c>
      <c r="C212" t="s">
        <v>4616</v>
      </c>
      <c r="E212" t="s">
        <v>4617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4722</v>
      </c>
      <c r="C213" t="s">
        <v>4723</v>
      </c>
      <c r="E213" t="s">
        <v>4724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4725</v>
      </c>
      <c r="C214" t="s">
        <v>4726</v>
      </c>
      <c r="E214" t="s">
        <v>4727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4805</v>
      </c>
      <c r="C215" t="s">
        <v>4806</v>
      </c>
      <c r="E215" t="s">
        <v>4807</v>
      </c>
      <c r="F215" t="s">
        <v>4808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4849</v>
      </c>
      <c r="E216" t="s">
        <v>4850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4899</v>
      </c>
      <c r="C217" t="s">
        <v>4900</v>
      </c>
      <c r="E217" t="s">
        <v>4901</v>
      </c>
      <c r="F217" t="s">
        <v>4902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4930</v>
      </c>
      <c r="C218" t="s">
        <v>4931</v>
      </c>
      <c r="E218" t="s">
        <v>4932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5016</v>
      </c>
      <c r="C219" t="s">
        <v>5017</v>
      </c>
      <c r="E219" t="s">
        <v>5018</v>
      </c>
      <c r="F219" t="s">
        <v>1176</v>
      </c>
      <c r="G219" t="s">
        <v>5018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5064</v>
      </c>
      <c r="C220" t="s">
        <v>5065</v>
      </c>
      <c r="E220" t="s">
        <v>5066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-12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-45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4766</v>
      </c>
      <c r="D88" s="288" t="s">
        <v>1714</v>
      </c>
      <c r="E88" s="288" t="s">
        <v>4766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4657</v>
      </c>
      <c r="D89" s="288" t="s">
        <v>1715</v>
      </c>
      <c r="E89" s="288" t="s">
        <v>4657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4776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5073</v>
      </c>
      <c r="D97" s="288" t="s">
        <v>5074</v>
      </c>
      <c r="E97" s="288" t="s">
        <v>5073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4600</v>
      </c>
      <c r="D141" s="288" t="s">
        <v>4599</v>
      </c>
      <c r="E141" s="288" t="s">
        <v>4600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4874</v>
      </c>
      <c r="D205" s="288" t="s">
        <v>4873</v>
      </c>
      <c r="E205" s="288" t="s">
        <v>4874</v>
      </c>
      <c r="F205" s="52">
        <v>900000</v>
      </c>
      <c r="H205">
        <v>0</v>
      </c>
      <c r="I205" s="52" t="s">
        <v>4875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4577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4603</v>
      </c>
      <c r="D267" s="288" t="s">
        <v>4604</v>
      </c>
      <c r="E267" s="288" t="s">
        <v>4603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4605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4629</v>
      </c>
      <c r="D270" s="288" t="s">
        <v>3882</v>
      </c>
      <c r="E270" s="288" t="s">
        <v>4629</v>
      </c>
      <c r="F270" s="52">
        <v>70000</v>
      </c>
      <c r="G270" s="52">
        <v>40000</v>
      </c>
      <c r="I270" s="52" t="s">
        <v>4630</v>
      </c>
    </row>
    <row r="271" spans="1:9" x14ac:dyDescent="0.3">
      <c r="A271">
        <v>274</v>
      </c>
      <c r="B271">
        <v>3</v>
      </c>
      <c r="C271" s="288" t="s">
        <v>4646</v>
      </c>
      <c r="D271" s="288" t="s">
        <v>4647</v>
      </c>
      <c r="E271" s="288" t="s">
        <v>4646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4658</v>
      </c>
      <c r="D272" s="288" t="s">
        <v>4659</v>
      </c>
      <c r="E272" s="288" t="s">
        <v>4658</v>
      </c>
    </row>
    <row r="273" spans="1:7" x14ac:dyDescent="0.3">
      <c r="A273">
        <v>276</v>
      </c>
      <c r="B273">
        <v>1</v>
      </c>
      <c r="C273" s="288" t="s">
        <v>4660</v>
      </c>
      <c r="D273" s="288" t="s">
        <v>4661</v>
      </c>
      <c r="E273" s="288" t="s">
        <v>4660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4739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4761</v>
      </c>
      <c r="D275" s="288" t="s">
        <v>4762</v>
      </c>
      <c r="E275" s="288" t="s">
        <v>4761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4767</v>
      </c>
      <c r="D276" s="288" t="s">
        <v>4160</v>
      </c>
      <c r="E276" s="288" t="s">
        <v>4767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4777</v>
      </c>
      <c r="D277" s="288" t="s">
        <v>4778</v>
      </c>
      <c r="E277" s="288" t="s">
        <v>4777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4787</v>
      </c>
      <c r="D279" s="288" t="s">
        <v>4788</v>
      </c>
      <c r="E279" s="288" t="s">
        <v>4787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4796</v>
      </c>
      <c r="D280" s="288" t="s">
        <v>4797</v>
      </c>
      <c r="E280" s="288" t="s">
        <v>4796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4834</v>
      </c>
      <c r="D281" s="288" t="s">
        <v>4835</v>
      </c>
      <c r="E281" s="288" t="s">
        <v>4834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4844</v>
      </c>
      <c r="D282" s="288" t="s">
        <v>4845</v>
      </c>
      <c r="E282" s="288" t="s">
        <v>4844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4884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4886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4923</v>
      </c>
      <c r="D285" s="288" t="s">
        <v>4924</v>
      </c>
      <c r="E285" s="288" t="s">
        <v>4923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4959</v>
      </c>
      <c r="D286" s="288" t="s">
        <v>4960</v>
      </c>
      <c r="E286" s="288" t="s">
        <v>4959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4961</v>
      </c>
      <c r="D287" s="288" t="s">
        <v>4962</v>
      </c>
      <c r="E287" s="288" t="s">
        <v>4961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4980</v>
      </c>
      <c r="D288" s="288" t="s">
        <v>4845</v>
      </c>
      <c r="E288" s="288" t="s">
        <v>4980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5005</v>
      </c>
      <c r="D289" s="288" t="s">
        <v>1841</v>
      </c>
      <c r="E289" s="288" t="s">
        <v>5005</v>
      </c>
      <c r="F289" s="52">
        <v>210000</v>
      </c>
    </row>
    <row r="290" spans="1:6" x14ac:dyDescent="0.3">
      <c r="A290">
        <v>293</v>
      </c>
      <c r="D290" s="288" t="s">
        <v>5101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5095</v>
      </c>
      <c r="B1" t="s">
        <v>5096</v>
      </c>
      <c r="C1" t="s">
        <v>5097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2026-02-21T03:05:24Z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