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9CD292C-9B56-4A5D-BBB0-B3E75AB0DDE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주문_리스트!$A$1:$K$3330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1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3" i="56" l="1"/>
  <c r="C142" i="56"/>
  <c r="C91" i="56"/>
  <c r="C129" i="56"/>
  <c r="C106" i="56"/>
  <c r="C109" i="56"/>
  <c r="C218" i="56"/>
  <c r="C127" i="56"/>
  <c r="C123" i="56"/>
  <c r="C77" i="56"/>
  <c r="C132" i="56"/>
  <c r="C157" i="56"/>
  <c r="C15" i="56"/>
  <c r="C69" i="56"/>
  <c r="C110" i="56"/>
  <c r="C73" i="56"/>
  <c r="C86" i="56"/>
  <c r="C32" i="56"/>
  <c r="C122" i="56"/>
  <c r="C211" i="56"/>
  <c r="C135" i="56"/>
  <c r="C54" i="56"/>
  <c r="C67" i="56"/>
  <c r="C208" i="56"/>
  <c r="C94" i="56"/>
  <c r="C119" i="56"/>
  <c r="C209" i="56"/>
  <c r="C219" i="56"/>
  <c r="C4" i="56"/>
  <c r="C51" i="56"/>
  <c r="C30" i="56"/>
  <c r="C133" i="56"/>
  <c r="C9" i="56"/>
  <c r="C114" i="56"/>
  <c r="C139" i="56"/>
  <c r="C97" i="56"/>
  <c r="C118" i="56"/>
  <c r="C205" i="56"/>
  <c r="C138" i="56"/>
  <c r="C201" i="56"/>
  <c r="C10" i="56"/>
  <c r="C204" i="56"/>
  <c r="C216" i="56"/>
  <c r="C206" i="56"/>
  <c r="C202" i="56"/>
  <c r="C137" i="56"/>
  <c r="C20" i="56"/>
  <c r="C104" i="56"/>
  <c r="C221" i="56"/>
  <c r="C217" i="56"/>
  <c r="C220" i="56"/>
  <c r="C212" i="56"/>
  <c r="C170" i="56"/>
  <c r="C200" i="56"/>
  <c r="C224" i="56"/>
  <c r="C112" i="56"/>
  <c r="C143" i="56"/>
  <c r="C213" i="56"/>
  <c r="C141" i="56"/>
  <c r="C210" i="56"/>
  <c r="C207" i="56"/>
  <c r="C68" i="56"/>
  <c r="C13" i="56"/>
  <c r="C134" i="56"/>
  <c r="C108" i="56"/>
  <c r="C223" i="56"/>
  <c r="C222" i="56"/>
  <c r="C215" i="56"/>
  <c r="C93" i="56"/>
  <c r="C214" i="56"/>
  <c r="C125" i="56"/>
  <c r="C81" i="56"/>
  <c r="C101" i="56"/>
  <c r="C193" i="56"/>
  <c r="C62" i="56"/>
  <c r="C34" i="56"/>
  <c r="C56" i="56"/>
  <c r="C159" i="56"/>
  <c r="C174" i="56"/>
  <c r="C164" i="56"/>
  <c r="C40" i="56"/>
  <c r="C89" i="56"/>
  <c r="C11" i="56"/>
  <c r="C24" i="56"/>
  <c r="C192" i="56"/>
  <c r="C87" i="56"/>
  <c r="C195" i="56"/>
  <c r="C172" i="56"/>
  <c r="C163" i="56"/>
  <c r="C166" i="56"/>
  <c r="C66" i="56"/>
  <c r="C196" i="56"/>
  <c r="C103" i="56"/>
  <c r="C190" i="56"/>
  <c r="C165" i="56"/>
  <c r="C117" i="56"/>
  <c r="C175" i="56"/>
  <c r="C136" i="56"/>
  <c r="C121" i="56"/>
  <c r="C79" i="56"/>
  <c r="C72" i="56"/>
  <c r="C2" i="56"/>
  <c r="C189" i="56"/>
  <c r="C59" i="56"/>
  <c r="C45" i="56"/>
  <c r="C120" i="56"/>
  <c r="C83" i="56"/>
  <c r="C49" i="56"/>
  <c r="C31" i="56"/>
  <c r="C84" i="56"/>
  <c r="C128" i="56"/>
  <c r="C186" i="56"/>
  <c r="C158" i="56"/>
  <c r="C130" i="56"/>
  <c r="C96" i="56"/>
  <c r="C71" i="56"/>
  <c r="C92" i="56"/>
  <c r="C178" i="56"/>
  <c r="C182" i="56"/>
  <c r="C111" i="56"/>
  <c r="C144" i="56"/>
  <c r="C185" i="56"/>
  <c r="C78" i="56"/>
  <c r="C57" i="56"/>
  <c r="C25" i="56"/>
  <c r="C53" i="56"/>
  <c r="C37" i="56"/>
  <c r="C177" i="56"/>
  <c r="C105" i="56"/>
  <c r="C152" i="56"/>
  <c r="C80" i="56"/>
  <c r="C39" i="56"/>
  <c r="C169" i="56"/>
  <c r="C16" i="56"/>
  <c r="C55" i="56"/>
  <c r="C33" i="56"/>
  <c r="C58" i="56"/>
  <c r="C171" i="56"/>
  <c r="C44" i="56"/>
  <c r="C5" i="56"/>
  <c r="C191" i="56"/>
  <c r="C100" i="56"/>
  <c r="C41" i="56"/>
  <c r="C64" i="56"/>
  <c r="C197" i="56"/>
  <c r="C65" i="56"/>
  <c r="C50" i="56"/>
  <c r="C173" i="56"/>
  <c r="C181" i="56"/>
  <c r="C74" i="56"/>
  <c r="C85" i="56"/>
  <c r="C116" i="56"/>
  <c r="C63" i="56"/>
  <c r="C155" i="56"/>
  <c r="C183" i="56"/>
  <c r="C3" i="56"/>
  <c r="C188" i="56"/>
  <c r="C21" i="56"/>
  <c r="C150" i="56"/>
  <c r="C28" i="56"/>
  <c r="C76" i="56"/>
  <c r="C22" i="56"/>
  <c r="C88" i="56"/>
  <c r="C176" i="56"/>
  <c r="C99" i="56"/>
  <c r="C48" i="56"/>
  <c r="C184" i="56"/>
  <c r="C151" i="56"/>
  <c r="C14" i="56"/>
  <c r="C199" i="56"/>
  <c r="C153" i="56"/>
  <c r="C115" i="56"/>
  <c r="C124" i="56"/>
  <c r="C154" i="56"/>
  <c r="C160" i="56"/>
  <c r="C198" i="56"/>
  <c r="C194" i="56"/>
  <c r="C18" i="56"/>
  <c r="C131" i="56"/>
  <c r="C140" i="56"/>
  <c r="C162" i="56"/>
  <c r="C26" i="56"/>
  <c r="C8" i="56"/>
  <c r="C60" i="56"/>
  <c r="C42" i="56"/>
  <c r="C29" i="56"/>
  <c r="C38" i="56"/>
  <c r="C12" i="56"/>
  <c r="C19" i="56"/>
  <c r="C146" i="56"/>
  <c r="C70" i="56"/>
  <c r="C167" i="56"/>
  <c r="C161" i="56"/>
  <c r="C145" i="56"/>
  <c r="C36" i="56"/>
  <c r="C168" i="56"/>
  <c r="C6" i="56"/>
  <c r="C179" i="56"/>
  <c r="C23" i="56"/>
  <c r="C107" i="56"/>
  <c r="C90" i="56"/>
  <c r="C147" i="56"/>
  <c r="C95" i="56"/>
  <c r="C148" i="56"/>
  <c r="C7" i="56"/>
  <c r="C82" i="56"/>
  <c r="C27" i="56"/>
  <c r="C46" i="56"/>
  <c r="C149" i="56"/>
  <c r="C156" i="56"/>
  <c r="C126" i="56"/>
  <c r="C75" i="56"/>
  <c r="C47" i="56"/>
  <c r="C52" i="56"/>
  <c r="C187" i="56"/>
  <c r="C35" i="56"/>
  <c r="C113" i="56"/>
  <c r="C43" i="56"/>
  <c r="C98" i="56"/>
  <c r="C180" i="56"/>
  <c r="C61" i="56"/>
  <c r="C102" i="56"/>
  <c r="C17" i="56"/>
  <c r="D31" i="56" l="1"/>
  <c r="D40" i="56"/>
  <c r="D113" i="56"/>
  <c r="D43" i="56"/>
  <c r="D126" i="56"/>
  <c r="D142" i="56"/>
  <c r="D13" i="56"/>
  <c r="D133" i="56"/>
  <c r="D168" i="56"/>
  <c r="D136" i="56"/>
  <c r="D147" i="56"/>
  <c r="D150" i="56"/>
  <c r="D221" i="56"/>
  <c r="D80" i="56"/>
  <c r="D12" i="56"/>
  <c r="D178" i="56"/>
  <c r="D33" i="56"/>
  <c r="D151" i="56"/>
  <c r="D203" i="56"/>
  <c r="D190" i="56"/>
  <c r="D220" i="56"/>
  <c r="D83" i="56"/>
  <c r="D75" i="56"/>
  <c r="D97" i="56"/>
  <c r="D143" i="56"/>
  <c r="D180" i="56"/>
  <c r="D153" i="56"/>
  <c r="D56" i="56"/>
  <c r="D167" i="56"/>
  <c r="D64" i="56"/>
  <c r="D117" i="56"/>
  <c r="D196" i="56"/>
  <c r="D32" i="56"/>
  <c r="D155" i="56"/>
  <c r="D55" i="56"/>
  <c r="D131" i="56"/>
  <c r="D99" i="56"/>
  <c r="D10" i="56"/>
  <c r="D138" i="56"/>
  <c r="D38" i="56"/>
  <c r="D49" i="56"/>
  <c r="D173" i="56"/>
  <c r="D174" i="56"/>
  <c r="D184" i="56"/>
  <c r="D207" i="56"/>
  <c r="D8" i="56"/>
  <c r="D140" i="56"/>
  <c r="D128" i="56"/>
  <c r="D98" i="56"/>
  <c r="D48" i="56"/>
  <c r="D175" i="56"/>
  <c r="D185" i="56"/>
  <c r="D189" i="56"/>
  <c r="D134" i="56"/>
  <c r="D123" i="56"/>
  <c r="D107" i="56"/>
  <c r="D183" i="56"/>
  <c r="D192" i="56"/>
  <c r="D90" i="56"/>
  <c r="D182" i="56"/>
  <c r="D44" i="56"/>
  <c r="D6" i="56"/>
  <c r="D88" i="56"/>
  <c r="D94" i="56"/>
  <c r="D46" i="56"/>
  <c r="D23" i="56"/>
  <c r="D176" i="56"/>
  <c r="D100" i="56"/>
  <c r="D24" i="56"/>
  <c r="D193" i="56"/>
  <c r="D112" i="56"/>
  <c r="D161" i="56"/>
  <c r="D201" i="56"/>
  <c r="D137" i="56"/>
  <c r="D120" i="56"/>
  <c r="D171" i="56"/>
  <c r="D106" i="56"/>
  <c r="D149" i="56"/>
  <c r="D209" i="56"/>
  <c r="D124" i="56"/>
  <c r="D14" i="56"/>
  <c r="D15" i="56"/>
  <c r="D59" i="56"/>
  <c r="D47" i="56"/>
  <c r="D197" i="56"/>
  <c r="D188" i="56"/>
  <c r="D164" i="56"/>
  <c r="D165" i="56"/>
  <c r="D156" i="56"/>
  <c r="D127" i="56"/>
  <c r="D139" i="56"/>
  <c r="D200" i="56"/>
  <c r="D215" i="56"/>
  <c r="D84" i="56"/>
  <c r="D223" i="56"/>
  <c r="D16" i="56"/>
  <c r="D50" i="56"/>
  <c r="D195" i="56"/>
  <c r="D119" i="56"/>
  <c r="D25" i="56"/>
  <c r="D36" i="56"/>
  <c r="D179" i="56"/>
  <c r="D199" i="56"/>
  <c r="D92" i="56"/>
  <c r="D62" i="56"/>
  <c r="D104" i="56"/>
  <c r="D118" i="56"/>
  <c r="D146" i="56"/>
  <c r="D154" i="56"/>
  <c r="D202" i="56"/>
  <c r="D108" i="56"/>
  <c r="D77" i="56"/>
  <c r="D110" i="56"/>
  <c r="D145" i="56"/>
  <c r="D160" i="56"/>
  <c r="D212" i="56"/>
  <c r="D177" i="56"/>
  <c r="D208" i="56"/>
  <c r="D4" i="56"/>
  <c r="D116" i="56"/>
  <c r="D105" i="56"/>
  <c r="D78" i="56"/>
  <c r="D109" i="56"/>
  <c r="D45" i="56"/>
  <c r="D54" i="56"/>
  <c r="D214" i="56"/>
  <c r="D26" i="56"/>
  <c r="D96" i="56"/>
  <c r="D17" i="56"/>
  <c r="D82" i="56"/>
  <c r="D85" i="56"/>
  <c r="D211" i="56"/>
  <c r="D68" i="56"/>
  <c r="D213" i="56"/>
  <c r="D34" i="56"/>
  <c r="D222" i="56"/>
  <c r="D129" i="56"/>
  <c r="D30" i="56"/>
  <c r="D2" i="56"/>
  <c r="D9" i="56"/>
  <c r="D74" i="56"/>
  <c r="D159" i="56"/>
  <c r="D70" i="56"/>
  <c r="D170" i="56"/>
  <c r="D5" i="56"/>
  <c r="D91" i="56"/>
  <c r="D72" i="56"/>
  <c r="D63" i="56"/>
  <c r="D52" i="56"/>
  <c r="D21" i="56"/>
  <c r="D144" i="56"/>
  <c r="D65" i="56"/>
  <c r="D60" i="56"/>
  <c r="D186" i="56"/>
  <c r="D95" i="56"/>
  <c r="D69" i="56"/>
  <c r="D172" i="56"/>
  <c r="D87" i="56"/>
  <c r="D122" i="56"/>
  <c r="D73" i="56"/>
  <c r="D28" i="56"/>
  <c r="D205" i="56"/>
  <c r="D191" i="56"/>
  <c r="D11" i="56"/>
  <c r="D135" i="56"/>
  <c r="D132" i="56"/>
  <c r="D111" i="56"/>
  <c r="D3" i="56"/>
  <c r="D219" i="56"/>
  <c r="D58" i="56"/>
  <c r="D79" i="56"/>
  <c r="D76" i="56"/>
  <c r="D101" i="56"/>
  <c r="D57" i="56"/>
  <c r="D181" i="56"/>
  <c r="D39" i="56"/>
  <c r="D35" i="56"/>
  <c r="D19" i="56"/>
  <c r="D20" i="56"/>
  <c r="D22" i="56"/>
  <c r="D86" i="56"/>
  <c r="D66" i="56"/>
  <c r="D27" i="56"/>
  <c r="D51" i="56"/>
  <c r="D29" i="56"/>
  <c r="D162" i="56"/>
  <c r="D130" i="56"/>
  <c r="D102" i="56"/>
  <c r="D7" i="56"/>
  <c r="D141" i="56"/>
  <c r="D163" i="56"/>
  <c r="D93" i="56"/>
  <c r="D89" i="56"/>
  <c r="D53" i="56"/>
  <c r="D67" i="56"/>
  <c r="D152" i="56"/>
  <c r="D121" i="56"/>
  <c r="D41" i="56"/>
  <c r="D224" i="56"/>
  <c r="D217" i="56"/>
  <c r="D125" i="56"/>
  <c r="D198" i="56"/>
  <c r="D194" i="56"/>
  <c r="D157" i="56"/>
  <c r="D169" i="56"/>
  <c r="D37" i="56"/>
  <c r="D187" i="56"/>
  <c r="D18" i="56"/>
  <c r="D115" i="56"/>
  <c r="D166" i="56"/>
  <c r="D71" i="56"/>
  <c r="D206" i="56"/>
  <c r="D218" i="56"/>
  <c r="D204" i="56"/>
  <c r="D42" i="56"/>
  <c r="D114" i="56"/>
  <c r="D158" i="56"/>
  <c r="D61" i="56"/>
  <c r="D148" i="56"/>
  <c r="D210" i="56"/>
  <c r="D81" i="56"/>
  <c r="D216" i="56"/>
  <c r="D103" i="56"/>
  <c r="F14" i="56" l="1"/>
  <c r="F13" i="56"/>
  <c r="F12" i="56"/>
</calcChain>
</file>

<file path=xl/sharedStrings.xml><?xml version="1.0" encoding="utf-8"?>
<sst xmlns="http://schemas.openxmlformats.org/spreadsheetml/2006/main" count="17273" uniqueCount="5361">
  <si>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</si>
  <si>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</si>
  <si>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</si>
  <si>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</si>
  <si>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</si>
  <si>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</si>
  <si>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</si>
  <si>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</si>
  <si>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</si>
  <si>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</si>
  <si>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</si>
  <si>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</si>
  <si>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</si>
  <si>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</si>
  <si>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</si>
  <si>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</si>
  <si>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</si>
  <si>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</si>
  <si>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</si>
  <si>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</si>
  <si>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</si>
  <si>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</si>
  <si>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</si>
  <si>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</si>
  <si>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</si>
  <si>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</si>
  <si>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</si>
  <si>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</si>
  <si>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</si>
  <si>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</si>
  <si>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</si>
  <si>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</si>
  <si>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</si>
  <si>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</si>
  <si>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</si>
  <si>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</si>
  <si>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</si>
  <si>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</si>
  <si>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</si>
  <si>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</si>
  <si>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</si>
  <si>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</si>
  <si>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</si>
  <si>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</si>
  <si>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</si>
  <si>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</si>
  <si>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</si>
  <si>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</si>
  <si>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</si>
  <si>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</si>
  <si>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</si>
  <si>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</si>
  <si>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</si>
  <si>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</si>
  <si>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</si>
  <si>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</si>
  <si>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</si>
  <si>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</si>
  <si>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</si>
  <si>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</si>
  <si>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</si>
  <si>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</si>
  <si>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</si>
  <si>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</si>
  <si>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</si>
  <si>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</si>
  <si>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</si>
  <si>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</si>
  <si>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</si>
  <si>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</si>
  <si>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</si>
  <si>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</si>
  <si>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</si>
  <si>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</si>
  <si>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</si>
  <si>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</si>
  <si>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</si>
  <si>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</si>
  <si>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</si>
  <si>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</si>
  <si>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</si>
  <si>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</si>
  <si>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</si>
  <si>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</si>
  <si>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</si>
  <si>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</si>
  <si>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</si>
  <si>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</si>
  <si>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</si>
  <si>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</si>
  <si>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</si>
  <si>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</si>
  <si>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</si>
  <si>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</si>
  <si>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</si>
  <si>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</si>
  <si>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</si>
  <si>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</si>
  <si>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</si>
  <si>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</si>
  <si>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</si>
  <si>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</si>
  <si>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</si>
  <si>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</si>
  <si>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</si>
  <si>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</si>
  <si>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</si>
  <si>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</si>
  <si>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</si>
  <si>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</si>
  <si>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</si>
  <si>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</si>
  <si>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</si>
  <si>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</si>
  <si>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</si>
  <si>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</si>
  <si>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</si>
  <si>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</si>
  <si>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</si>
  <si>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</si>
  <si>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</si>
  <si>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</si>
  <si>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</si>
  <si>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</si>
  <si>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</si>
  <si>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</si>
  <si>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</si>
  <si>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</si>
  <si>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</si>
  <si>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</si>
  <si>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</si>
  <si>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</si>
  <si>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</si>
  <si>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</si>
  <si>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</si>
  <si>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</si>
  <si>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</si>
  <si>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</si>
  <si>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</si>
  <si>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</si>
  <si>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</si>
  <si>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</si>
  <si>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</si>
  <si>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</si>
  <si>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</si>
  <si>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</si>
  <si>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</si>
  <si>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</si>
  <si>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</si>
  <si>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</si>
  <si>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</si>
  <si>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</si>
  <si>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</si>
  <si>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</si>
  <si>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</si>
  <si>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</si>
  <si>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</si>
  <si>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</si>
  <si>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</si>
  <si>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</si>
  <si>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</si>
  <si>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</si>
  <si>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</si>
  <si>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</si>
  <si>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</si>
  <si>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</si>
  <si>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</si>
  <si>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</si>
  <si>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</si>
  <si>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</si>
  <si>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</si>
  <si>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</si>
  <si>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</si>
  <si>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</si>
  <si>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</si>
  <si>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</si>
  <si>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</si>
  <si>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</si>
  <si>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</si>
  <si>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</si>
  <si>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</si>
  <si>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</si>
  <si>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</si>
  <si>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</si>
  <si>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</si>
  <si>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</si>
  <si>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</si>
  <si>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</si>
  <si>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</si>
  <si>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</si>
  <si>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</si>
  <si>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</si>
  <si>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</si>
  <si>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</si>
  <si>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</si>
  <si>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</si>
  <si>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</si>
  <si>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</si>
  <si>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</si>
  <si>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</si>
  <si>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</si>
  <si>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</si>
  <si>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</si>
  <si>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</si>
  <si>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</si>
  <si>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</si>
  <si>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</si>
  <si>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</si>
  <si>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</si>
  <si>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</si>
  <si>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</si>
  <si>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</si>
  <si>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</si>
  <si>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</si>
  <si>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</si>
  <si>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</si>
  <si>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</si>
  <si>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</si>
  <si>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</si>
  <si>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</si>
  <si>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</si>
  <si>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</si>
  <si>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</si>
  <si>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</si>
  <si>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</si>
  <si>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</si>
  <si>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</si>
  <si>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</si>
  <si>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</si>
  <si>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</si>
  <si>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</si>
  <si>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</si>
  <si>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</si>
  <si>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</si>
  <si>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</si>
  <si>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</si>
  <si>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</si>
  <si>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</si>
  <si>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</si>
  <si>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</si>
  <si>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</si>
  <si>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</si>
  <si>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</si>
  <si>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</si>
  <si>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</si>
  <si>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</si>
  <si>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</si>
  <si>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</si>
  <si>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</si>
  <si>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</si>
  <si>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</si>
  <si>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</si>
  <si>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</si>
  <si>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</si>
  <si>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</si>
  <si>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</si>
  <si>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</si>
  <si>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</si>
  <si>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</si>
  <si>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</si>
  <si>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</si>
  <si>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</si>
  <si>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</si>
  <si>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</si>
  <si>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</si>
  <si>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</si>
  <si>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</si>
  <si>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</si>
  <si>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</si>
  <si>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</si>
  <si>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</si>
  <si>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</si>
  <si>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</si>
  <si>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</si>
  <si>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</si>
  <si>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</si>
  <si>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</si>
  <si>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</si>
  <si>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</si>
  <si>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</si>
  <si>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</si>
  <si>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</si>
  <si>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</si>
  <si>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</si>
  <si>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</si>
  <si>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</si>
  <si>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</si>
  <si>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</si>
  <si>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</si>
  <si>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</si>
  <si>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</si>
  <si>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</si>
  <si>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</si>
  <si>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</si>
  <si>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</si>
  <si>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</si>
  <si>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</si>
  <si>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</si>
  <si>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</si>
  <si>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</si>
  <si>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</si>
  <si>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</si>
  <si>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</si>
  <si>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</si>
  <si>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</si>
  <si>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</si>
  <si>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</si>
  <si>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</si>
  <si>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</si>
  <si>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</si>
  <si>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</si>
  <si>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</si>
  <si>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</si>
  <si>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</si>
  <si>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</si>
  <si>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</si>
  <si>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</si>
  <si>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</si>
  <si>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</si>
  <si>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</si>
  <si>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</si>
  <si>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</si>
  <si>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</si>
  <si>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</si>
  <si>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</si>
  <si>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</si>
  <si>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</si>
  <si>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</si>
  <si>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</si>
  <si>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</si>
  <si>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</si>
  <si>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</si>
  <si>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</si>
  <si>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</si>
  <si>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</si>
  <si>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</si>
  <si>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</si>
  <si>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</si>
  <si>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</si>
  <si>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</si>
  <si>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</si>
  <si>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</si>
  <si>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</si>
  <si>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</si>
  <si>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</si>
  <si>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</si>
  <si>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</si>
  <si>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</si>
  <si>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</si>
  <si>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</si>
  <si>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</si>
  <si>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</si>
  <si>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</si>
  <si>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</si>
  <si>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</si>
  <si>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</si>
  <si>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</si>
  <si>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</si>
  <si>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</si>
  <si>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</si>
  <si>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</si>
  <si>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</si>
  <si>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</si>
  <si>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</si>
  <si>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</si>
  <si>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</si>
  <si>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</si>
  <si>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</si>
  <si>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</si>
  <si>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</si>
  <si>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</si>
  <si>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</si>
  <si>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</si>
  <si>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</si>
  <si>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</si>
  <si>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</si>
  <si>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</si>
  <si>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</si>
  <si>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</si>
  <si>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</si>
  <si>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</si>
  <si>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</si>
  <si>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</si>
  <si>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</si>
  <si>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</si>
  <si>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</si>
  <si>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</si>
  <si>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</si>
  <si>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</si>
  <si>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</si>
  <si>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</si>
  <si>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</si>
  <si>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</si>
  <si>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</si>
  <si>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</si>
  <si>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</si>
  <si>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</si>
  <si>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</si>
  <si>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</si>
  <si>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</si>
  <si>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</si>
  <si>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</si>
  <si>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</si>
  <si>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</si>
  <si>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</si>
  <si>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</si>
  <si>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</si>
  <si>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</si>
  <si>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</si>
  <si>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</si>
  <si>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</si>
  <si>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</si>
  <si>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</si>
  <si>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</si>
  <si>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</si>
  <si>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</si>
  <si>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</si>
  <si>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</si>
  <si>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</si>
  <si>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</si>
  <si>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</si>
  <si>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</si>
  <si>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</si>
  <si>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</si>
  <si>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</si>
  <si>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</si>
  <si>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</si>
  <si>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</si>
  <si>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</si>
  <si>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</si>
  <si>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</si>
  <si>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</si>
  <si>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</si>
  <si>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</si>
  <si>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</si>
  <si>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</si>
  <si>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</si>
  <si>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</si>
  <si>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</si>
  <si>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</si>
  <si>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</si>
  <si>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</si>
  <si>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</si>
  <si>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</si>
  <si>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</si>
  <si>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</si>
  <si>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</si>
  <si>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</si>
  <si>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</si>
  <si>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</si>
  <si>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</si>
  <si>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</si>
  <si>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</si>
  <si>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</si>
  <si>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</si>
  <si>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</si>
  <si>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</si>
  <si>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</si>
  <si>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</si>
  <si>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</si>
  <si>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</si>
  <si>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</si>
  <si>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</si>
  <si>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</si>
  <si>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</si>
  <si>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</si>
  <si>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</si>
  <si>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</si>
  <si>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</si>
  <si>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</si>
  <si>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</si>
  <si>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</si>
  <si>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</si>
  <si>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</si>
  <si>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</si>
  <si>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</si>
  <si>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</si>
  <si>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</si>
  <si>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</si>
  <si>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</si>
  <si>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</si>
  <si>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</si>
  <si>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</si>
  <si>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</si>
  <si>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</si>
  <si>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</si>
  <si>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</si>
  <si>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</si>
  <si>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</si>
  <si>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</si>
  <si>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</si>
  <si>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</si>
  <si>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</si>
  <si>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</si>
  <si>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</si>
  <si>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</si>
  <si>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</si>
  <si>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</si>
  <si>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</si>
  <si>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</si>
  <si>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</si>
  <si>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</si>
  <si>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</si>
  <si>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</si>
  <si>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</si>
  <si>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</si>
  <si>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</si>
  <si>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</si>
  <si>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</si>
  <si>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</si>
  <si>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</si>
  <si>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</si>
  <si>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</si>
  <si>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</si>
  <si>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</si>
  <si>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</si>
  <si>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</si>
  <si>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</si>
  <si>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</si>
  <si>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</si>
  <si>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</si>
  <si>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</si>
  <si>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</si>
  <si>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</si>
  <si>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</si>
  <si>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</si>
  <si>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</si>
  <si>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</si>
  <si>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</si>
  <si>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</si>
  <si>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</si>
  <si>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</si>
  <si>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</si>
  <si>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</si>
  <si>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</si>
  <si>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</si>
  <si>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</si>
  <si>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</si>
  <si>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</si>
  <si>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</si>
  <si>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</si>
  <si>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</si>
  <si>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</si>
  <si>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</si>
  <si>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</si>
  <si>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</si>
  <si>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</si>
  <si>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</si>
  <si>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</si>
  <si>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</si>
  <si>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</si>
  <si>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</si>
  <si>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</si>
  <si>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</si>
  <si>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</si>
  <si>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</si>
  <si>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</si>
  <si>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</si>
  <si>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</si>
  <si>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</si>
  <si>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</si>
  <si>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</si>
  <si>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</si>
  <si>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</si>
  <si>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</si>
  <si>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</si>
  <si>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</si>
  <si>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</si>
  <si>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</si>
  <si>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</si>
  <si>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</si>
  <si>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</si>
  <si>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</si>
  <si>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</si>
  <si>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</si>
  <si>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</si>
  <si>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</si>
  <si>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</si>
  <si>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</si>
  <si>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</si>
  <si>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</si>
  <si>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</si>
  <si>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</si>
  <si>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</si>
  <si>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</si>
  <si>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</si>
  <si>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</si>
  <si>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</si>
  <si>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</si>
  <si>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</si>
  <si>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</si>
  <si>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</si>
  <si>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</si>
  <si>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</si>
  <si>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</si>
  <si>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</si>
  <si>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</si>
  <si>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</si>
  <si>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</si>
  <si>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</si>
  <si>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</si>
  <si>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</si>
  <si>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</si>
  <si>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</si>
  <si>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</si>
  <si>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</si>
  <si>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</si>
  <si>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</si>
  <si>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</si>
  <si>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</si>
  <si>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</si>
  <si>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</si>
  <si>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</si>
  <si>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</si>
  <si>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</si>
  <si>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</si>
  <si>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</si>
  <si>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</si>
  <si>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</si>
  <si>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</si>
  <si>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</si>
  <si>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</si>
  <si>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</si>
  <si>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</si>
  <si>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</si>
  <si>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</si>
  <si>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</si>
  <si>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</si>
  <si>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</si>
  <si>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</si>
  <si>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</si>
  <si>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</si>
  <si>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</si>
  <si>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</si>
  <si>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</si>
  <si>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</si>
  <si>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</si>
  <si>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</si>
  <si>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</si>
  <si>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</si>
  <si>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</si>
  <si>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</si>
  <si>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</si>
  <si>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</si>
  <si>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</si>
  <si>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</si>
  <si>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</si>
  <si>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</si>
  <si>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</si>
  <si>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</si>
  <si>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</si>
  <si>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</si>
  <si>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</si>
  <si>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</si>
  <si>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</si>
  <si>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</si>
  <si>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</si>
  <si>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</si>
  <si>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</si>
  <si>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</si>
  <si>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</si>
  <si>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</si>
  <si>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</si>
  <si>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</si>
  <si>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</si>
  <si>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</si>
  <si>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</si>
  <si>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</si>
  <si>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</si>
  <si>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</si>
  <si>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</si>
  <si>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</si>
  <si>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</si>
  <si>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</si>
  <si>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</si>
  <si>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</si>
  <si>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</si>
  <si>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</si>
  <si>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</si>
  <si>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</si>
  <si>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</si>
  <si>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</si>
  <si>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</si>
  <si>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</si>
  <si>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</si>
  <si>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</si>
  <si>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</si>
  <si>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</si>
  <si>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</si>
  <si>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</si>
  <si>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</si>
  <si>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</si>
  <si>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</si>
  <si>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</si>
  <si>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</si>
  <si>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</si>
  <si>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</si>
  <si>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</si>
  <si>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</si>
  <si>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</si>
  <si>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</si>
  <si>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</si>
  <si>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</si>
  <si>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</si>
  <si>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</si>
  <si>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</si>
  <si>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</si>
  <si>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</si>
  <si>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</si>
  <si>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</si>
  <si>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</si>
  <si>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</si>
  <si>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</si>
  <si>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</si>
  <si>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</si>
  <si>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</si>
  <si>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</si>
  <si>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</si>
  <si>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</si>
  <si>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</si>
  <si>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</si>
  <si>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</si>
  <si>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</si>
  <si>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</si>
  <si>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</si>
  <si>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</si>
  <si>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</si>
  <si>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</si>
  <si>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</si>
  <si>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</si>
  <si>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</si>
  <si>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</si>
  <si>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</si>
  <si>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</si>
  <si>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</si>
  <si>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</si>
  <si>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</si>
  <si>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</si>
  <si>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</si>
  <si>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</si>
  <si>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</si>
  <si>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</si>
  <si>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</si>
  <si>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</si>
  <si>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</si>
  <si>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</si>
  <si>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</si>
  <si>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</si>
  <si>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</si>
  <si>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</si>
  <si>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</si>
  <si>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</si>
  <si>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</si>
  <si>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</si>
  <si>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</si>
  <si>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</si>
  <si>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</si>
  <si>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</si>
  <si>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</si>
  <si>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</si>
  <si>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</si>
  <si>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</si>
  <si>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</si>
  <si>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</si>
  <si>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</si>
  <si>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</si>
  <si>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</si>
  <si>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</si>
  <si>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</si>
  <si>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</si>
  <si>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</si>
  <si>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</si>
  <si>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</si>
  <si>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</si>
  <si>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</si>
  <si>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</si>
  <si>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</si>
  <si>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</si>
  <si>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</si>
  <si>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</si>
  <si>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</si>
  <si>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</si>
  <si>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</si>
  <si>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</si>
  <si>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</si>
  <si>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</si>
  <si>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</si>
  <si>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</si>
  <si>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</si>
  <si>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</si>
  <si>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</si>
  <si>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</si>
  <si>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</si>
  <si>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</si>
  <si>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</si>
  <si>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</si>
  <si>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</si>
  <si>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</si>
  <si>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</si>
  <si>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</si>
  <si>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</si>
  <si>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</si>
  <si>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</si>
  <si>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</si>
  <si>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</si>
  <si>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</si>
  <si>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</si>
  <si>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</si>
  <si>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</si>
  <si>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</si>
  <si>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</si>
  <si>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</si>
  <si>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</si>
  <si>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</si>
  <si>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</si>
  <si>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</si>
  <si>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</si>
  <si>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</si>
  <si>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</si>
  <si>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</si>
  <si>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</si>
  <si>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</si>
  <si>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</si>
  <si>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</si>
  <si>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</si>
  <si>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</si>
  <si>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</si>
  <si>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</si>
  <si>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</si>
  <si>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</si>
  <si>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</si>
  <si>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</si>
  <si>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</si>
  <si>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</si>
  <si>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</si>
  <si>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</si>
  <si>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</si>
  <si>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</si>
  <si>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</si>
  <si>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</si>
  <si>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</si>
  <si>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</si>
  <si>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</si>
  <si>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</si>
  <si>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</si>
  <si>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</si>
  <si>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</si>
  <si>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</si>
  <si>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</si>
  <si>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</si>
  <si>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</si>
  <si>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</si>
  <si>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</si>
  <si>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</si>
  <si>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</si>
  <si>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</si>
  <si>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</si>
  <si>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</si>
  <si>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</si>
  <si>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</si>
  <si>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</si>
  <si>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</si>
  <si>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</si>
  <si>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</si>
  <si>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</si>
  <si>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</si>
  <si>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</si>
  <si>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</si>
  <si>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</si>
  <si>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</si>
  <si>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</si>
  <si>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</si>
  <si>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</si>
  <si>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</si>
  <si>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</si>
  <si>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</si>
  <si>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</si>
  <si>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</si>
  <si>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</si>
  <si>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</si>
  <si>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</si>
  <si>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</si>
  <si>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</si>
  <si>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</si>
  <si>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</si>
  <si>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</si>
  <si>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</si>
  <si>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</si>
  <si>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</si>
  <si>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</si>
  <si>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</si>
  <si>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</si>
  <si>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</si>
  <si>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</si>
  <si>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</si>
  <si>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</si>
  <si>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</si>
  <si>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</si>
  <si>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</si>
  <si>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</si>
  <si>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</si>
  <si>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</si>
  <si>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</si>
  <si>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</si>
  <si>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</si>
  <si>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</si>
  <si>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</si>
  <si>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</si>
  <si>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</si>
  <si>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</si>
  <si>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</si>
  <si>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</si>
  <si>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</si>
  <si>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</si>
  <si>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</si>
  <si>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</si>
  <si>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</si>
  <si>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</si>
  <si>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</si>
  <si>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</si>
  <si>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</si>
  <si>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</si>
  <si>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</si>
  <si>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</si>
  <si>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</si>
  <si>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</si>
  <si>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</si>
  <si>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</si>
  <si>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</si>
  <si>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</si>
  <si>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</si>
  <si>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</si>
  <si>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</si>
  <si>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</si>
  <si>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</si>
  <si>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</si>
  <si>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</si>
  <si>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</si>
  <si>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</si>
  <si>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</si>
  <si>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</si>
  <si>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</si>
  <si>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</si>
  <si>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</si>
  <si>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</si>
  <si>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</si>
  <si>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</si>
  <si>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</si>
  <si>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</si>
  <si>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</si>
  <si>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</si>
  <si>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</si>
  <si>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</si>
  <si>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</si>
  <si>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</si>
  <si>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</si>
  <si>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</si>
  <si>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</si>
  <si>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</si>
  <si>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</si>
  <si>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</si>
  <si>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</si>
  <si>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</si>
  <si>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</si>
  <si>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</si>
  <si>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</si>
  <si>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</si>
  <si>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</si>
  <si>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</si>
  <si>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</si>
  <si>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</si>
  <si>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</si>
  <si>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</si>
  <si>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</si>
  <si>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</si>
  <si>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</si>
  <si>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</si>
  <si>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</si>
  <si>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</si>
  <si>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</si>
  <si>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</si>
  <si>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</si>
  <si>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</si>
  <si>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</si>
  <si>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</si>
  <si>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</si>
  <si>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</si>
  <si>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</si>
  <si>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</si>
  <si>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</si>
  <si>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</si>
  <si>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</si>
  <si>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</si>
  <si>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</si>
  <si>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</si>
  <si>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</si>
  <si>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</si>
  <si>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</si>
  <si>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</si>
  <si>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</si>
  <si>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</si>
  <si>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</si>
  <si>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</si>
  <si>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</si>
  <si>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</si>
  <si>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</si>
  <si>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</si>
  <si>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</si>
  <si>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</si>
  <si>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</si>
  <si>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</si>
  <si>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</si>
  <si>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</si>
  <si>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</si>
  <si>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</si>
  <si>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</si>
  <si>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</si>
  <si>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</si>
  <si>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</si>
  <si>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</si>
  <si>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</si>
  <si>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</si>
  <si>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</si>
  <si>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</si>
  <si>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</si>
  <si>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</si>
  <si>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</si>
  <si>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</si>
  <si>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</si>
  <si>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</si>
  <si>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</si>
  <si>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</si>
  <si>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</si>
  <si>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</si>
  <si>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</si>
  <si>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</si>
  <si>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</si>
  <si>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</si>
  <si>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</si>
  <si>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</si>
  <si>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</si>
  <si>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</si>
  <si>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</si>
  <si>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</si>
  <si>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</si>
  <si>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</si>
  <si>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</si>
  <si>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</si>
  <si>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</si>
  <si>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</si>
  <si>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</si>
  <si>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</si>
  <si>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</si>
  <si>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</si>
  <si>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</si>
  <si>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</si>
  <si>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</si>
  <si>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</si>
  <si>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</si>
  <si>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</si>
  <si>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</si>
  <si>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</si>
  <si>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</si>
  <si>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</si>
  <si>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</si>
  <si>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</si>
  <si>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</si>
  <si>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</si>
  <si>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</si>
  <si>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</si>
  <si>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</si>
  <si>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</si>
  <si>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</si>
  <si>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</si>
  <si>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</si>
  <si>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</si>
  <si>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</si>
  <si>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</si>
  <si>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</si>
  <si>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</si>
  <si>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</si>
  <si>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</si>
  <si>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</si>
  <si>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</si>
  <si>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</si>
  <si>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</si>
  <si>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</si>
  <si>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</si>
  <si>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</si>
  <si>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</si>
  <si>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</si>
  <si>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</si>
  <si>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</si>
  <si>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</si>
  <si>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</si>
  <si>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</si>
  <si>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</si>
  <si>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</si>
  <si>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</si>
  <si>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</si>
  <si>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</si>
  <si>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</si>
  <si>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</si>
  <si>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</si>
  <si>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</si>
  <si>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</si>
  <si>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</si>
  <si>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</si>
  <si>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</si>
  <si>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</si>
  <si>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</si>
  <si>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</si>
  <si>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</si>
  <si>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</si>
  <si>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</si>
  <si>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</si>
  <si>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</si>
  <si>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</si>
  <si>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</si>
  <si>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</si>
  <si>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</si>
  <si>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</si>
  <si>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</si>
  <si>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</si>
  <si>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</si>
  <si>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</si>
  <si>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</si>
  <si>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</si>
  <si>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</si>
  <si>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</si>
  <si>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</si>
  <si>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</si>
  <si>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</si>
  <si>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</si>
  <si>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</si>
  <si>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</si>
  <si>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</si>
  <si>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</si>
  <si>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</si>
  <si>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</si>
  <si>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</si>
  <si>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</si>
  <si>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</si>
  <si>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</si>
  <si>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</si>
  <si>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</si>
  <si>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</si>
  <si>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</si>
  <si>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</si>
  <si>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</si>
  <si>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</si>
  <si>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</si>
  <si>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</si>
  <si>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</si>
  <si>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</si>
  <si>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</si>
  <si>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</si>
  <si>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</si>
  <si>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</si>
  <si>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</si>
  <si>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</si>
  <si>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</si>
  <si>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</si>
  <si>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</si>
  <si>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</si>
  <si>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</si>
  <si>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</si>
  <si>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</si>
  <si>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</si>
  <si>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</si>
  <si>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</si>
  <si>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</si>
  <si>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</si>
  <si>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</si>
  <si>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</si>
  <si>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</si>
  <si>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</si>
  <si>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</si>
  <si>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</si>
  <si>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</si>
  <si>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</si>
  <si>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</si>
  <si>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</si>
  <si>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</si>
  <si>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</si>
  <si>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</si>
  <si>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</si>
  <si>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</si>
  <si>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</si>
  <si>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</si>
  <si>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</si>
  <si>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</si>
  <si>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</si>
  <si>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</si>
  <si>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</si>
  <si>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</si>
  <si>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</si>
  <si>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</si>
  <si>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</si>
  <si>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</si>
  <si>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</si>
  <si>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</si>
  <si>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</si>
  <si>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</si>
  <si>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</si>
  <si>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</si>
  <si>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</si>
  <si>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</si>
  <si>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</si>
  <si>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</si>
  <si>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</si>
  <si>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</si>
  <si>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</si>
  <si>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</si>
  <si>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</si>
  <si>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</si>
  <si>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</si>
  <si>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</si>
  <si>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</si>
  <si>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</si>
  <si>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</si>
  <si>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</si>
  <si>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</si>
  <si>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</si>
  <si>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</si>
  <si>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</si>
  <si>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</si>
  <si>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</si>
  <si>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</si>
  <si>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</si>
  <si>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</si>
  <si>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</si>
  <si>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</si>
  <si>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</si>
  <si>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</si>
  <si>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</si>
  <si>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</si>
  <si>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</si>
  <si>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</si>
  <si>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</si>
  <si>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</si>
  <si>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</si>
  <si>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</si>
  <si>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</si>
  <si>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</si>
  <si>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</si>
  <si>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</si>
  <si>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</si>
  <si>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</si>
  <si>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</si>
  <si>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</si>
  <si>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</si>
  <si>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</si>
  <si>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</si>
  <si>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</si>
  <si>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</si>
  <si>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</si>
  <si>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</si>
  <si>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</si>
  <si>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</si>
  <si>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</si>
  <si>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</si>
  <si>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</si>
  <si>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</si>
  <si>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</si>
  <si>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</si>
  <si>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</si>
  <si>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</si>
  <si>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</si>
  <si>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</si>
  <si>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</si>
  <si>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</si>
  <si>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</si>
  <si>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</si>
  <si>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</si>
  <si>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</si>
  <si>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</si>
  <si>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</si>
  <si>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</si>
  <si>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</si>
  <si>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</si>
  <si>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</si>
  <si>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</si>
  <si>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</si>
  <si>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</si>
  <si>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</si>
  <si>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</si>
  <si>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</si>
  <si>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</si>
  <si>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</si>
  <si>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</si>
  <si>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</si>
  <si>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</si>
  <si>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</si>
  <si>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</si>
  <si>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</si>
  <si>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</si>
  <si>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</si>
  <si>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</si>
  <si>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</si>
  <si>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</si>
  <si>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</si>
  <si>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</si>
  <si>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</si>
  <si>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</si>
  <si>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</si>
  <si>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</si>
  <si>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</si>
  <si>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</si>
  <si>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</si>
  <si>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</si>
  <si>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</si>
  <si>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</si>
  <si>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</si>
  <si>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</si>
  <si>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</si>
  <si>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</si>
  <si>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</si>
  <si>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</si>
  <si>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</si>
  <si>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</si>
  <si>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</si>
  <si>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</si>
  <si>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</si>
  <si>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</si>
  <si>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</si>
  <si>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</si>
  <si>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</si>
  <si>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</si>
  <si>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</si>
  <si>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</si>
  <si>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</si>
  <si>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</si>
  <si>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</si>
  <si>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</si>
  <si>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</si>
  <si>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</si>
  <si>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</si>
  <si>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</si>
  <si>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</si>
  <si>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</si>
  <si>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</si>
  <si>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</si>
  <si>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</si>
  <si>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</si>
  <si>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</si>
  <si>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</si>
  <si>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</si>
  <si>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</si>
  <si>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</si>
  <si>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</si>
  <si>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</si>
  <si>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</si>
  <si>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</si>
  <si>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</si>
  <si>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</si>
  <si>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</si>
  <si>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</si>
  <si>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</si>
  <si>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</si>
  <si>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</si>
  <si>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</si>
  <si>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</si>
  <si>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</si>
  <si>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</si>
  <si>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</si>
  <si>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</si>
  <si>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</si>
  <si>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</si>
  <si>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</si>
  <si>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</si>
  <si>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</si>
  <si>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</si>
  <si>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</si>
  <si>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</si>
  <si>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</si>
  <si>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</si>
  <si>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</si>
  <si>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</si>
  <si>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</si>
  <si>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</si>
  <si>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</si>
  <si>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</si>
  <si>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</si>
  <si>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</si>
  <si>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</si>
  <si>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</si>
  <si>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</si>
  <si>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</si>
  <si>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</si>
  <si>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</si>
  <si>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</si>
  <si>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</si>
  <si>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</si>
  <si>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</si>
  <si>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</si>
  <si>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</si>
  <si>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</si>
  <si>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</si>
  <si>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</si>
  <si>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</si>
  <si>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</si>
  <si>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</si>
  <si>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</si>
  <si>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</si>
  <si>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</si>
  <si>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</si>
  <si>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</si>
  <si>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</si>
  <si>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</si>
  <si>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</si>
  <si>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</si>
  <si>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</si>
  <si>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</si>
  <si>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</si>
  <si>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</si>
  <si>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</si>
  <si>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</si>
  <si>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</si>
  <si>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</si>
  <si>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</si>
  <si>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</si>
  <si>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</si>
  <si>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</si>
  <si>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</si>
  <si>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</si>
  <si>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</si>
  <si>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</si>
  <si>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</si>
  <si>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</si>
  <si>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</si>
  <si>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</si>
  <si>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</si>
  <si>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</si>
  <si>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</si>
  <si>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</si>
  <si>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</si>
  <si>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</si>
  <si>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</si>
  <si>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</si>
  <si>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</si>
  <si>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</si>
  <si>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</si>
  <si>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</si>
  <si>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</si>
  <si>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</si>
  <si>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</si>
  <si>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</si>
  <si>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</si>
  <si>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</si>
  <si>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</si>
  <si>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</si>
  <si>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</si>
  <si>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</si>
  <si>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</si>
  <si>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</si>
  <si>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</si>
  <si>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</si>
  <si>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</si>
  <si>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</si>
  <si>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</si>
  <si>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</si>
  <si>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</si>
  <si>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</si>
  <si>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</si>
  <si>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</si>
  <si>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</si>
  <si>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</si>
  <si>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</si>
  <si>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</si>
  <si>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</si>
  <si>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</si>
  <si>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</si>
  <si>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</si>
  <si>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</si>
  <si>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</si>
  <si>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</si>
  <si>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</si>
  <si>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</si>
  <si>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</si>
  <si>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</si>
  <si>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</si>
  <si>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</si>
  <si>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</si>
  <si>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</si>
  <si>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</si>
  <si>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</si>
  <si>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</si>
  <si>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</si>
  <si>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</si>
  <si>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</si>
  <si>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</si>
  <si>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</si>
  <si>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</si>
  <si>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</si>
  <si>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</si>
  <si>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</si>
  <si>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</si>
  <si>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</si>
  <si>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</si>
  <si>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</si>
  <si>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</si>
  <si>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</si>
  <si>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</si>
  <si>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</si>
  <si>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</si>
  <si>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</si>
  <si>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</si>
  <si>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</si>
  <si>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</si>
  <si>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</si>
  <si>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</si>
  <si>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</si>
  <si>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</si>
  <si>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</si>
  <si>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</si>
  <si>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</si>
  <si>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</si>
  <si>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</si>
  <si>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</si>
  <si>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</si>
  <si>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</si>
  <si>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</si>
  <si>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</si>
  <si>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</si>
  <si>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</si>
  <si>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</si>
  <si>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</si>
  <si>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</si>
  <si>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</si>
  <si>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</si>
  <si>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</si>
  <si>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</si>
  <si>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</si>
  <si>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</si>
  <si>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</si>
  <si>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</si>
  <si>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</si>
  <si>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</si>
  <si>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</si>
  <si>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</si>
  <si>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</si>
  <si>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</si>
  <si>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</si>
  <si>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</si>
  <si>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</si>
  <si>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</si>
  <si>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</si>
  <si>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</si>
  <si>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</si>
  <si>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</si>
  <si>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</si>
  <si>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</si>
  <si>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</si>
  <si>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</si>
  <si>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</si>
  <si>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</si>
  <si>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</si>
  <si>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</si>
  <si>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</si>
  <si>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</si>
  <si>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</si>
  <si>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</si>
  <si>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</si>
  <si>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</si>
  <si>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</si>
  <si>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</si>
  <si>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</si>
  <si>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</si>
  <si>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</si>
  <si>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</si>
  <si>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</si>
  <si>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</si>
  <si>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</si>
  <si>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</si>
  <si>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</si>
  <si>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</si>
  <si>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</si>
  <si>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</si>
  <si>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</si>
  <si>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</si>
  <si>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</si>
  <si>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</si>
  <si>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</si>
  <si>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</si>
  <si>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</si>
  <si>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</si>
  <si>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</si>
  <si>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</si>
  <si>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</si>
  <si>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</si>
  <si>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</si>
  <si>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</si>
  <si>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</si>
  <si>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</si>
  <si>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</si>
  <si>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</si>
  <si>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</si>
  <si>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</si>
  <si>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</si>
  <si>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</si>
  <si>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</si>
  <si>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</si>
  <si>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</si>
  <si>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</si>
  <si>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</si>
  <si>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</si>
  <si>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</si>
  <si>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</si>
  <si>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</si>
  <si>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</si>
  <si>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</si>
  <si>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</si>
  <si>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</si>
  <si>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</si>
  <si>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</si>
  <si>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</si>
  <si>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</si>
  <si>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</si>
  <si>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</si>
  <si>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</si>
  <si>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</si>
  <si>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</si>
  <si>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</si>
  <si>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</si>
  <si>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</si>
  <si>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</si>
  <si>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</si>
  <si>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</si>
  <si>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</si>
  <si>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</si>
  <si>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</si>
  <si>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</si>
  <si>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</si>
  <si>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</si>
  <si>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</si>
  <si>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</si>
  <si>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</si>
  <si>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</si>
  <si>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</si>
  <si>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</si>
  <si>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</si>
  <si>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</si>
  <si>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</si>
  <si>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</si>
  <si>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</si>
  <si>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</si>
  <si>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</si>
  <si>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</si>
  <si>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</si>
  <si>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</si>
  <si>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</si>
  <si>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</si>
  <si>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</si>
  <si>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</si>
  <si>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</si>
  <si>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</si>
  <si>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</si>
  <si>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</si>
  <si>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</si>
  <si>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</si>
  <si>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</si>
  <si>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</si>
  <si>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</si>
  <si>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</si>
  <si>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</si>
  <si>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</si>
  <si>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</si>
  <si>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</si>
  <si>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</si>
  <si>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</si>
  <si>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</si>
  <si>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</si>
  <si>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</si>
  <si>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</si>
  <si>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</si>
  <si>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</si>
  <si>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</si>
  <si>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</si>
  <si>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</si>
  <si>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</si>
  <si>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</si>
  <si>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</si>
  <si>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</si>
  <si>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</si>
  <si>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</si>
  <si>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</si>
  <si>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</si>
  <si>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</si>
  <si>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</si>
  <si>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</si>
  <si>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</si>
  <si>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</si>
  <si>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</si>
  <si>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</si>
  <si>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</si>
  <si>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</si>
  <si>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</si>
  <si>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</si>
  <si>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</si>
  <si>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</si>
  <si>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</si>
  <si>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</si>
  <si>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</si>
  <si>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</si>
  <si>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</si>
  <si>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</si>
  <si>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</si>
  <si>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</si>
  <si>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</si>
  <si>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</si>
  <si>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</si>
  <si>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</si>
  <si>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</si>
  <si>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</si>
  <si>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</si>
  <si>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</si>
  <si>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</si>
  <si>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</si>
  <si>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</si>
  <si>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</si>
  <si>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</si>
  <si>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</si>
  <si>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</si>
  <si>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</si>
  <si>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</si>
  <si>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</si>
  <si>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</si>
  <si>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</si>
  <si>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</si>
  <si>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</si>
  <si>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</si>
  <si>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</si>
  <si>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</si>
  <si>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</si>
  <si>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</si>
  <si>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</si>
  <si>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</si>
  <si>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</si>
  <si>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</si>
  <si>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</si>
  <si>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</si>
  <si>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</si>
  <si>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</si>
  <si>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</si>
  <si>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</si>
  <si>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</si>
  <si>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</si>
  <si>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</si>
  <si>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</si>
  <si>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</si>
  <si>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</si>
  <si>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</si>
  <si>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</si>
  <si>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</si>
  <si>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</si>
  <si>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</si>
  <si>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</si>
  <si>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</si>
  <si>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</si>
  <si>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</si>
  <si>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</si>
  <si>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</si>
  <si>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</si>
  <si>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</si>
  <si>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</si>
  <si>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</si>
  <si>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</si>
  <si>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</si>
  <si>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</si>
  <si>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</si>
  <si>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</si>
  <si>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</si>
  <si>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</si>
  <si>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</si>
  <si>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</si>
  <si>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</si>
  <si>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</si>
  <si>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</si>
  <si>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</si>
  <si>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</si>
  <si>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</si>
  <si>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</si>
  <si>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</si>
  <si>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</si>
  <si>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</si>
  <si>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</si>
  <si>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</si>
  <si>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</si>
  <si>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</si>
  <si>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</si>
  <si>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</si>
  <si>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</si>
  <si>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</si>
  <si>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</si>
  <si>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</si>
  <si>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</si>
  <si>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</si>
  <si>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</si>
  <si>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</si>
  <si>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</si>
  <si>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</si>
  <si>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</si>
  <si>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</si>
  <si>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</si>
  <si>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</si>
  <si>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</si>
  <si>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</si>
  <si>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</si>
  <si>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</si>
  <si>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</si>
  <si>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</si>
  <si>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</si>
  <si>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</si>
  <si>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</si>
  <si>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</si>
  <si>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</si>
  <si>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</si>
  <si>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</si>
  <si>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</si>
  <si>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</si>
  <si>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</si>
  <si>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</si>
  <si>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</si>
  <si>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</si>
  <si>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</si>
  <si>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</si>
  <si>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</si>
  <si>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</si>
  <si>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</si>
  <si>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</si>
  <si>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</si>
  <si>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</si>
  <si>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</si>
  <si>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</si>
  <si>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</si>
  <si>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</si>
  <si>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</si>
  <si>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</si>
  <si>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</si>
  <si>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</si>
  <si>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</si>
  <si>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</si>
  <si>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</si>
  <si>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</si>
  <si>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</si>
  <si>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</si>
  <si>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</si>
  <si>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</si>
  <si>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</si>
  <si>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</si>
  <si>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</si>
  <si>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</si>
  <si>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</si>
  <si>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</si>
  <si>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</si>
  <si>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</si>
  <si>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</si>
  <si>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</si>
  <si>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</si>
  <si>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</si>
  <si>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</si>
  <si>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</si>
  <si>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</si>
  <si>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</si>
  <si>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</si>
  <si>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</si>
  <si>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</si>
  <si>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</si>
  <si>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</si>
  <si>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</si>
  <si>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</si>
  <si>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</si>
  <si>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</si>
  <si>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</si>
  <si>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</si>
  <si>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</si>
  <si>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</si>
  <si>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</si>
  <si>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</si>
  <si>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</si>
  <si>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</si>
  <si>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</si>
  <si>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</si>
  <si>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</si>
  <si>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</si>
  <si>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</si>
  <si>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</si>
  <si>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</si>
  <si>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</si>
  <si>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</si>
  <si>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</si>
  <si>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</si>
  <si>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</si>
  <si>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</si>
  <si>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</si>
  <si>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</si>
  <si>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</si>
  <si>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</si>
  <si>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</si>
  <si>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</si>
  <si>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</si>
  <si>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</si>
  <si>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</si>
  <si>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</si>
  <si>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</si>
  <si>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</si>
  <si>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</si>
  <si>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</si>
  <si>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</si>
  <si>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</si>
  <si>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</si>
  <si>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</si>
  <si>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</si>
  <si>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</si>
  <si>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</si>
  <si>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</si>
  <si>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</si>
  <si>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</si>
  <si>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</si>
  <si>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</si>
  <si>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</si>
  <si>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</si>
  <si>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</si>
  <si>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</si>
  <si>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</si>
  <si>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</si>
  <si>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</si>
  <si>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</si>
  <si>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</si>
  <si>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</si>
  <si>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</si>
  <si>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</si>
  <si>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</si>
  <si>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</si>
  <si>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</si>
  <si>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</si>
  <si>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</si>
  <si>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</si>
  <si>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</si>
  <si>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</si>
  <si>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</si>
  <si>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</si>
  <si>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</si>
  <si>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</si>
  <si>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</si>
  <si>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</si>
  <si>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</si>
  <si>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</si>
  <si>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</si>
  <si>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</si>
  <si>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</si>
  <si>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</si>
  <si>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</si>
  <si>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</si>
  <si>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</si>
  <si>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</si>
  <si>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</si>
  <si>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</si>
  <si>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</si>
  <si>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</si>
  <si>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</si>
  <si>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</si>
  <si>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</si>
  <si>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</si>
  <si>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</si>
  <si>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</si>
  <si>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</si>
  <si>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</si>
  <si>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</si>
  <si>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</si>
  <si>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</si>
  <si>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</si>
  <si>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</si>
  <si>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</si>
  <si>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</si>
  <si>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</si>
  <si>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</si>
  <si>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</si>
  <si>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</si>
  <si>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</si>
  <si>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</si>
  <si>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</si>
  <si>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</si>
  <si>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</si>
  <si>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</si>
  <si>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</si>
  <si>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</si>
  <si>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</si>
  <si>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</si>
  <si>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</si>
  <si>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</si>
  <si>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</si>
  <si>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</si>
  <si>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</si>
  <si>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</si>
  <si>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</si>
  <si>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</si>
  <si>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</si>
  <si>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</si>
  <si>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</si>
  <si>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</si>
  <si>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</si>
  <si>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</si>
  <si>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</si>
  <si>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</si>
  <si>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</si>
  <si>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</si>
  <si>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</si>
  <si>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</si>
  <si>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</si>
  <si>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</si>
  <si>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</si>
  <si>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</si>
  <si>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</si>
  <si>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</si>
  <si>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</si>
  <si>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</si>
  <si>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</si>
  <si>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</si>
  <si>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</si>
  <si>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</si>
  <si>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</si>
  <si>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</si>
  <si>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</si>
  <si>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</si>
  <si>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</si>
  <si>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</si>
  <si>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</si>
  <si>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</si>
  <si>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</si>
  <si>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</si>
  <si>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</si>
  <si>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</si>
  <si>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</si>
  <si>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</si>
  <si>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</si>
  <si>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</si>
  <si>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</si>
  <si>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</si>
  <si>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</si>
  <si>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</si>
  <si>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</si>
  <si>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</si>
  <si>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</si>
  <si>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</si>
  <si>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</si>
  <si>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</si>
  <si>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</si>
  <si>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</si>
  <si>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</si>
  <si>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</si>
  <si>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</si>
  <si>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</si>
  <si>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</si>
  <si>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</si>
  <si>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</si>
  <si>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</si>
  <si>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</si>
  <si>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</si>
  <si>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</si>
  <si>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</si>
  <si>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</si>
  <si>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</si>
  <si>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</si>
  <si>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</si>
  <si>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</si>
  <si>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</si>
  <si>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</si>
  <si>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</si>
  <si>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</si>
  <si>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</si>
  <si>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</si>
  <si>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</si>
  <si>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</si>
  <si>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</si>
  <si>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</si>
  <si>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</si>
  <si>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</si>
  <si>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</si>
  <si>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</si>
  <si>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</si>
  <si>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</si>
  <si>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</si>
  <si>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</si>
  <si>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</si>
  <si>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</si>
  <si>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</si>
  <si>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</si>
  <si>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</si>
  <si>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</si>
  <si>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</si>
  <si>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</si>
  <si>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</si>
  <si>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</si>
  <si>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</si>
  <si>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</si>
  <si>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</si>
  <si>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</si>
  <si>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</si>
  <si>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</si>
  <si>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</si>
  <si>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</si>
  <si>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</si>
  <si>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</si>
  <si>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</si>
  <si>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</si>
  <si>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</si>
  <si>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</si>
  <si>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</si>
  <si>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</si>
  <si>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</si>
  <si>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</si>
  <si>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</si>
  <si>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</si>
  <si>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</si>
  <si>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</si>
  <si>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</si>
  <si>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</si>
  <si>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</si>
  <si>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</si>
  <si>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</si>
  <si>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</si>
  <si>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</si>
  <si>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</si>
  <si>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</si>
  <si>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</si>
  <si>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</si>
  <si>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</si>
  <si>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</si>
  <si>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</si>
  <si>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</si>
  <si>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</si>
  <si>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</si>
  <si>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</si>
  <si>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</si>
  <si>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</si>
  <si>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</si>
  <si>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</si>
  <si>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</si>
  <si>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</si>
  <si>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</si>
  <si>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</si>
  <si>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</si>
  <si>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</si>
  <si>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</si>
  <si>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</si>
  <si>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</si>
  <si>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</si>
  <si>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</si>
  <si>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</si>
  <si>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</si>
  <si>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</si>
  <si>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</si>
  <si>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</si>
  <si>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</si>
  <si>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</si>
  <si>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</si>
  <si>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</si>
  <si>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</si>
  <si>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</si>
  <si>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</si>
  <si>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</si>
  <si>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</si>
  <si>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</si>
  <si>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</si>
  <si>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</si>
  <si>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</si>
  <si>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</si>
  <si>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</si>
  <si>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</si>
  <si>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</si>
  <si>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</si>
  <si>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</si>
  <si>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</si>
  <si>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</si>
  <si>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</si>
  <si>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</si>
  <si>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</si>
  <si>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</si>
  <si>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</si>
  <si>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</si>
  <si>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</si>
  <si>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</si>
  <si>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</si>
  <si>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</si>
  <si>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</si>
  <si>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</si>
  <si>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</si>
  <si>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</si>
  <si>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</si>
  <si>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</si>
  <si>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</si>
  <si>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</si>
  <si>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</si>
  <si>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</si>
  <si>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</si>
  <si>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</si>
  <si>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</si>
  <si>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</si>
  <si>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</si>
  <si>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</si>
  <si>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</si>
  <si>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</si>
  <si>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</si>
  <si>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</si>
  <si>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</si>
  <si>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</si>
  <si>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</si>
  <si>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</si>
  <si>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</si>
  <si>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</si>
  <si>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</si>
  <si>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</si>
  <si>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</si>
  <si>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</si>
  <si>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</si>
  <si>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</si>
  <si>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</si>
  <si>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</si>
  <si>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</si>
  <si>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</si>
  <si>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</si>
  <si>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</si>
  <si>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</si>
  <si>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</si>
  <si>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</si>
  <si>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</si>
  <si>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</si>
  <si>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</si>
  <si>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</si>
  <si>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</si>
  <si>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</si>
  <si>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</si>
  <si>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</si>
  <si>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</si>
  <si>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</si>
  <si>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</si>
  <si>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</si>
  <si>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</si>
  <si>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</si>
  <si>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</si>
  <si>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</si>
  <si>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</si>
  <si>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</si>
  <si>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</si>
  <si>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</si>
  <si>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</si>
  <si>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</si>
  <si>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</si>
  <si>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</si>
  <si>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</si>
  <si>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</si>
  <si>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</si>
  <si>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</si>
  <si>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</si>
  <si>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</si>
  <si>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</si>
  <si>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</si>
  <si>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</si>
  <si>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</si>
  <si>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</si>
  <si>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</si>
  <si>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</si>
  <si>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</si>
  <si>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</si>
  <si>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</si>
  <si>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</si>
  <si>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</si>
  <si>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</si>
  <si>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</si>
  <si>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</si>
  <si>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</si>
  <si>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</si>
  <si>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</si>
  <si>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</si>
  <si>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</si>
  <si>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</si>
  <si>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</si>
  <si>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</si>
  <si>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</si>
  <si>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</si>
  <si>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</si>
  <si>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</si>
  <si>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</si>
  <si>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</si>
  <si>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</si>
  <si>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</si>
  <si>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</si>
  <si>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</si>
  <si>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</si>
  <si>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</si>
  <si>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</si>
  <si>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</si>
  <si>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</si>
  <si>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</si>
  <si>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</si>
  <si>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</si>
  <si>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</si>
  <si>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</si>
  <si>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</si>
  <si>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</si>
  <si>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</si>
  <si>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</si>
  <si>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</si>
  <si>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</si>
  <si>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</si>
  <si>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</si>
  <si>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</si>
  <si>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</si>
  <si>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</si>
  <si>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</si>
  <si>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</si>
  <si>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</si>
  <si>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</si>
  <si>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</si>
  <si>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</si>
  <si>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</si>
  <si>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</si>
  <si>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</si>
  <si>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</si>
  <si>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</si>
  <si>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</si>
  <si>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</si>
  <si>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</si>
  <si>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</si>
  <si>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</si>
  <si>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</si>
  <si>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</si>
  <si>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</si>
  <si>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</si>
  <si>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</si>
  <si>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</si>
  <si>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</si>
  <si>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</si>
  <si>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</si>
  <si>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</si>
  <si>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</si>
  <si>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</si>
  <si>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</si>
  <si>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</si>
  <si>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</si>
  <si>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</si>
  <si>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</si>
  <si>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</si>
  <si>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</si>
  <si>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</si>
  <si>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</si>
  <si>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</si>
  <si>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</si>
  <si>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</si>
  <si>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</si>
  <si>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</si>
  <si>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</si>
  <si>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</si>
  <si>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</si>
  <si>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</si>
  <si>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</si>
  <si>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</si>
  <si>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</si>
  <si>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</si>
  <si>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</si>
  <si>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</si>
  <si>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</si>
  <si>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</si>
  <si>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</si>
  <si>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</si>
  <si>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</si>
  <si>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</si>
  <si>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</si>
  <si>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</si>
  <si>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</si>
  <si>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</si>
  <si>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</si>
  <si>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</si>
  <si>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</si>
  <si>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</si>
  <si>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</si>
  <si>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</si>
  <si>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</si>
  <si>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</si>
  <si>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</si>
  <si>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</si>
  <si>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</si>
  <si>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</si>
  <si>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</si>
  <si>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</si>
  <si>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</si>
  <si>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</si>
  <si>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</si>
  <si>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</si>
  <si>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</si>
  <si>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</si>
  <si>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</si>
  <si>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</si>
  <si>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</si>
  <si>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</si>
  <si>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</si>
  <si>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</si>
  <si>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</si>
  <si>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</si>
  <si>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</si>
  <si>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</si>
  <si>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</si>
  <si>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</si>
  <si>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</si>
  <si>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</si>
  <si>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</si>
  <si>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</si>
  <si>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</si>
  <si>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</si>
  <si>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</si>
  <si>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</si>
  <si>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</si>
  <si>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</si>
  <si>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</si>
  <si>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</si>
  <si>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</si>
  <si>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</si>
  <si>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</si>
  <si>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</si>
  <si>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</si>
  <si>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</si>
  <si>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</si>
  <si>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</si>
  <si>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</si>
  <si>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</si>
  <si>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</si>
  <si>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</si>
  <si>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</si>
  <si>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</si>
  <si>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</si>
  <si>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</si>
  <si>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</si>
  <si>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</si>
  <si>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</si>
  <si>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</si>
  <si>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</si>
  <si>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</si>
  <si>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</si>
  <si>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</si>
  <si>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</si>
  <si>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</si>
  <si>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</si>
  <si>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</si>
  <si>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</si>
  <si>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</si>
  <si>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</si>
  <si>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</si>
  <si>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</si>
  <si>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</si>
  <si>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</si>
  <si>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</si>
  <si>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</si>
  <si>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</si>
  <si>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</si>
  <si>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</si>
  <si>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</si>
  <si>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</si>
  <si>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</si>
  <si>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</si>
  <si>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</si>
  <si>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</si>
  <si>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</si>
  <si>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</si>
  <si>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</si>
  <si>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</si>
  <si>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</si>
  <si>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</si>
  <si>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</si>
  <si>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</si>
  <si>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</si>
  <si>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</si>
  <si>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</si>
  <si>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</si>
  <si>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</si>
  <si>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</si>
  <si>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</si>
  <si>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</si>
  <si>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</si>
  <si>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</si>
  <si>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</si>
  <si>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</si>
  <si>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</si>
  <si>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</si>
  <si>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</si>
  <si>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</si>
  <si>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</si>
  <si>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</si>
  <si>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</si>
  <si>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</si>
  <si>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</si>
  <si>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</si>
  <si>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</si>
  <si>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</si>
  <si>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</si>
  <si>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</si>
  <si>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</si>
  <si>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</si>
  <si>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</si>
  <si>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</si>
  <si>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</si>
  <si>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</si>
  <si>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</si>
  <si>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</si>
  <si>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</si>
  <si>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</si>
  <si>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</si>
  <si>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</si>
  <si>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</si>
  <si>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</si>
  <si>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</si>
  <si>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</si>
  <si>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</si>
  <si>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</si>
  <si>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</si>
  <si>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</si>
  <si>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</si>
  <si>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</si>
  <si>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</si>
  <si>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</si>
  <si>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</si>
  <si>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</si>
  <si>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</si>
  <si>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</si>
  <si>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</si>
  <si>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</si>
  <si>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</si>
  <si>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</si>
  <si>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</si>
  <si>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</si>
  <si>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</si>
  <si>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</si>
  <si>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</si>
  <si>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</si>
  <si>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</si>
  <si>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</si>
  <si>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</si>
  <si>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</si>
  <si>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</si>
  <si>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</si>
  <si>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</si>
  <si>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</si>
  <si>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</si>
  <si>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</si>
  <si>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</si>
  <si>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</si>
  <si>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</si>
  <si>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</si>
  <si>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</si>
  <si>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</si>
  <si>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</si>
  <si>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</si>
  <si>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</si>
  <si>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</si>
  <si>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</si>
  <si>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</si>
  <si>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</si>
  <si>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</si>
  <si>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</si>
  <si>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</si>
  <si>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</si>
  <si>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</si>
  <si>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</si>
  <si>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</si>
  <si>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</si>
  <si>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</si>
  <si>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</si>
  <si>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</si>
  <si>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</si>
  <si>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</si>
  <si>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</si>
  <si>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</si>
  <si>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</si>
  <si>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</si>
  <si>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</si>
  <si>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</si>
  <si>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</si>
  <si>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</si>
  <si>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</si>
  <si>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</si>
  <si>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</si>
  <si>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</si>
  <si>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</si>
  <si>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</si>
  <si>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</si>
  <si>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</si>
  <si>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</si>
  <si>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</si>
  <si>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</si>
  <si>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</si>
  <si>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</si>
  <si>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</si>
  <si>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</si>
  <si>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</si>
  <si>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</si>
  <si>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</si>
  <si>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</si>
  <si>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</si>
  <si>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</si>
  <si>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</si>
  <si>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</si>
  <si>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</si>
  <si>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</si>
  <si>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</si>
  <si>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</si>
  <si>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</si>
  <si>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</si>
  <si>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</si>
  <si>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</si>
  <si>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</si>
  <si>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</si>
  <si>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</si>
  <si>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</si>
  <si>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</si>
  <si>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</si>
  <si>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</si>
  <si>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</si>
  <si>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</si>
  <si>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</si>
  <si>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</si>
  <si>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</si>
  <si>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</si>
  <si>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</si>
  <si>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</si>
  <si>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</si>
  <si>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</si>
  <si>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</si>
  <si>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</si>
  <si>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</si>
  <si>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</si>
  <si>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</si>
  <si>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</si>
  <si>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</si>
  <si>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</si>
  <si>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</si>
  <si>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</si>
  <si>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</si>
  <si>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</si>
  <si>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</si>
  <si>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</si>
  <si>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</si>
  <si>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</si>
  <si>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</si>
  <si>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</si>
  <si>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</si>
  <si>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</si>
  <si>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</si>
  <si>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</si>
  <si>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</si>
  <si>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</si>
  <si>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</si>
  <si>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</si>
  <si>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</si>
  <si>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</si>
  <si>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</si>
  <si>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</si>
  <si>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</si>
  <si>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</si>
  <si>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</si>
  <si>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</si>
  <si>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</si>
  <si>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</si>
  <si>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</si>
  <si>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</si>
  <si>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</si>
  <si>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</si>
  <si>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</si>
  <si>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</si>
  <si>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</si>
  <si>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</si>
  <si>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</si>
  <si>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</si>
  <si>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</si>
  <si>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</si>
  <si>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</si>
  <si>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</si>
  <si>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</si>
  <si>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</si>
  <si>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</si>
  <si>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</si>
  <si>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</si>
  <si>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</si>
  <si>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</si>
  <si>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</si>
  <si>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</si>
  <si>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</si>
  <si>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</si>
  <si>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</si>
  <si>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</si>
  <si>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</si>
  <si>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</si>
  <si>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</si>
  <si>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</si>
  <si>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</si>
  <si>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</si>
  <si>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</si>
  <si>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</si>
  <si>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</si>
  <si>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</si>
  <si>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</si>
  <si>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</si>
  <si>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</si>
  <si>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</si>
  <si>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</si>
  <si>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</si>
  <si>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</si>
  <si>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</si>
  <si>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</si>
  <si>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</si>
  <si>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</si>
  <si>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</si>
  <si>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</si>
  <si>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</si>
  <si>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</si>
  <si>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</si>
  <si>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</si>
  <si>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</si>
  <si>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</si>
  <si>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</si>
  <si>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</si>
  <si>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</si>
  <si>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</si>
  <si>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</si>
  <si>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</si>
  <si>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</si>
  <si>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</si>
  <si>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</si>
  <si>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</si>
  <si>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</si>
  <si>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</si>
  <si>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</si>
  <si>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</si>
  <si>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</si>
  <si>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</si>
  <si>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</si>
  <si>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</si>
  <si>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</si>
  <si>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</si>
  <si>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</si>
  <si>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</si>
  <si>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</si>
  <si>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</si>
  <si>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</si>
  <si>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</si>
  <si>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</si>
  <si>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</si>
  <si>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</si>
  <si>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</si>
  <si>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</si>
  <si>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</si>
  <si>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</si>
  <si>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</si>
  <si>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</si>
  <si>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</si>
  <si>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</si>
  <si>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</si>
  <si>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</si>
  <si>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</si>
  <si>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</si>
  <si>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</si>
  <si>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</si>
  <si>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</si>
  <si>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</si>
  <si>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</si>
  <si>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</si>
  <si>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</si>
  <si>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</si>
  <si>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</si>
  <si>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</si>
  <si>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</si>
  <si>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</si>
  <si>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</si>
  <si>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</si>
  <si>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</si>
  <si>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</si>
  <si>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</si>
  <si>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</si>
  <si>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</si>
  <si>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</si>
  <si>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</si>
  <si>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</si>
  <si>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</si>
  <si>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</si>
  <si>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</si>
  <si>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</si>
  <si>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</si>
  <si>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</si>
  <si>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</si>
  <si>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</si>
  <si>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</si>
  <si>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</si>
  <si>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</si>
  <si>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</si>
  <si>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</si>
  <si>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</si>
  <si>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</si>
  <si>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</si>
  <si>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</si>
  <si>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</si>
  <si>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</si>
  <si>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</si>
  <si>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</si>
  <si>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</si>
  <si>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</si>
  <si>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</si>
  <si>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</si>
  <si>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</si>
  <si>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</si>
  <si>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</si>
  <si>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</si>
  <si>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</si>
  <si>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</si>
  <si>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</si>
  <si>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</si>
  <si>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</si>
  <si>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</si>
  <si>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</si>
  <si>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</si>
  <si>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</si>
  <si>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</si>
  <si>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</si>
  <si>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</si>
  <si>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</si>
  <si>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</si>
  <si>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</si>
  <si>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</si>
  <si>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</si>
  <si>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</si>
  <si>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</si>
  <si>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</si>
  <si>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</si>
  <si>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</si>
  <si>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</si>
  <si>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</si>
  <si>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</si>
  <si>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</si>
  <si>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</si>
  <si>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</si>
  <si>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</si>
  <si>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</si>
  <si>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</si>
  <si>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</si>
  <si>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</si>
  <si>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</si>
  <si>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</si>
  <si>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</si>
  <si>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</si>
  <si>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</si>
  <si>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</si>
  <si>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</si>
  <si>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</si>
  <si>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</si>
  <si>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</si>
  <si>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</si>
  <si>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</si>
  <si>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</si>
  <si>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</si>
  <si>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</si>
  <si>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</si>
  <si>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</si>
  <si>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</si>
  <si>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</si>
  <si>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</si>
  <si>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</si>
  <si>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</si>
  <si>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</si>
  <si>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</si>
  <si>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</si>
  <si>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</si>
  <si>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</si>
  <si>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</si>
  <si>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</si>
  <si>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</si>
  <si>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</si>
  <si>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</si>
  <si>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</si>
  <si>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</si>
  <si>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</si>
  <si>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</si>
  <si>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</si>
  <si>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</si>
  <si>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</si>
  <si>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</si>
  <si>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</si>
  <si>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</si>
  <si>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</si>
  <si>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</si>
  <si>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</si>
  <si>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</si>
  <si>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</si>
  <si>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</si>
  <si>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</si>
  <si>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</si>
  <si>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</si>
  <si>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</si>
  <si>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</si>
  <si>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</si>
  <si>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</si>
  <si>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</si>
  <si>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</si>
  <si>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</si>
  <si>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</si>
  <si>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</si>
  <si>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</si>
  <si>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</si>
  <si>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</si>
  <si>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</si>
  <si>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</si>
  <si>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</si>
  <si>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</si>
  <si>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</si>
  <si>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</si>
  <si>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</si>
  <si>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</si>
  <si>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</si>
  <si>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</si>
  <si>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</si>
  <si>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</si>
  <si>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</si>
  <si>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</si>
  <si>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</si>
  <si>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</si>
  <si>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</si>
  <si>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</si>
  <si>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</si>
  <si>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</si>
  <si>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</si>
  <si>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</si>
  <si>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</si>
  <si>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</si>
  <si>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</si>
  <si>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</si>
  <si>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</si>
  <si>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</si>
  <si>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</si>
  <si>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</si>
  <si>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</si>
  <si>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</si>
  <si>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</si>
  <si>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</si>
  <si>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</si>
  <si>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</si>
  <si>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</si>
  <si>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</si>
  <si>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</si>
  <si>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</si>
  <si>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</si>
  <si>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</si>
  <si>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</si>
  <si>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</si>
  <si>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</si>
  <si>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</si>
  <si>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</si>
  <si>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</si>
  <si>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</si>
  <si>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</si>
  <si>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</si>
  <si>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</si>
  <si>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</si>
  <si>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</si>
  <si>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</si>
  <si>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</si>
  <si>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</si>
  <si>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</si>
  <si>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</si>
  <si>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</si>
  <si>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</si>
  <si>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</si>
  <si>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</si>
  <si>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</si>
  <si>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</si>
  <si>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</si>
  <si>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</si>
  <si>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</si>
  <si>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</si>
  <si>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</si>
  <si>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</si>
  <si>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</si>
  <si>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</si>
  <si>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</si>
  <si>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</si>
  <si>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</si>
  <si>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</si>
  <si>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</si>
  <si>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</si>
  <si>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</si>
  <si>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</si>
  <si>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</si>
  <si>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</si>
  <si>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</si>
  <si>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</si>
  <si>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</si>
  <si>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</si>
  <si>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</si>
  <si>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</si>
  <si>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</si>
  <si>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</si>
  <si>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</si>
  <si>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</si>
  <si>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</si>
  <si>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</si>
  <si>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</si>
  <si>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</si>
  <si>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</si>
  <si>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</si>
  <si>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</si>
  <si>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</si>
  <si>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</si>
  <si>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</si>
  <si>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</si>
  <si>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</si>
  <si>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</si>
  <si>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</si>
  <si>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</si>
  <si>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</si>
  <si>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</si>
  <si>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</si>
  <si>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</si>
  <si>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</si>
  <si>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</si>
  <si>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</si>
  <si>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</si>
  <si>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</si>
  <si>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</si>
  <si>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</si>
  <si>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</si>
  <si>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</si>
  <si>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</si>
  <si>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</si>
  <si>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</si>
  <si>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</si>
  <si>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</si>
  <si>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</si>
  <si>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</si>
  <si>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</si>
  <si>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</si>
  <si>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</si>
  <si>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</si>
  <si>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</si>
  <si>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</si>
  <si>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</si>
  <si>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</si>
  <si>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</si>
  <si>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</si>
  <si>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</si>
  <si>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</si>
  <si>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</si>
  <si>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</si>
  <si>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</si>
  <si>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</si>
  <si>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</si>
  <si>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</si>
  <si>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</si>
  <si>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</si>
  <si>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</si>
  <si>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</si>
  <si>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</si>
  <si>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</si>
  <si>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</si>
  <si>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</si>
  <si>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</si>
  <si>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</si>
  <si>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</si>
  <si>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</si>
  <si>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</si>
  <si>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</si>
  <si>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</si>
  <si>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</si>
  <si>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</si>
  <si>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</si>
  <si>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</si>
  <si>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</si>
  <si>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</si>
  <si>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</si>
  <si>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</si>
  <si>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</si>
  <si>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</si>
  <si>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</si>
  <si>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</si>
  <si>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</si>
  <si>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</si>
  <si>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</si>
  <si>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</si>
  <si>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</si>
  <si>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</si>
  <si>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</si>
  <si>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</si>
  <si>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</si>
  <si>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</si>
  <si>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</si>
  <si>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</si>
  <si>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</si>
  <si>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</si>
  <si>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</si>
  <si>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</si>
  <si>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</si>
  <si>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</si>
  <si>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</si>
  <si>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</si>
  <si>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</si>
  <si>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</si>
  <si>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</si>
  <si>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</si>
  <si>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</si>
  <si>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</si>
  <si>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</si>
  <si>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</si>
  <si>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</si>
  <si>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</si>
  <si>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</si>
  <si>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</si>
  <si>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</si>
  <si>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</si>
  <si>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</si>
  <si>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</si>
  <si>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</si>
  <si>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</si>
  <si>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</si>
  <si>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</si>
  <si>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</si>
  <si>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</si>
  <si>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</si>
  <si>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</si>
  <si>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</si>
  <si>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</si>
  <si>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</si>
  <si>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</si>
  <si>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</si>
  <si>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</si>
  <si>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</si>
  <si>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</si>
  <si>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</si>
  <si>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</si>
  <si>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</si>
  <si>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</si>
  <si>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</si>
  <si>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</si>
  <si>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</si>
  <si>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</si>
  <si>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</si>
  <si>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</si>
  <si>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</si>
  <si>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</si>
  <si>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</si>
  <si>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</si>
  <si>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</si>
  <si>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</si>
  <si>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</si>
  <si>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</si>
  <si>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</si>
  <si>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</si>
  <si>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</si>
  <si>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</si>
  <si>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</si>
  <si>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</si>
  <si>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</si>
  <si>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</si>
  <si>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</si>
  <si>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</si>
  <si>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</si>
  <si>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</si>
  <si>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</si>
  <si>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</si>
  <si>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</si>
  <si>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</si>
  <si>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</si>
  <si>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</si>
  <si>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</si>
  <si>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</si>
  <si>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</si>
  <si>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</si>
  <si>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</si>
  <si>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</si>
  <si>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</si>
  <si>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</si>
  <si>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</si>
  <si>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</si>
  <si>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</si>
  <si>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</si>
  <si>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</si>
  <si>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</si>
  <si>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</si>
  <si>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</si>
  <si>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</si>
  <si>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</si>
  <si>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</si>
  <si>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</si>
  <si>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</si>
  <si>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</si>
  <si>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</si>
  <si>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</si>
  <si>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</si>
  <si>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</si>
  <si>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</si>
  <si>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</si>
  <si>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</si>
  <si>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</si>
  <si>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</si>
  <si>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</si>
  <si>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</si>
  <si>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</si>
  <si>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</si>
  <si>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</si>
  <si>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</si>
  <si>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</si>
  <si>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</si>
  <si>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</si>
  <si>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</si>
  <si>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</si>
  <si>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</si>
  <si>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</si>
  <si>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</si>
  <si>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</si>
  <si>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</si>
  <si>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</si>
  <si>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</si>
  <si>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</si>
  <si>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</si>
  <si>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</si>
  <si>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</si>
  <si>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</si>
  <si>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</si>
  <si>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</si>
  <si>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</si>
  <si>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</si>
  <si>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</si>
  <si>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</si>
  <si>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</si>
  <si>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</si>
  <si>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</si>
  <si>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</si>
  <si>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</si>
  <si>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</si>
  <si>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</si>
  <si>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</si>
  <si>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</si>
  <si>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</si>
  <si>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</si>
  <si>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</si>
  <si>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</si>
  <si>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</si>
  <si>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</si>
  <si>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</si>
  <si>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</si>
  <si>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</si>
  <si>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</si>
  <si>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</si>
  <si>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</si>
  <si>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</si>
  <si>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</si>
  <si>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</si>
  <si>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</si>
  <si>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</si>
  <si>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</si>
  <si>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</si>
  <si>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</si>
  <si>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</si>
  <si>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</si>
  <si>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</si>
  <si>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</si>
  <si>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</si>
  <si>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</si>
  <si>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</si>
  <si>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</si>
  <si>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</si>
  <si>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</si>
  <si>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</si>
  <si>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</si>
  <si>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</si>
  <si>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</si>
  <si>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</si>
  <si>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</si>
  <si>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</si>
  <si>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</si>
  <si>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</si>
  <si>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</si>
  <si>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</si>
  <si>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</si>
  <si>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</si>
  <si>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</si>
  <si>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</si>
  <si>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</si>
  <si>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</si>
  <si>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</si>
  <si>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</si>
  <si>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</si>
  <si>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</si>
  <si>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</si>
  <si>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</si>
  <si>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</si>
  <si>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</si>
  <si>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</si>
  <si>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</si>
  <si>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</si>
  <si>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</si>
  <si>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</si>
  <si>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</si>
  <si>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</si>
  <si>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</si>
  <si>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</si>
  <si>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</si>
  <si>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</si>
  <si>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</si>
  <si>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</si>
  <si>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</si>
  <si>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</si>
  <si>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</si>
  <si>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</si>
  <si>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</si>
  <si>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</si>
  <si>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</si>
  <si>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</si>
  <si>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</si>
  <si>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</si>
  <si>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</si>
  <si>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</si>
  <si>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</si>
  <si>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</si>
  <si>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</si>
  <si>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</si>
  <si>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</si>
  <si>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</si>
  <si>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</si>
  <si>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</si>
  <si>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</si>
  <si>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</si>
  <si>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</si>
  <si>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</si>
  <si>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</si>
  <si>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</si>
  <si>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</si>
  <si>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</si>
  <si>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</si>
  <si>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</si>
  <si>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</si>
  <si>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</si>
  <si>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</si>
  <si>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</si>
  <si>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</si>
  <si>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</si>
  <si>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</si>
  <si>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</si>
  <si>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</si>
  <si>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</si>
  <si>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</si>
  <si>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</si>
  <si>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</si>
  <si>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</si>
  <si>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</si>
  <si>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</si>
  <si>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</si>
  <si>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</si>
  <si>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</si>
  <si>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</si>
  <si>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</si>
  <si>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</si>
  <si>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</si>
  <si>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</si>
  <si>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</si>
  <si>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</si>
  <si>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</si>
  <si>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</si>
  <si>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</si>
  <si>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</si>
  <si>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</si>
  <si>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</si>
  <si>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</si>
  <si>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</si>
  <si>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</si>
  <si>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</si>
  <si>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</si>
  <si>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</si>
  <si>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</si>
  <si>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</si>
  <si>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</si>
  <si>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</si>
  <si>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</si>
  <si>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</si>
  <si>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</si>
  <si>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</si>
  <si>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</si>
  <si>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</si>
  <si>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</si>
  <si>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</si>
  <si>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</si>
  <si>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</si>
  <si>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</si>
  <si>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</si>
  <si>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</si>
  <si>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</si>
  <si>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</si>
  <si>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</si>
  <si>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</si>
  <si>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</si>
  <si>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</si>
  <si>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</si>
  <si>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</si>
  <si>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</si>
  <si>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</si>
  <si>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</si>
  <si>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</si>
  <si>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</si>
  <si>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</si>
  <si>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</si>
  <si>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</si>
  <si>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</si>
  <si>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</si>
  <si>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</si>
  <si>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</si>
  <si>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</si>
  <si>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</si>
  <si>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</si>
  <si>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</si>
  <si>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</si>
  <si>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</si>
  <si>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</si>
  <si>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</si>
  <si>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</si>
  <si>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</si>
  <si>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</si>
  <si>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</si>
  <si>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</si>
  <si>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</si>
  <si>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</si>
  <si>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</si>
  <si>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</si>
  <si>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</si>
  <si>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</si>
  <si>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</si>
  <si>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</si>
  <si>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</si>
  <si>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</si>
  <si>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</si>
  <si>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</si>
  <si>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</si>
  <si>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</si>
  <si>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</si>
  <si>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</si>
  <si>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</si>
  <si>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</si>
  <si>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</si>
  <si>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</si>
  <si>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</si>
  <si>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</si>
  <si>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</si>
  <si>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</si>
  <si>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</si>
  <si>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</si>
  <si>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</si>
  <si>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</si>
  <si>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</si>
  <si>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</si>
  <si>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</si>
  <si>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</si>
  <si>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</si>
  <si>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</si>
  <si>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</si>
  <si>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</si>
  <si>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</si>
  <si>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</si>
  <si>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</si>
  <si>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</si>
  <si>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</si>
  <si>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</si>
  <si>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</si>
  <si>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</si>
  <si>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</si>
  <si>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</si>
  <si>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</si>
  <si>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</si>
  <si>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</si>
  <si>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</si>
  <si>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</si>
  <si>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</si>
  <si>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</si>
  <si>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</si>
  <si>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</si>
  <si>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</si>
  <si>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</si>
  <si>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</si>
  <si>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</si>
  <si>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</si>
  <si>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</si>
  <si>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</si>
  <si>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</si>
  <si>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</si>
  <si>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</si>
  <si>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</si>
  <si>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</si>
  <si>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</si>
  <si>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</si>
  <si>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</si>
  <si>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</si>
  <si>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</si>
  <si>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</si>
  <si>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</si>
  <si>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</si>
  <si>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</si>
  <si>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</si>
  <si>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</si>
  <si>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</si>
  <si>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</si>
  <si>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</si>
  <si>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</si>
  <si>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</si>
  <si>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</si>
  <si>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</si>
  <si>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</si>
  <si>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</si>
  <si>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</si>
  <si>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</si>
  <si>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</si>
  <si>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</si>
  <si>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</si>
  <si>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</si>
  <si>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</si>
  <si>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</si>
  <si>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</si>
  <si>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</si>
  <si>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</si>
  <si>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</si>
  <si>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</si>
  <si>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</si>
  <si>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</si>
  <si>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</si>
  <si>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</si>
  <si>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</si>
  <si>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</si>
  <si>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</si>
  <si>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</si>
  <si>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</si>
  <si>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</si>
  <si>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</si>
  <si>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</si>
  <si>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</si>
  <si>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</si>
  <si>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</si>
  <si>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</si>
  <si>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</si>
  <si>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</si>
  <si>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</si>
  <si>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</si>
  <si>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</si>
  <si>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</si>
  <si>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</si>
  <si>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</si>
  <si>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</si>
  <si>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</si>
  <si>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</si>
  <si>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</si>
  <si>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</si>
  <si>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</si>
  <si>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</si>
  <si>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</si>
  <si>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</si>
  <si>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</si>
  <si>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</si>
  <si>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</si>
  <si>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</si>
  <si>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</si>
  <si>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</si>
  <si>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</si>
  <si>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</si>
  <si>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</si>
  <si>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</si>
  <si>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</si>
  <si>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</si>
  <si>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</si>
  <si>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</si>
  <si>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</si>
  <si>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</si>
  <si>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</si>
  <si>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</si>
  <si>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</si>
  <si>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</si>
  <si>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</si>
  <si>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</si>
  <si>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</si>
  <si>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</si>
  <si>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</si>
  <si>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</si>
  <si>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</si>
  <si>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</si>
  <si>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</si>
  <si>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</si>
  <si>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</si>
  <si>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</si>
  <si>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</si>
  <si>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</si>
  <si>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</si>
  <si>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</si>
  <si>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</si>
  <si>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</si>
  <si>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</si>
  <si>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</si>
  <si>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</si>
  <si>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</si>
  <si>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</si>
  <si>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</si>
  <si>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</si>
  <si>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</si>
  <si>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</si>
  <si>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</si>
  <si>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</si>
  <si>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</si>
  <si>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</si>
  <si>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</si>
  <si>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</si>
  <si>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</si>
  <si>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</si>
  <si>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</si>
  <si>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</si>
  <si>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</si>
  <si>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</si>
  <si>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</si>
  <si>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</si>
  <si>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</si>
  <si>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</si>
  <si>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</si>
  <si>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</si>
  <si>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</si>
  <si>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</si>
  <si>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</si>
  <si>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</si>
  <si>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</si>
  <si>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</si>
  <si>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</si>
  <si>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</si>
  <si>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</si>
  <si>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</si>
  <si>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</si>
  <si>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</si>
  <si>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</si>
  <si>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</si>
  <si>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</si>
  <si>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</si>
  <si>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</si>
  <si>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</si>
  <si>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</si>
  <si>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</si>
  <si>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</si>
  <si>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</si>
  <si>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</si>
  <si>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</si>
  <si>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</si>
  <si>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</si>
  <si>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</si>
  <si>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</si>
  <si>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</si>
  <si>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</si>
  <si>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</si>
  <si>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</si>
  <si>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</si>
  <si>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</si>
  <si>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</si>
  <si>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</si>
  <si>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</si>
  <si>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</si>
  <si>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</si>
  <si>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</si>
  <si>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</si>
  <si>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</si>
  <si>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</si>
  <si>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</si>
  <si>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</si>
  <si>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</si>
  <si>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</si>
  <si>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</si>
  <si>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</si>
  <si>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</si>
  <si>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</si>
  <si>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</si>
  <si>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</si>
  <si>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</si>
  <si>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</si>
  <si>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</si>
  <si>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</si>
  <si>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</si>
  <si>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</si>
  <si>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</si>
  <si>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</si>
  <si>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</si>
  <si>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</si>
  <si>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</si>
  <si>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</si>
  <si>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</si>
  <si>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</si>
  <si>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</si>
  <si>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</si>
  <si>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</si>
  <si>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</si>
  <si>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</si>
  <si>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</si>
  <si>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</si>
  <si>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</si>
  <si>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</si>
  <si>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</si>
  <si>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</si>
  <si>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</si>
  <si>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</si>
  <si>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</si>
  <si>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</si>
  <si>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</si>
  <si>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</si>
  <si>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</si>
  <si>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</si>
  <si>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</si>
  <si>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</si>
  <si>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</si>
  <si>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</si>
  <si>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</si>
  <si>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</si>
  <si>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</si>
  <si>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</si>
  <si>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</si>
  <si>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</si>
  <si>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</si>
  <si>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</si>
  <si>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</si>
  <si>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</si>
  <si>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</si>
  <si>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</si>
  <si>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</si>
  <si>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</si>
  <si>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</si>
  <si>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</si>
  <si>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</si>
  <si>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</si>
  <si>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</si>
  <si>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</si>
  <si>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</si>
  <si>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</si>
  <si>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</si>
  <si>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</si>
  <si>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</si>
  <si>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</si>
  <si>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</si>
  <si>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</si>
  <si>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</si>
  <si>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</si>
  <si>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</si>
  <si>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</si>
  <si>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</si>
  <si>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</si>
  <si>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</si>
  <si>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</si>
  <si>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</si>
  <si>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</si>
  <si>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</si>
  <si>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</si>
  <si>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</si>
  <si>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</si>
  <si>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</si>
  <si>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</si>
  <si>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</si>
  <si>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</si>
  <si>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</si>
  <si>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</si>
  <si>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</si>
  <si>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</si>
  <si>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</si>
  <si>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</si>
  <si>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</si>
  <si>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</si>
  <si>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</si>
  <si>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</si>
  <si>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</si>
  <si>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</si>
  <si>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</si>
  <si>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</si>
  <si>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</si>
  <si>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</si>
  <si>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</si>
  <si>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</si>
  <si>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</si>
  <si>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</si>
  <si>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</si>
  <si>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</si>
  <si>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</si>
  <si>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</si>
  <si>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</si>
  <si>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</si>
  <si>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</si>
  <si>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</si>
  <si>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</si>
  <si>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</si>
  <si>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</si>
  <si>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</si>
  <si>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</si>
  <si>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</si>
  <si>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</si>
  <si>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</si>
  <si>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</si>
  <si>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</si>
  <si>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</si>
  <si>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</si>
  <si>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</si>
  <si>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</si>
  <si>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</si>
  <si>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</si>
  <si>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</si>
  <si>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</si>
  <si>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</si>
  <si>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</si>
  <si>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</si>
  <si>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</si>
  <si>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</si>
  <si>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</si>
  <si>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</si>
  <si>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</si>
  <si>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</si>
  <si>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</si>
  <si>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</si>
  <si>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</si>
  <si>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</si>
  <si>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</si>
  <si>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</si>
  <si>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</si>
  <si>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</si>
  <si>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</si>
  <si>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</si>
  <si>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</si>
  <si>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</si>
  <si>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</si>
  <si>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</si>
  <si>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</si>
  <si>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</si>
  <si>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</si>
  <si>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</si>
  <si>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</si>
  <si>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</si>
  <si>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</si>
  <si>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</si>
  <si>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</si>
  <si>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</si>
  <si>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</si>
  <si>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</si>
  <si>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</si>
  <si>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</si>
  <si>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</si>
  <si>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</si>
  <si>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</si>
  <si>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</si>
  <si>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</si>
  <si>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</si>
  <si>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</si>
  <si>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</si>
  <si>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</si>
  <si>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</si>
  <si>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</si>
  <si>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</si>
  <si>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</si>
  <si>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</si>
  <si>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</si>
  <si>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</si>
  <si>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</si>
  <si>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</si>
  <si>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</si>
  <si>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</si>
  <si>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</si>
  <si>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</si>
  <si>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</si>
  <si>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</si>
  <si>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</si>
  <si>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</si>
  <si>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</si>
  <si>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</si>
  <si>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</si>
  <si>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</si>
  <si>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</si>
  <si>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</si>
  <si>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</si>
  <si>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</si>
  <si>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</si>
  <si>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</si>
  <si>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</si>
  <si>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</si>
  <si>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</si>
  <si>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</si>
  <si>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</si>
  <si>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</si>
  <si>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</si>
  <si>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</si>
  <si>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</si>
  <si>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</si>
  <si>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</si>
  <si>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</si>
  <si>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</si>
  <si>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</si>
  <si>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</si>
  <si>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</si>
  <si>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</si>
  <si>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</si>
  <si>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</si>
  <si>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</si>
  <si>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</si>
  <si>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</si>
  <si>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</si>
  <si>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</si>
  <si>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</si>
  <si>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</si>
  <si>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</si>
  <si>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</si>
  <si>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</si>
  <si>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</si>
  <si>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</si>
  <si>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</si>
  <si>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</si>
  <si>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</si>
  <si>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</si>
  <si>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</si>
  <si>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</si>
  <si>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</si>
  <si>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</si>
  <si>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</si>
  <si>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</si>
  <si>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</si>
  <si>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</si>
  <si>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</si>
  <si>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</si>
  <si>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</si>
  <si>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</si>
  <si>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</si>
  <si>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</si>
  <si>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</si>
  <si>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</si>
  <si>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</si>
  <si>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</si>
  <si>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</si>
  <si>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</si>
  <si>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</si>
  <si>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</si>
  <si>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</si>
  <si>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</si>
  <si>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</si>
  <si>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</si>
  <si>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</si>
  <si>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</si>
  <si>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</si>
  <si>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</si>
  <si>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</si>
  <si>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</si>
  <si>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</si>
  <si>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</si>
  <si>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</si>
  <si>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</si>
  <si>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</si>
  <si>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</si>
  <si>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</si>
  <si>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</si>
  <si>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</si>
  <si>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</si>
  <si>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</si>
  <si>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</si>
  <si>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</si>
  <si>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</si>
  <si>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</si>
  <si>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</si>
  <si>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</si>
  <si>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</si>
  <si>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</si>
  <si>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</si>
  <si>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</si>
  <si>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</si>
  <si>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</si>
  <si>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</si>
  <si>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</si>
  <si>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</si>
  <si>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</si>
  <si>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</si>
  <si>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</si>
  <si>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</si>
  <si>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</si>
  <si>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</si>
  <si>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</si>
  <si>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</si>
  <si>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</si>
  <si>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</si>
  <si>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</si>
  <si>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</si>
  <si>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</si>
  <si>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</si>
  <si>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</si>
  <si>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</si>
  <si>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</si>
  <si>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</si>
  <si>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</si>
  <si>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</si>
  <si>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</si>
  <si>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</si>
  <si>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</si>
  <si>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</si>
  <si>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</si>
  <si>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</si>
  <si>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</si>
  <si>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</si>
  <si>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</si>
  <si>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</si>
  <si>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</si>
  <si>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</si>
  <si>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</si>
  <si>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</si>
  <si>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</si>
  <si>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</si>
  <si>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</si>
  <si>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</si>
  <si>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</si>
  <si>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</si>
  <si>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</si>
  <si>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</si>
  <si>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</si>
  <si>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</si>
  <si>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</si>
  <si>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</si>
  <si>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</si>
  <si>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</si>
  <si>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</si>
  <si>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</si>
  <si>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</si>
  <si>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</si>
  <si>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</si>
  <si>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</si>
  <si>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</si>
  <si>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</si>
  <si>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</si>
  <si>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</si>
  <si>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</si>
  <si>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</si>
  <si>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</si>
  <si>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</si>
  <si>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</si>
  <si>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</si>
  <si>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</si>
  <si>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</si>
  <si>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</si>
  <si>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</si>
  <si>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</si>
  <si>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</si>
  <si>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</si>
  <si>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</si>
  <si>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</si>
  <si>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</si>
  <si>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</si>
  <si>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</si>
  <si>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</si>
  <si>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</si>
  <si>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</si>
  <si>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</si>
  <si>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</si>
  <si>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</si>
  <si>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</si>
  <si>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</si>
  <si>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</si>
  <si>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</si>
  <si>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</si>
  <si>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</si>
  <si>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</si>
  <si>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</si>
  <si>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</si>
  <si>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</si>
  <si>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</si>
  <si>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</si>
  <si>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</si>
  <si>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</si>
  <si>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</si>
  <si>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</si>
  <si>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</si>
  <si>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</si>
  <si>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</si>
  <si>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</si>
  <si>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</si>
  <si>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</si>
  <si>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</si>
  <si>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</si>
  <si>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</si>
  <si>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</si>
  <si>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</si>
  <si>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</si>
  <si>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</si>
  <si>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</si>
  <si>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</si>
  <si>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</si>
  <si>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</si>
  <si>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</si>
  <si>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</si>
  <si>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</si>
  <si>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</si>
  <si>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</si>
  <si>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</si>
  <si>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</si>
  <si>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</si>
  <si>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</si>
  <si>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</si>
  <si>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</si>
  <si>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</si>
  <si>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</si>
  <si>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</si>
  <si>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</si>
  <si>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</si>
  <si>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</si>
  <si>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</si>
  <si>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</si>
  <si>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</si>
  <si>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</si>
  <si>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</si>
  <si>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</si>
  <si>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</si>
  <si>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</si>
  <si>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</si>
  <si>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</si>
  <si>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</si>
  <si>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</si>
  <si>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</si>
  <si>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</si>
  <si>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</si>
  <si>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</si>
  <si>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</si>
  <si>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</si>
  <si>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</si>
  <si>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</si>
  <si>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</si>
  <si>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</si>
  <si>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</si>
  <si>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</si>
  <si>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</si>
  <si>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</si>
  <si>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</si>
  <si>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</si>
  <si>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</si>
  <si>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</si>
  <si>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</si>
  <si>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</si>
  <si>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</si>
  <si>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</si>
  <si>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</si>
  <si>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</si>
  <si>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</si>
  <si>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</si>
  <si>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</si>
  <si>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</si>
  <si>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</si>
  <si>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</si>
  <si>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</si>
  <si>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</si>
  <si>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</si>
  <si>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</si>
  <si>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</si>
  <si>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</si>
  <si>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</si>
  <si>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</si>
  <si>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</si>
  <si>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</si>
  <si>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</si>
  <si>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</si>
  <si>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</si>
  <si>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</si>
  <si>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</si>
  <si>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</si>
  <si>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</si>
  <si>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</si>
  <si>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</si>
  <si>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</si>
  <si>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</si>
  <si>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</si>
  <si>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</si>
  <si>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</si>
  <si>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</si>
  <si>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</si>
  <si>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</si>
  <si>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</si>
  <si>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</si>
  <si>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</si>
  <si>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</si>
  <si>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</si>
  <si>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</si>
  <si>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</si>
  <si>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</si>
  <si>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</si>
  <si>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</si>
  <si>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</si>
  <si>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</si>
  <si>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</si>
  <si>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</si>
  <si>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</si>
  <si>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</si>
  <si>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</si>
  <si>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</si>
  <si>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</si>
  <si>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</si>
  <si>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</si>
  <si>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</si>
  <si>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</si>
  <si>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</si>
  <si>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</si>
  <si>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</si>
  <si>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</si>
  <si>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</si>
  <si>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</si>
  <si>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</si>
  <si>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</si>
  <si>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</si>
  <si>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</si>
  <si>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</si>
  <si>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</si>
  <si>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</si>
  <si>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</si>
  <si>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</si>
  <si>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</si>
  <si>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</si>
  <si>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</si>
  <si>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</si>
  <si>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</si>
  <si>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</si>
  <si>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</si>
  <si>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</si>
  <si>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</si>
  <si>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</si>
  <si>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</si>
  <si>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</si>
  <si>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</si>
  <si>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</si>
  <si>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</si>
  <si>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</si>
  <si>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</si>
  <si>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</si>
  <si>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</si>
  <si>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</si>
  <si>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</si>
  <si>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</si>
  <si>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</si>
  <si>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</si>
  <si>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</si>
  <si>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</si>
  <si>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</si>
  <si>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</si>
  <si>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</si>
  <si>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</si>
  <si>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</si>
  <si>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</si>
  <si>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</si>
  <si>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</si>
  <si>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</si>
  <si>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</si>
  <si>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</si>
  <si>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</si>
  <si>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</si>
  <si>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</si>
  <si>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</si>
  <si>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</si>
  <si>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</si>
  <si>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</si>
  <si>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</si>
  <si>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</si>
  <si>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</si>
  <si>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</si>
  <si>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</si>
  <si>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</si>
  <si>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</si>
  <si>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</si>
  <si>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</si>
  <si>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</si>
  <si>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</si>
  <si>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</si>
  <si>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</si>
  <si>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</si>
  <si>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</si>
  <si>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</si>
  <si>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</si>
  <si>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</si>
  <si>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</si>
  <si>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</si>
  <si>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</si>
  <si>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</si>
  <si>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</si>
  <si>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</si>
  <si>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</si>
  <si>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</si>
  <si>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</si>
  <si>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</si>
  <si>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</si>
  <si>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</si>
  <si>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</si>
  <si>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</si>
  <si>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</si>
  <si>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</si>
  <si>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</si>
  <si>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</si>
  <si>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</si>
  <si>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</si>
  <si>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</si>
  <si>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</si>
  <si>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</si>
  <si>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</si>
  <si>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</si>
  <si>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</si>
  <si>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</si>
  <si>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</si>
  <si>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</si>
  <si>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</si>
  <si>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</si>
  <si>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</si>
  <si>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</si>
  <si>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</si>
  <si>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</si>
  <si>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</si>
  <si>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</si>
  <si>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</si>
  <si>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</si>
  <si>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</si>
  <si>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</si>
  <si>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</si>
  <si>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</si>
  <si>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</si>
  <si>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</si>
  <si>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</si>
  <si>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</si>
  <si>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</si>
  <si>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</si>
  <si>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</si>
  <si>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</si>
  <si>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</si>
  <si>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</si>
  <si>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</si>
  <si>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</si>
  <si>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</si>
  <si>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</si>
  <si>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</si>
  <si>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</si>
  <si>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</si>
  <si>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</si>
  <si>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</si>
  <si>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</si>
  <si>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</si>
  <si>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</si>
  <si>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</si>
  <si>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</si>
  <si>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</si>
  <si>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</si>
  <si>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</si>
  <si>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</si>
  <si>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</si>
  <si>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</si>
  <si>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</si>
  <si>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</si>
  <si>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</si>
  <si>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</si>
  <si>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</si>
  <si>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</si>
  <si>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</si>
  <si>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</si>
  <si>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</si>
  <si>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</si>
  <si>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</si>
  <si>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</si>
  <si>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</si>
  <si>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</si>
  <si>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</si>
  <si>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</si>
  <si>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</si>
  <si>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</si>
  <si>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</si>
  <si>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</si>
  <si>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</si>
  <si>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</si>
  <si>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</si>
  <si>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</si>
  <si>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</si>
  <si>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</si>
  <si>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</si>
  <si>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</si>
  <si>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</si>
  <si>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</si>
  <si>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</si>
  <si>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</si>
  <si>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</si>
  <si>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</si>
  <si>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</si>
  <si>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</si>
  <si>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</si>
  <si>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</si>
  <si>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</si>
  <si>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</si>
  <si>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</si>
  <si>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</si>
  <si>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</si>
  <si>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</si>
  <si>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</si>
  <si>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</si>
  <si>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</si>
  <si>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</si>
  <si>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</si>
  <si>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</si>
  <si>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</si>
  <si>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</si>
  <si>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</si>
  <si>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</si>
  <si>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</si>
  <si>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</si>
  <si>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</si>
  <si>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</si>
  <si>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</si>
  <si>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</si>
  <si>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</si>
  <si>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</si>
  <si>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</si>
  <si>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</si>
  <si>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</si>
  <si>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</si>
  <si>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</si>
  <si>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</si>
  <si>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</si>
  <si>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</si>
  <si>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</si>
  <si>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</si>
  <si>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</si>
  <si>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</si>
  <si>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</si>
  <si>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</si>
  <si>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</si>
  <si>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</si>
  <si>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</si>
  <si>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</si>
  <si>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</si>
  <si>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</si>
  <si>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</si>
  <si>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</si>
  <si>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</si>
  <si>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</si>
  <si>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</si>
  <si>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</si>
  <si>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</si>
  <si>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</si>
  <si>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</si>
  <si>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</si>
  <si>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</si>
  <si>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</si>
  <si>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</si>
  <si>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</si>
  <si>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</si>
  <si>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</si>
  <si>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</si>
  <si>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</si>
  <si>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</si>
  <si>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</si>
  <si>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</si>
  <si>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</si>
  <si>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</si>
  <si>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</si>
  <si>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</si>
  <si>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</si>
  <si>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</si>
  <si>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</si>
  <si>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</si>
  <si>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</si>
  <si>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</si>
  <si>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</si>
  <si>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</si>
  <si>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</si>
  <si>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</si>
  <si>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</si>
  <si>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</si>
  <si>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</si>
  <si>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</si>
  <si>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</si>
  <si>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</si>
  <si>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</si>
  <si>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</si>
  <si>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</si>
  <si>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</si>
  <si>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</si>
  <si>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</si>
  <si>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</si>
  <si>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</si>
  <si>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</si>
  <si>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</si>
  <si>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</si>
  <si>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</si>
  <si>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</si>
  <si>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</si>
  <si>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</si>
  <si>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</si>
  <si>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</si>
  <si>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</si>
  <si>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</si>
  <si>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</si>
  <si>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</si>
  <si>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</si>
  <si>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</si>
  <si>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</si>
  <si>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</si>
  <si>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</si>
  <si>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</si>
  <si>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</si>
  <si>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</si>
  <si>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</si>
  <si>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</si>
  <si>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</si>
  <si>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</si>
  <si>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</si>
  <si>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</si>
  <si>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</si>
  <si>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</si>
  <si>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</si>
  <si>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</si>
  <si>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</si>
  <si>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</si>
  <si>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</si>
  <si>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</si>
  <si>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</si>
  <si>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</si>
  <si>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</si>
  <si>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</si>
  <si>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</si>
  <si>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</si>
  <si>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</si>
  <si>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</si>
  <si>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</si>
  <si>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</si>
  <si>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</si>
  <si>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</si>
  <si>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</si>
  <si>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</si>
  <si>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</si>
  <si>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</si>
  <si>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</si>
  <si>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</si>
  <si>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</si>
  <si>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</si>
  <si>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</si>
  <si>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</si>
  <si>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</si>
  <si>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</si>
  <si>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</si>
  <si>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</si>
  <si>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</si>
  <si>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</si>
  <si>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</si>
  <si>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</si>
  <si>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</si>
  <si>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</si>
  <si>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</si>
  <si>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</si>
  <si>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</si>
  <si>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</si>
  <si>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</si>
  <si>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</si>
  <si>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</si>
  <si>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</si>
  <si>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</si>
  <si>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</si>
  <si>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</si>
  <si>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</si>
  <si>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</si>
  <si>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</si>
  <si>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</si>
  <si>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</si>
  <si>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</si>
  <si>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</si>
  <si>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</si>
  <si>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</si>
  <si>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</si>
  <si>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</si>
  <si>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</si>
  <si>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</si>
  <si>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</si>
  <si>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</si>
  <si>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</si>
  <si>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</si>
  <si>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</si>
  <si>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</si>
  <si>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</si>
  <si>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</si>
  <si>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</si>
  <si>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</si>
  <si>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</si>
  <si>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</si>
  <si>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</si>
  <si>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</si>
  <si>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</si>
  <si>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</si>
  <si>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</si>
  <si>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</si>
  <si>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</si>
  <si>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</si>
  <si>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</si>
  <si>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</si>
  <si>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</si>
  <si>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</si>
  <si>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</si>
  <si>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</si>
  <si>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</si>
  <si>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</si>
  <si>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</si>
  <si>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</si>
  <si>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</si>
  <si>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</si>
  <si>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</si>
  <si>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</si>
  <si>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</si>
  <si>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</si>
  <si>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</si>
  <si>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</si>
  <si>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</si>
  <si>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</si>
  <si>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</si>
  <si>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</si>
  <si>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</si>
  <si>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</si>
  <si>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</si>
  <si>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</si>
  <si>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</si>
  <si>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</si>
  <si>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</si>
  <si>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</si>
  <si>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</si>
  <si>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</si>
  <si>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</si>
  <si>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</si>
  <si>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</si>
  <si>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</si>
  <si>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</si>
  <si>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</si>
  <si>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</si>
  <si>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</si>
  <si>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</si>
  <si>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</si>
  <si>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</si>
  <si>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</si>
  <si>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</si>
  <si>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</si>
  <si>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</si>
  <si>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</si>
  <si>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</si>
  <si>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</si>
  <si>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</si>
  <si>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</si>
  <si>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</si>
  <si>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</si>
  <si>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</si>
  <si>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</si>
  <si>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</si>
  <si>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</si>
  <si>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</si>
  <si>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</si>
  <si>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</si>
  <si>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</si>
  <si>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</si>
  <si>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</si>
  <si>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</si>
  <si>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</si>
  <si>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</si>
  <si>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</si>
  <si>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</si>
  <si>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</si>
  <si>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</si>
  <si>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</si>
  <si>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</si>
  <si>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</si>
  <si>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</si>
  <si>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</si>
  <si>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</si>
  <si>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</si>
  <si>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</si>
  <si>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</si>
  <si>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</si>
  <si>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</si>
  <si>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</si>
  <si>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</si>
  <si>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</si>
  <si>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</si>
  <si>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</si>
  <si>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</si>
  <si>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</si>
  <si>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</si>
  <si>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</si>
  <si>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</si>
  <si>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</si>
  <si>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</si>
  <si>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</si>
  <si>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</si>
  <si>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</si>
  <si>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</si>
  <si>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</si>
  <si>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</si>
  <si>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</si>
  <si>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</si>
  <si>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</si>
  <si>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</si>
  <si>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</si>
  <si>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</si>
  <si>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</si>
  <si>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</si>
  <si>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</si>
  <si>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</si>
  <si>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</si>
  <si>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</si>
  <si>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</si>
  <si>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</si>
  <si>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</si>
  <si>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</si>
  <si>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</si>
  <si>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</si>
  <si>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</si>
  <si>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</si>
  <si>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</si>
  <si>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</si>
  <si>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</si>
  <si>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</si>
  <si>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</si>
  <si>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</si>
  <si>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</si>
  <si>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</si>
  <si>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</si>
  <si>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</si>
  <si>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</si>
  <si>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</si>
  <si>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</si>
  <si>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</si>
  <si>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</si>
  <si>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</si>
  <si>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</si>
  <si>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</si>
  <si>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</si>
  <si>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</si>
  <si>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</si>
  <si>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</si>
  <si>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</si>
  <si>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</si>
  <si>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</si>
  <si>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</si>
  <si>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</si>
  <si>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</si>
  <si>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</si>
  <si>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</si>
  <si>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</si>
  <si>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</si>
  <si>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</si>
  <si>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</si>
  <si>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</si>
  <si>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</si>
  <si>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</si>
  <si>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</si>
  <si>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</si>
  <si>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</si>
  <si>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</si>
  <si>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</si>
  <si>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</si>
  <si>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</si>
  <si>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</si>
  <si>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</si>
  <si>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</si>
  <si>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</si>
  <si>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</si>
  <si>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</si>
  <si>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</si>
  <si>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</si>
  <si>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</si>
  <si>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</si>
  <si>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</si>
  <si>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</si>
  <si>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</si>
  <si>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</si>
  <si>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</si>
  <si>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</si>
  <si>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</si>
  <si>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</si>
  <si>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</si>
  <si>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</si>
  <si>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</si>
  <si>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</si>
  <si>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</si>
  <si>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</si>
  <si>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</si>
  <si>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</si>
  <si>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</si>
  <si>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</si>
  <si>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</si>
  <si>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</si>
  <si>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</si>
  <si>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</si>
  <si>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</si>
  <si>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</si>
  <si>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</si>
  <si>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</si>
  <si>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</si>
  <si>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</si>
  <si>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</si>
  <si>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</si>
  <si>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</si>
  <si>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</si>
  <si>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</si>
  <si>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</si>
  <si>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</si>
  <si>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</si>
  <si>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</si>
  <si>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</si>
  <si>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</si>
  <si>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</si>
  <si>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</si>
  <si>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</si>
  <si>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</si>
  <si>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</si>
  <si>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</si>
  <si>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</si>
  <si>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</si>
  <si>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</si>
  <si>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</si>
  <si>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</si>
  <si>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</si>
  <si>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</si>
  <si>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</si>
  <si>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</si>
  <si>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</si>
  <si>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</si>
  <si>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</si>
  <si>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</si>
  <si>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</si>
  <si>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</si>
  <si>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</si>
  <si>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</si>
  <si>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</si>
  <si>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</si>
  <si>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</si>
  <si>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</si>
  <si>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</si>
  <si>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</si>
  <si>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</si>
  <si>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</si>
  <si>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</si>
  <si>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</si>
  <si>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</si>
  <si>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</si>
  <si>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</si>
  <si>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</si>
  <si>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</si>
  <si>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</si>
  <si>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</si>
  <si>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</si>
  <si>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</si>
  <si>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</si>
  <si>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</si>
  <si>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</si>
  <si>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</si>
  <si>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</si>
  <si>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</si>
  <si>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</si>
  <si>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</si>
  <si>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</si>
  <si>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</si>
  <si>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</si>
  <si>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</si>
  <si>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</si>
  <si>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</si>
  <si>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</si>
  <si>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</si>
  <si>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</si>
  <si>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</si>
  <si>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</si>
  <si>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</si>
  <si>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</si>
  <si>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</si>
  <si>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</si>
  <si>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</si>
  <si>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</si>
  <si>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</si>
  <si>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</si>
  <si>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</si>
  <si>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</si>
  <si>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</si>
  <si>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</si>
  <si>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</si>
  <si>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</si>
  <si>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</si>
  <si>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</si>
  <si>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</si>
  <si>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</si>
  <si>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</si>
  <si>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</si>
  <si>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</si>
  <si>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</si>
  <si>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</si>
  <si>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</si>
  <si>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</si>
  <si>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</si>
  <si>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</si>
  <si>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</si>
  <si>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</si>
  <si>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</si>
  <si>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</si>
  <si>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</si>
  <si>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</si>
  <si>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</si>
  <si>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</si>
  <si>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</si>
  <si>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</si>
  <si>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</si>
  <si>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</si>
  <si>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</si>
  <si>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</si>
  <si>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</si>
  <si>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</si>
  <si>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</si>
  <si>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</si>
  <si>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</si>
  <si>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</si>
  <si>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</si>
  <si>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</si>
  <si>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</si>
  <si>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</si>
  <si>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</si>
  <si>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</si>
  <si>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</si>
  <si>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</si>
  <si>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</si>
  <si>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</si>
  <si>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</si>
  <si>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</si>
  <si>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</si>
  <si>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</si>
  <si>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</si>
  <si>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</si>
  <si>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</si>
  <si>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</si>
  <si>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</si>
  <si>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</si>
  <si>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</si>
  <si>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</si>
  <si>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</si>
  <si>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</si>
  <si>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</si>
  <si>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</si>
  <si>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</si>
  <si>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</si>
  <si>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</si>
  <si>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</si>
  <si>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</si>
  <si>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</si>
  <si>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</si>
  <si>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</si>
  <si>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</si>
  <si>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</si>
  <si>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</si>
  <si>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</si>
  <si>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</si>
  <si>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</si>
  <si>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</si>
  <si>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</si>
  <si>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</si>
  <si>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</si>
  <si>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</si>
  <si>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</si>
  <si>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</si>
  <si>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</si>
  <si>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</si>
  <si>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</si>
  <si>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</si>
  <si>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</si>
  <si>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</si>
  <si>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</si>
  <si>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</si>
  <si>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</si>
  <si>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</si>
  <si>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</si>
  <si>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</si>
  <si>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</si>
  <si>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</si>
  <si>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</si>
  <si>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</si>
  <si>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</si>
  <si>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</si>
  <si>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</si>
  <si>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</si>
  <si>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</si>
  <si>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</si>
  <si>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</si>
  <si>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</si>
  <si>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</si>
  <si>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</si>
  <si>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</si>
  <si>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</si>
  <si>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</si>
  <si>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</si>
  <si>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</si>
  <si>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</si>
  <si>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</si>
  <si>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</si>
  <si>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</si>
  <si>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</si>
  <si>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</si>
  <si>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</si>
  <si>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</si>
  <si>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</si>
  <si>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</si>
  <si>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</si>
  <si>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</si>
  <si>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</si>
  <si>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</si>
  <si>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</si>
  <si>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</si>
  <si>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</si>
  <si>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</si>
  <si>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</si>
  <si>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</si>
  <si>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</si>
  <si>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</si>
  <si>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</si>
  <si>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</si>
  <si>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</si>
  <si>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</si>
  <si>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</si>
  <si>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</si>
  <si>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</si>
  <si>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</si>
  <si>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</si>
  <si>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</si>
  <si>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</si>
  <si>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</si>
  <si>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</si>
  <si>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</si>
  <si>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</si>
  <si>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</si>
  <si>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</si>
  <si>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</si>
  <si>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</si>
  <si>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</si>
  <si>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</si>
  <si>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</si>
  <si>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</si>
  <si>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</si>
  <si>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</si>
  <si>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</si>
  <si>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</si>
  <si>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</si>
  <si>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</si>
  <si>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</si>
  <si>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</si>
  <si>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</si>
  <si>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</si>
  <si>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</si>
  <si>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</si>
  <si>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</si>
  <si>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</si>
  <si>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</si>
  <si>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</si>
  <si>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</si>
  <si>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</si>
  <si>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</si>
  <si>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</si>
  <si>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</si>
  <si>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</si>
  <si>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</si>
  <si>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</si>
  <si>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</si>
  <si>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</si>
  <si>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</si>
  <si>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</si>
  <si>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</si>
  <si>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</si>
  <si>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</si>
  <si>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</si>
  <si>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</si>
  <si>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</si>
  <si>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</si>
  <si>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</si>
  <si>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</si>
  <si>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</si>
  <si>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</si>
  <si>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</si>
  <si>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</si>
  <si>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</si>
  <si>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</si>
  <si>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</si>
  <si>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</si>
  <si>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</si>
  <si>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</si>
  <si>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</si>
  <si>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</si>
  <si>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</si>
  <si>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</si>
  <si>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</si>
  <si>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</si>
  <si>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</si>
  <si>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</si>
  <si>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</si>
  <si>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</si>
  <si>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</si>
  <si>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</si>
  <si>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</si>
  <si>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</si>
  <si>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</si>
  <si>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</si>
  <si>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</si>
  <si>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</si>
  <si>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</si>
  <si>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</si>
  <si>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</si>
  <si>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</si>
  <si>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</si>
  <si>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</si>
  <si>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</si>
  <si>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</si>
  <si>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</si>
  <si>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</si>
  <si>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</si>
  <si>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</si>
  <si>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</si>
  <si>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</si>
  <si>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</si>
  <si>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</si>
  <si>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</si>
  <si>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</si>
  <si>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</si>
  <si>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</si>
  <si>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</si>
  <si>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</si>
  <si>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</si>
  <si>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</si>
  <si>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</si>
  <si>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</si>
  <si>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</si>
  <si>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</si>
  <si>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</si>
  <si>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</si>
  <si>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</si>
  <si>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</si>
  <si>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</si>
  <si>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</si>
  <si>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</si>
  <si>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</si>
  <si>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</si>
  <si>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</si>
  <si>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</si>
  <si>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</si>
  <si>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</si>
  <si>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</si>
  <si>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</si>
  <si>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</si>
  <si>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</si>
  <si>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</si>
  <si>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</si>
  <si>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</si>
  <si>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</si>
  <si>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</si>
  <si>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</si>
  <si>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</si>
  <si>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</si>
  <si>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</si>
  <si>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</si>
  <si>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</si>
  <si>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</si>
  <si>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</si>
  <si>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</si>
  <si>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</si>
  <si>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</si>
  <si>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</si>
  <si>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</si>
  <si>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</si>
  <si>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</si>
  <si>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</si>
  <si>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</si>
  <si>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</si>
  <si>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</si>
  <si>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</si>
  <si>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</si>
  <si>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</si>
  <si>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</si>
  <si>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</si>
  <si>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</si>
  <si>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</si>
  <si>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</si>
  <si>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</si>
  <si>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</si>
  <si>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</si>
  <si>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</si>
  <si>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</si>
  <si>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</si>
  <si>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</si>
  <si>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</si>
  <si>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</si>
  <si>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</si>
  <si>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</si>
  <si>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</si>
  <si>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</si>
  <si>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</si>
  <si>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</si>
  <si>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</si>
  <si>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</si>
  <si>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</si>
  <si>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</si>
  <si>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</si>
  <si>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</si>
  <si>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</si>
  <si>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</si>
  <si>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</si>
  <si>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</si>
  <si>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</si>
  <si>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</si>
  <si>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</si>
  <si>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</si>
  <si>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</si>
  <si>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</si>
  <si>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</si>
  <si>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</si>
  <si>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</si>
  <si>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</si>
  <si>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</si>
  <si>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</si>
  <si>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</si>
  <si>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</si>
  <si>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</si>
  <si>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</si>
  <si>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</si>
  <si>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</si>
  <si>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</si>
  <si>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</si>
  <si>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</si>
  <si>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</si>
  <si>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</si>
  <si>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</si>
  <si>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</si>
  <si>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</si>
  <si>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</si>
  <si>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</si>
  <si>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</si>
  <si>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</si>
  <si>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</si>
  <si>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</si>
  <si>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</si>
  <si>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</si>
  <si>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</si>
  <si>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</si>
  <si>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</si>
  <si>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</si>
  <si>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</si>
  <si>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</si>
  <si>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</si>
  <si>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</si>
  <si>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</si>
  <si>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</si>
  <si>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</si>
  <si>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</si>
  <si>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</si>
  <si>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</si>
  <si>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</si>
  <si>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</si>
  <si>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</si>
  <si>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</si>
  <si>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</si>
  <si>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</si>
  <si>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</si>
  <si>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</si>
  <si>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</si>
  <si>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</si>
  <si>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</si>
  <si>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</si>
  <si>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</si>
  <si>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</si>
  <si>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</si>
  <si>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</si>
  <si>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</si>
  <si>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</si>
  <si>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</si>
  <si>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</si>
  <si>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</si>
  <si>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</si>
  <si>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</si>
  <si>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</si>
  <si>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</si>
  <si>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</si>
  <si>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</si>
  <si>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</si>
  <si>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</si>
  <si>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</si>
  <si>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</si>
  <si>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</si>
  <si>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</si>
  <si>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</si>
  <si>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</si>
  <si>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</si>
  <si>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</si>
  <si>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</si>
  <si>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</si>
  <si>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</si>
  <si>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</si>
  <si>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</si>
  <si>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</si>
  <si>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</si>
  <si>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</si>
  <si>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</si>
  <si>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</si>
  <si>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</si>
  <si>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</si>
  <si>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</si>
  <si>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</si>
  <si>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</si>
  <si>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</si>
  <si>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</si>
  <si>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</si>
  <si>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</si>
  <si>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</si>
  <si>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</si>
  <si>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</si>
  <si>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</si>
  <si>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제일오토(대구)_260313_170336.xlsx</t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</si>
  <si>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</si>
  <si>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</si>
  <si>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</si>
  <si>
    <t>써밋</t>
  </si>
  <si>
    <t>새흰돌오토</t>
    <phoneticPr fontId="2" type="noConversion"/>
  </si>
  <si>
    <t>서승민(대구)</t>
    <phoneticPr fontId="2" type="noConversion"/>
  </si>
  <si>
    <t>010-9293-5978</t>
    <phoneticPr fontId="2" type="noConversion"/>
  </si>
  <si>
    <t>대구 북구 칠곡중앙대로240 타이어할인매장</t>
    <phoneticPr fontId="2" type="noConversion"/>
  </si>
  <si>
    <t>대구</t>
    <phoneticPr fontId="2" type="noConversion"/>
  </si>
  <si>
    <t>대명오토(서울서초)_260316_155819.xlsx</t>
  </si>
  <si>
    <t>1월13일 물건 교환</t>
    <phoneticPr fontId="2" type="noConversion"/>
  </si>
  <si>
    <t>모토렌(경산)_260316_170452.xlsx</t>
  </si>
  <si>
    <t>대성오토(대구)_260316_170530.xlsx</t>
  </si>
  <si>
    <t>정인호오토샵(김천)_260316_170605.xlsx</t>
  </si>
  <si>
    <t>조이오토(대구)_260316_170657.xlsx</t>
  </si>
  <si>
    <t>루모터스(신평점)_260316_170718.xlsx</t>
  </si>
  <si>
    <t>B187</t>
  </si>
  <si>
    <t>대륙오토(대구)_260316_170941.xlsx</t>
  </si>
  <si>
    <t>415071709</t>
  </si>
  <si>
    <t>조이오토(대구)_260316_171033.xlsx</t>
  </si>
  <si>
    <t>매드모터스(광주)_260316_171118.xlsx</t>
  </si>
  <si>
    <t>서승민(대구)_260316_171140.xlsx</t>
  </si>
  <si>
    <t>부산비엔비(부산)_260316_171218.xlsx</t>
  </si>
  <si>
    <t>0B5_Clutch_작업</t>
  </si>
  <si>
    <t>새흰돌오토</t>
  </si>
  <si>
    <t>오재윤</t>
  </si>
  <si>
    <t>김정현</t>
  </si>
  <si>
    <t>o</t>
    <phoneticPr fontId="2" type="noConversion"/>
  </si>
  <si>
    <t>한일오토(구리)_260316_180333.xlsx</t>
  </si>
  <si>
    <t>현진미션</t>
  </si>
  <si>
    <t>대구오토(대구)_260317_173010.xlsx</t>
  </si>
  <si>
    <t>하정오토(광주)_260317_173114.xlsx</t>
  </si>
  <si>
    <t>대구오토(대구)_260317_173136.xlsx</t>
  </si>
  <si>
    <t>제이오토(대구)_260317_173208.xlsx</t>
  </si>
  <si>
    <t>AZ제일오토미션(순천)_260318_171245.xlsx</t>
  </si>
  <si>
    <t>현진미션(남대구)_260318_171404.xlsx</t>
  </si>
  <si>
    <t>대덕</t>
  </si>
  <si>
    <t>진영오토(남양주)_260319_173909.xlsx</t>
  </si>
  <si>
    <t>새흰돌오토미션(전남순천)_260319_174042.xlsx</t>
  </si>
  <si>
    <t>6058008181</t>
  </si>
  <si>
    <t>AUDI_8HP_TCU</t>
  </si>
  <si>
    <t>농협 3520106511413</t>
    <phoneticPr fontId="2" type="noConversion"/>
  </si>
  <si>
    <t>대구오토(대구)_260319_174653.xlsx</t>
  </si>
  <si>
    <t>2026-03-20</t>
  </si>
  <si>
    <t>광주광역시 서구 풍서우로 148</t>
    <phoneticPr fontId="2" type="noConversion"/>
  </si>
  <si>
    <t>010-8752-6273</t>
    <phoneticPr fontId="2" type="noConversion"/>
  </si>
  <si>
    <t>하정오토(광주)_260320_133422.xlsx</t>
  </si>
  <si>
    <t>이시아오토(대구)_260320_163934.xlsx</t>
  </si>
  <si>
    <t>하정오토(광주)_260320_164002.xlsx</t>
  </si>
  <si>
    <t>하정오토(광주)_260320_164002.xlsx</t>
    <phoneticPr fontId="2" type="noConversion"/>
  </si>
  <si>
    <t>TFK-0478</t>
    <phoneticPr fontId="2" type="noConversion"/>
  </si>
  <si>
    <t>퀵버스</t>
    <phoneticPr fontId="2" type="noConversion"/>
  </si>
  <si>
    <t>TFK-1686</t>
  </si>
  <si>
    <t>TFK-3127</t>
  </si>
  <si>
    <t>221.156 EHS2202701306</t>
  </si>
  <si>
    <t>PTU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</si>
</sst>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10" borderId="68" xfId="0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조이오토(대구)</c:v>
                </c:pt>
                <c:pt idx="1">
                  <c:v>하정오토(광주)</c:v>
                </c:pt>
                <c:pt idx="2">
                  <c:v>스카이오토미션(천안)</c:v>
                </c:pt>
                <c:pt idx="3">
                  <c:v>대륙오토(대구)</c:v>
                </c:pt>
                <c:pt idx="4">
                  <c:v>한국오토(일산)</c:v>
                </c:pt>
                <c:pt idx="5">
                  <c:v>윤중오토미션(대전)</c:v>
                </c:pt>
                <c:pt idx="6">
                  <c:v>미르오토(대구)</c:v>
                </c:pt>
                <c:pt idx="7">
                  <c:v>한일오토(구리)</c:v>
                </c:pt>
                <c:pt idx="8">
                  <c:v>경원자동변속기(창원)</c:v>
                </c:pt>
                <c:pt idx="9">
                  <c:v>매드모터스(광주)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7150000</c:v>
                </c:pt>
                <c:pt idx="1">
                  <c:v>6919000</c:v>
                </c:pt>
                <c:pt idx="2">
                  <c:v>4300000</c:v>
                </c:pt>
                <c:pt idx="3">
                  <c:v>4180000</c:v>
                </c:pt>
                <c:pt idx="4">
                  <c:v>4170000</c:v>
                </c:pt>
                <c:pt idx="5">
                  <c:v>2970000</c:v>
                </c:pt>
                <c:pt idx="6">
                  <c:v>2895000</c:v>
                </c:pt>
                <c:pt idx="7">
                  <c:v>2860000</c:v>
                </c:pt>
                <c:pt idx="8">
                  <c:v>2700000</c:v>
                </c:pt>
                <c:pt idx="9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조이오토(대구)</c:v>
                      </c:pt>
                      <c:pt idx="1">
                        <c:v>하정오토(광주)</c:v>
                      </c:pt>
                      <c:pt idx="2">
                        <c:v>스카이오토미션(천안)</c:v>
                      </c:pt>
                      <c:pt idx="3">
                        <c:v>대륙오토(대구)</c:v>
                      </c:pt>
                      <c:pt idx="4">
                        <c:v>한국오토(일산)</c:v>
                      </c:pt>
                      <c:pt idx="5">
                        <c:v>윤중오토미션(대전)</c:v>
                      </c:pt>
                      <c:pt idx="6">
                        <c:v>미르오토(대구)</c:v>
                      </c:pt>
                      <c:pt idx="7">
                        <c:v>한일오토(구리)</c:v>
                      </c:pt>
                      <c:pt idx="8">
                        <c:v>경원자동변속기(창원)</c:v>
                      </c:pt>
                      <c:pt idx="9">
                        <c:v>매드모터스(광주)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4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11</c:v>
                      </c:pt>
                      <c:pt idx="6">
                        <c:v>13</c:v>
                      </c:pt>
                      <c:pt idx="7">
                        <c:v>14</c:v>
                      </c:pt>
                      <c:pt idx="8">
                        <c:v>15</c:v>
                      </c:pt>
                      <c:pt idx="9">
                        <c:v>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abSelected="1" topLeftCell="C4" workbookViewId="0">
      <selection activeCell="I6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309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/>
      <c r="T1" s="313"/>
      <c r="U1" s="314"/>
    </row>
    <row r="2" spans="1:21" x14ac:dyDescent="0.3">
      <c r="A2" s="315" t="s">
        <v>65</v>
      </c>
      <c r="B2" s="316"/>
      <c r="C2" s="317" t="s">
        <v>5346</v>
      </c>
      <c r="D2" s="318"/>
      <c r="E2" s="318"/>
      <c r="F2" s="318"/>
      <c r="G2" s="319"/>
      <c r="H2" s="317" t="s">
        <v>77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46101</v>
      </c>
      <c r="U2" s="323"/>
    </row>
    <row r="3" spans="1:21" ht="24.95" customHeight="1" x14ac:dyDescent="0.3">
      <c r="A3" s="333" t="s">
        <v>1161</v>
      </c>
      <c r="B3" s="37" t="s">
        <v>59</v>
      </c>
      <c r="C3" s="336" t="s">
        <v>1343</v>
      </c>
      <c r="D3" s="337"/>
      <c r="E3" s="337"/>
      <c r="F3" s="337"/>
      <c r="G3" s="337"/>
      <c r="H3" s="337"/>
      <c r="I3" s="337"/>
      <c r="J3" s="338"/>
      <c r="K3" s="339" t="s">
        <v>1162</v>
      </c>
      <c r="L3" s="37" t="s">
        <v>59</v>
      </c>
      <c r="M3" s="342" t="s">
        <v>964</v>
      </c>
      <c r="N3" s="343"/>
      <c r="O3" s="343"/>
      <c r="P3" s="343"/>
      <c r="Q3" s="343"/>
      <c r="R3" s="343"/>
      <c r="S3" s="343"/>
      <c r="T3" s="343"/>
      <c r="U3" s="344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324" t="s">
        <v>73</v>
      </c>
      <c r="U4" s="327"/>
    </row>
    <row r="5" spans="1:21" ht="24.95" customHeight="1" x14ac:dyDescent="0.3">
      <c r="A5" s="334"/>
      <c r="B5" s="38" t="s">
        <v>10</v>
      </c>
      <c r="C5" s="324" t="s">
        <v>5349</v>
      </c>
      <c r="D5" s="325"/>
      <c r="E5" s="325"/>
      <c r="F5" s="325"/>
      <c r="G5" s="325"/>
      <c r="H5" s="325"/>
      <c r="I5" s="325"/>
      <c r="J5" s="326"/>
      <c r="K5" s="340"/>
      <c r="L5" s="38" t="s">
        <v>10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24.95" customHeight="1" x14ac:dyDescent="0.3">
      <c r="A6" s="335"/>
      <c r="B6" s="38" t="s">
        <v>75</v>
      </c>
      <c r="C6" s="324" t="s">
        <v>5350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32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44</v>
      </c>
      <c r="G7" s="329"/>
      <c r="H7" s="329"/>
      <c r="I7" s="330"/>
      <c r="J7" s="331" t="s">
        <v>42</v>
      </c>
      <c r="K7" s="329"/>
      <c r="L7" s="329"/>
      <c r="M7" s="329"/>
      <c r="N7" s="330"/>
      <c r="O7" s="329" t="s">
        <v>50</v>
      </c>
      <c r="P7" s="330"/>
      <c r="Q7" s="331" t="s">
        <v>69</v>
      </c>
      <c r="R7" s="329"/>
      <c r="S7" s="330"/>
      <c r="T7" s="331" t="s">
        <v>68</v>
      </c>
      <c r="U7" s="332"/>
    </row>
    <row r="8" spans="1:21" ht="15.6" customHeight="1" x14ac:dyDescent="0.3">
      <c r="A8" s="357" t="s">
        <v>3473</v>
      </c>
      <c r="B8" s="358"/>
      <c r="C8" s="358"/>
      <c r="D8" s="358"/>
      <c r="E8" s="359"/>
      <c r="F8" s="360" t="s">
        <v>3474</v>
      </c>
      <c r="G8" s="361"/>
      <c r="H8" s="361"/>
      <c r="I8" s="362"/>
      <c r="J8" s="368">
        <v>1000000</v>
      </c>
      <c r="K8" s="368"/>
      <c r="L8" s="368"/>
      <c r="M8" s="368"/>
      <c r="N8" s="368"/>
      <c r="O8" s="369">
        <v>1</v>
      </c>
      <c r="P8" s="369"/>
      <c r="Q8" s="363">
        <v>100000</v>
      </c>
      <c r="R8" s="364"/>
      <c r="S8" s="365"/>
      <c r="T8" s="366">
        <v>1100000</v>
      </c>
      <c r="U8" s="367"/>
    </row>
    <row r="9" spans="1:21" ht="15.6" customHeight="1" x14ac:dyDescent="0.3">
      <c r="A9" s="348"/>
      <c r="B9" s="349"/>
      <c r="C9" s="349"/>
      <c r="D9" s="349"/>
      <c r="E9" s="350"/>
      <c r="F9" s="351"/>
      <c r="G9" s="349"/>
      <c r="H9" s="349"/>
      <c r="I9" s="350"/>
      <c r="J9" s="370"/>
      <c r="K9" s="370"/>
      <c r="L9" s="370"/>
      <c r="M9" s="370"/>
      <c r="N9" s="370"/>
      <c r="O9" s="371"/>
      <c r="P9" s="371"/>
      <c r="Q9" s="352"/>
      <c r="R9" s="353"/>
      <c r="S9" s="354"/>
      <c r="T9" s="355"/>
      <c r="U9" s="356"/>
    </row>
    <row r="10" spans="1:21" ht="15.6" customHeight="1" x14ac:dyDescent="0.3">
      <c r="A10" s="348"/>
      <c r="B10" s="349"/>
      <c r="C10" s="349"/>
      <c r="D10" s="349"/>
      <c r="E10" s="350"/>
      <c r="F10" s="351"/>
      <c r="G10" s="349"/>
      <c r="H10" s="349"/>
      <c r="I10" s="350"/>
      <c r="J10" s="370"/>
      <c r="K10" s="370"/>
      <c r="L10" s="370"/>
      <c r="M10" s="370"/>
      <c r="N10" s="370"/>
      <c r="O10" s="371"/>
      <c r="P10" s="371"/>
      <c r="Q10" s="352"/>
      <c r="R10" s="353"/>
      <c r="S10" s="354"/>
      <c r="T10" s="355"/>
      <c r="U10" s="356"/>
    </row>
    <row r="11" spans="1:21" ht="15.6" customHeight="1" x14ac:dyDescent="0.3">
      <c r="A11" s="348"/>
      <c r="B11" s="349"/>
      <c r="C11" s="349"/>
      <c r="D11" s="349"/>
      <c r="E11" s="350"/>
      <c r="F11" s="351"/>
      <c r="G11" s="349"/>
      <c r="H11" s="349"/>
      <c r="I11" s="350"/>
      <c r="J11" s="370"/>
      <c r="K11" s="370"/>
      <c r="L11" s="370"/>
      <c r="M11" s="370"/>
      <c r="N11" s="370"/>
      <c r="O11" s="371"/>
      <c r="P11" s="371"/>
      <c r="Q11" s="352"/>
      <c r="R11" s="353"/>
      <c r="S11" s="354"/>
      <c r="T11" s="355"/>
      <c r="U11" s="356"/>
    </row>
    <row r="12" spans="1:21" ht="15.6" customHeight="1" x14ac:dyDescent="0.3">
      <c r="A12" s="348"/>
      <c r="B12" s="349"/>
      <c r="C12" s="349"/>
      <c r="D12" s="349"/>
      <c r="E12" s="350"/>
      <c r="F12" s="351"/>
      <c r="G12" s="349"/>
      <c r="H12" s="349"/>
      <c r="I12" s="350"/>
      <c r="J12" s="370"/>
      <c r="K12" s="370"/>
      <c r="L12" s="370"/>
      <c r="M12" s="370"/>
      <c r="N12" s="370"/>
      <c r="O12" s="371"/>
      <c r="P12" s="371"/>
      <c r="Q12" s="352"/>
      <c r="R12" s="353"/>
      <c r="S12" s="354"/>
      <c r="T12" s="355"/>
      <c r="U12" s="356"/>
    </row>
    <row r="13" spans="1:21" ht="15.6" customHeight="1" x14ac:dyDescent="0.3">
      <c r="A13" s="348"/>
      <c r="B13" s="349"/>
      <c r="C13" s="349"/>
      <c r="D13" s="349"/>
      <c r="E13" s="350"/>
      <c r="F13" s="351"/>
      <c r="G13" s="349"/>
      <c r="H13" s="349"/>
      <c r="I13" s="350"/>
      <c r="J13" s="370"/>
      <c r="K13" s="370"/>
      <c r="L13" s="370"/>
      <c r="M13" s="370"/>
      <c r="N13" s="370"/>
      <c r="O13" s="371"/>
      <c r="P13" s="371"/>
      <c r="Q13" s="352"/>
      <c r="R13" s="353"/>
      <c r="S13" s="354"/>
      <c r="T13" s="355"/>
      <c r="U13" s="356"/>
    </row>
    <row r="14" spans="1:21" ht="15.6" customHeight="1" x14ac:dyDescent="0.3">
      <c r="A14" s="348"/>
      <c r="B14" s="349"/>
      <c r="C14" s="349"/>
      <c r="D14" s="349"/>
      <c r="E14" s="350"/>
      <c r="F14" s="351"/>
      <c r="G14" s="349"/>
      <c r="H14" s="349"/>
      <c r="I14" s="350"/>
      <c r="J14" s="370"/>
      <c r="K14" s="370"/>
      <c r="L14" s="370"/>
      <c r="M14" s="370"/>
      <c r="N14" s="370"/>
      <c r="O14" s="371"/>
      <c r="P14" s="371"/>
      <c r="Q14" s="352"/>
      <c r="R14" s="353"/>
      <c r="S14" s="354"/>
      <c r="T14" s="355"/>
      <c r="U14" s="356"/>
    </row>
    <row r="15" spans="1:21" ht="15.6" customHeight="1" thickBot="1" x14ac:dyDescent="0.35">
      <c r="A15" s="372"/>
      <c r="B15" s="373"/>
      <c r="C15" s="373"/>
      <c r="D15" s="373"/>
      <c r="E15" s="374"/>
      <c r="F15" s="375"/>
      <c r="G15" s="373"/>
      <c r="H15" s="373"/>
      <c r="I15" s="374"/>
      <c r="J15" s="381"/>
      <c r="K15" s="381"/>
      <c r="L15" s="381"/>
      <c r="M15" s="381"/>
      <c r="N15" s="381"/>
      <c r="O15" s="382"/>
      <c r="P15" s="382"/>
      <c r="Q15" s="376"/>
      <c r="R15" s="377"/>
      <c r="S15" s="378"/>
      <c r="T15" s="379"/>
      <c r="U15" s="380"/>
    </row>
    <row r="16" spans="1:21" ht="15" customHeight="1" thickTop="1" x14ac:dyDescent="0.3">
      <c r="A16" s="383" t="s">
        <v>2306</v>
      </c>
      <c r="B16" s="384"/>
      <c r="C16" s="384"/>
      <c r="D16" s="384"/>
      <c r="E16" s="385"/>
      <c r="F16" s="392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4"/>
    </row>
    <row r="17" spans="1:21" ht="15" customHeight="1" x14ac:dyDescent="0.3">
      <c r="A17" s="386"/>
      <c r="B17" s="387"/>
      <c r="C17" s="387"/>
      <c r="D17" s="387"/>
      <c r="E17" s="388"/>
      <c r="F17" s="395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6"/>
      <c r="S17" s="396"/>
      <c r="T17" s="396"/>
      <c r="U17" s="397"/>
    </row>
    <row r="18" spans="1:21" ht="15" customHeight="1" x14ac:dyDescent="0.3">
      <c r="A18" s="386"/>
      <c r="B18" s="387"/>
      <c r="C18" s="387"/>
      <c r="D18" s="387"/>
      <c r="E18" s="388"/>
      <c r="F18" s="395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7"/>
    </row>
    <row r="19" spans="1:21" ht="15" customHeight="1" x14ac:dyDescent="0.3">
      <c r="A19" s="389"/>
      <c r="B19" s="390"/>
      <c r="C19" s="390"/>
      <c r="D19" s="390"/>
      <c r="E19" s="391"/>
      <c r="F19" s="398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9"/>
      <c r="R19" s="399"/>
      <c r="S19" s="399"/>
      <c r="T19" s="399"/>
      <c r="U19" s="400"/>
    </row>
    <row r="20" spans="1:21" ht="20.100000000000001" customHeight="1" x14ac:dyDescent="0.3">
      <c r="A20" s="328" t="s">
        <v>80</v>
      </c>
      <c r="B20" s="329"/>
      <c r="C20" s="329"/>
      <c r="D20" s="329"/>
      <c r="E20" s="329"/>
      <c r="F20" s="407">
        <v>6787000</v>
      </c>
      <c r="G20" s="407"/>
      <c r="H20" s="407"/>
      <c r="I20" s="408"/>
      <c r="J20" s="403">
        <f>SUM(J8:N19)</f>
        <v>1000000</v>
      </c>
      <c r="K20" s="404"/>
      <c r="L20" s="404"/>
      <c r="M20" s="404"/>
      <c r="N20" s="405"/>
      <c r="O20" s="441">
        <f>SUM(O8:P19)</f>
        <v>1</v>
      </c>
      <c r="P20" s="441"/>
      <c r="Q20" s="406">
        <f>SUM(Q8:S19)</f>
        <v>100000</v>
      </c>
      <c r="R20" s="407"/>
      <c r="S20" s="408"/>
      <c r="T20" s="407">
        <f>SUM(T8:U15)</f>
        <v>1100000</v>
      </c>
      <c r="U20" s="409"/>
    </row>
    <row r="21" spans="1:21" ht="20.100000000000001" customHeight="1" thickBot="1" x14ac:dyDescent="0.35">
      <c r="A21" s="431" t="s">
        <v>90</v>
      </c>
      <c r="B21" s="432"/>
      <c r="C21" s="432"/>
      <c r="D21" s="432"/>
      <c r="E21" s="432"/>
      <c r="F21" s="433">
        <f>F20+T20</f>
        <v>7887000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2"/>
      <c r="Q21" s="401" t="str">
        <f>C3</f>
        <v>하정오토(광주)</v>
      </c>
      <c r="R21" s="401"/>
      <c r="S21" s="401"/>
      <c r="T21" s="401"/>
      <c r="U21" s="402"/>
    </row>
    <row r="22" spans="1:21" ht="20.100000000000001" customHeight="1" x14ac:dyDescent="0.3">
      <c r="A22" s="442" t="s">
        <v>5354</v>
      </c>
      <c r="B22" s="442"/>
      <c r="C22" s="442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2"/>
      <c r="O22" s="442"/>
      <c r="P22" s="442"/>
      <c r="Q22" s="442"/>
      <c r="R22" s="442"/>
      <c r="S22" s="442"/>
      <c r="T22" s="442"/>
      <c r="U22" s="442"/>
    </row>
    <row r="23" spans="1:21" ht="20.100000000000001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">
      <c r="A24" s="310"/>
      <c r="B24" s="311"/>
      <c r="C24" s="311"/>
      <c r="D24" s="311"/>
      <c r="E24" s="311"/>
      <c r="F24" s="311"/>
      <c r="G24" s="31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2" t="s">
        <v>1191</v>
      </c>
      <c r="R24" s="312"/>
      <c r="S24" s="444">
        <f>S1</f>
        <v>0</v>
      </c>
      <c r="T24" s="444"/>
      <c r="U24" s="445"/>
    </row>
    <row r="25" spans="1:21" x14ac:dyDescent="0.3">
      <c r="A25" s="315" t="s">
        <v>65</v>
      </c>
      <c r="B25" s="316"/>
      <c r="C25" s="317" t="str">
        <f>C2</f>
        <v>농협 3520106511413</v>
      </c>
      <c r="D25" s="318"/>
      <c r="E25" s="318"/>
      <c r="F25" s="318"/>
      <c r="G25" s="319"/>
      <c r="H25" s="317" t="s">
        <v>76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46101</v>
      </c>
      <c r="U25" s="323"/>
    </row>
    <row r="26" spans="1:21" ht="24.95" customHeight="1" x14ac:dyDescent="0.3">
      <c r="A26" s="333" t="s">
        <v>1161</v>
      </c>
      <c r="B26" s="37" t="s">
        <v>59</v>
      </c>
      <c r="C26" s="336" t="str">
        <f>C3</f>
        <v>하정오토(광주)</v>
      </c>
      <c r="D26" s="337"/>
      <c r="E26" s="337"/>
      <c r="F26" s="337"/>
      <c r="G26" s="337"/>
      <c r="H26" s="337"/>
      <c r="I26" s="337"/>
      <c r="J26" s="338"/>
      <c r="K26" s="339" t="s">
        <v>1162</v>
      </c>
      <c r="L26" s="37" t="s">
        <v>59</v>
      </c>
      <c r="M26" s="342" t="s">
        <v>964</v>
      </c>
      <c r="N26" s="343"/>
      <c r="O26" s="343"/>
      <c r="P26" s="343"/>
      <c r="Q26" s="343"/>
      <c r="R26" s="343"/>
      <c r="S26" s="343"/>
      <c r="T26" s="343"/>
      <c r="U26" s="344"/>
    </row>
    <row r="27" spans="1:21" ht="24.95" customHeight="1" x14ac:dyDescent="0.3">
      <c r="A27" s="334"/>
      <c r="B27" s="37" t="s">
        <v>61</v>
      </c>
      <c r="C27" s="410">
        <f>C4</f>
        <v>0</v>
      </c>
      <c r="D27" s="411"/>
      <c r="E27" s="411"/>
      <c r="F27" s="411"/>
      <c r="G27" s="411"/>
      <c r="H27" s="411"/>
      <c r="I27" s="411"/>
      <c r="J27" s="412"/>
      <c r="K27" s="340"/>
      <c r="L27" s="37" t="s">
        <v>61</v>
      </c>
      <c r="M27" s="324" t="s">
        <v>962</v>
      </c>
      <c r="N27" s="325"/>
      <c r="O27" s="325"/>
      <c r="P27" s="325"/>
      <c r="Q27" s="325"/>
      <c r="R27" s="326"/>
      <c r="S27" s="38" t="s">
        <v>62</v>
      </c>
      <c r="T27" s="324" t="s">
        <v>73</v>
      </c>
      <c r="U27" s="327"/>
    </row>
    <row r="28" spans="1:21" ht="24.95" customHeight="1" x14ac:dyDescent="0.3">
      <c r="A28" s="334"/>
      <c r="B28" s="38" t="s">
        <v>10</v>
      </c>
      <c r="C28" s="324" t="str">
        <f>C5</f>
        <v>광주광역시 서구 풍서우로 148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">
        <v>74</v>
      </c>
      <c r="N28" s="325"/>
      <c r="O28" s="325"/>
      <c r="P28" s="325"/>
      <c r="Q28" s="325"/>
      <c r="R28" s="325"/>
      <c r="S28" s="325"/>
      <c r="T28" s="325"/>
      <c r="U28" s="327"/>
    </row>
    <row r="29" spans="1:21" ht="24.95" customHeight="1" x14ac:dyDescent="0.3">
      <c r="A29" s="335"/>
      <c r="B29" s="38" t="s">
        <v>75</v>
      </c>
      <c r="C29" s="324" t="str">
        <f>C6</f>
        <v>010-8752-6273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">
        <v>66</v>
      </c>
      <c r="N29" s="325"/>
      <c r="O29" s="325"/>
      <c r="P29" s="325"/>
      <c r="Q29" s="325"/>
      <c r="R29" s="326"/>
      <c r="S29" s="38" t="s">
        <v>22</v>
      </c>
      <c r="T29" s="324" t="str">
        <f>T6</f>
        <v>경동(화물)</v>
      </c>
      <c r="U29" s="327"/>
    </row>
    <row r="30" spans="1:21" ht="15.6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42</v>
      </c>
      <c r="K30" s="329"/>
      <c r="L30" s="329"/>
      <c r="M30" s="329"/>
      <c r="N30" s="330"/>
      <c r="O30" s="329" t="s">
        <v>50</v>
      </c>
      <c r="P30" s="330"/>
      <c r="Q30" s="331" t="s">
        <v>69</v>
      </c>
      <c r="R30" s="329"/>
      <c r="S30" s="330"/>
      <c r="T30" s="331" t="s">
        <v>68</v>
      </c>
      <c r="U30" s="332"/>
    </row>
    <row r="31" spans="1:21" ht="15.6" customHeight="1" x14ac:dyDescent="0.3">
      <c r="A31" s="418" t="str">
        <f>A8</f>
        <v>0B5_TCU</v>
      </c>
      <c r="B31" s="419"/>
      <c r="C31" s="419"/>
      <c r="D31" s="419"/>
      <c r="E31" s="419"/>
      <c r="F31" s="419" t="str">
        <f>F8</f>
        <v>927156K</v>
      </c>
      <c r="G31" s="419"/>
      <c r="H31" s="419"/>
      <c r="I31" s="419"/>
      <c r="J31" s="423">
        <f>J8</f>
        <v>1000000</v>
      </c>
      <c r="K31" s="423"/>
      <c r="L31" s="423"/>
      <c r="M31" s="423"/>
      <c r="N31" s="423"/>
      <c r="O31" s="423">
        <f>O8</f>
        <v>1</v>
      </c>
      <c r="P31" s="423"/>
      <c r="Q31" s="420">
        <f>Q8</f>
        <v>100000</v>
      </c>
      <c r="R31" s="420"/>
      <c r="S31" s="420"/>
      <c r="T31" s="421">
        <f>T8</f>
        <v>1100000</v>
      </c>
      <c r="U31" s="422"/>
    </row>
    <row r="32" spans="1:21" ht="15.6" customHeight="1" x14ac:dyDescent="0.3">
      <c r="A32" s="413">
        <f t="shared" ref="A32:A38" si="0">A9</f>
        <v>0</v>
      </c>
      <c r="B32" s="414"/>
      <c r="C32" s="414"/>
      <c r="D32" s="414"/>
      <c r="E32" s="414"/>
      <c r="F32" s="414">
        <f t="shared" ref="F32:F38" si="1">F9</f>
        <v>0</v>
      </c>
      <c r="G32" s="414"/>
      <c r="H32" s="414"/>
      <c r="I32" s="414"/>
      <c r="J32" s="424">
        <f t="shared" ref="J32:J38" si="2">J9</f>
        <v>0</v>
      </c>
      <c r="K32" s="424"/>
      <c r="L32" s="424"/>
      <c r="M32" s="424"/>
      <c r="N32" s="424"/>
      <c r="O32" s="424">
        <f t="shared" ref="O32:O38" si="3">O9</f>
        <v>0</v>
      </c>
      <c r="P32" s="424"/>
      <c r="Q32" s="415">
        <f t="shared" ref="Q32:Q38" si="4">Q9</f>
        <v>0</v>
      </c>
      <c r="R32" s="415"/>
      <c r="S32" s="415"/>
      <c r="T32" s="416">
        <f t="shared" ref="T32:T38" si="5">T9</f>
        <v>0</v>
      </c>
      <c r="U32" s="417"/>
    </row>
    <row r="33" spans="1:21" ht="15.6" customHeight="1" x14ac:dyDescent="0.3">
      <c r="A33" s="413">
        <f t="shared" si="0"/>
        <v>0</v>
      </c>
      <c r="B33" s="414"/>
      <c r="C33" s="414"/>
      <c r="D33" s="414"/>
      <c r="E33" s="414"/>
      <c r="F33" s="414">
        <f t="shared" si="1"/>
        <v>0</v>
      </c>
      <c r="G33" s="414"/>
      <c r="H33" s="414"/>
      <c r="I33" s="414"/>
      <c r="J33" s="424">
        <f t="shared" si="2"/>
        <v>0</v>
      </c>
      <c r="K33" s="424"/>
      <c r="L33" s="424"/>
      <c r="M33" s="424"/>
      <c r="N33" s="424"/>
      <c r="O33" s="424">
        <f t="shared" si="3"/>
        <v>0</v>
      </c>
      <c r="P33" s="424"/>
      <c r="Q33" s="415">
        <f t="shared" si="4"/>
        <v>0</v>
      </c>
      <c r="R33" s="415"/>
      <c r="S33" s="415"/>
      <c r="T33" s="416">
        <f t="shared" si="5"/>
        <v>0</v>
      </c>
      <c r="U33" s="417"/>
    </row>
    <row r="34" spans="1:21" ht="15.6" customHeight="1" x14ac:dyDescent="0.3">
      <c r="A34" s="413">
        <f t="shared" si="0"/>
        <v>0</v>
      </c>
      <c r="B34" s="414"/>
      <c r="C34" s="414"/>
      <c r="D34" s="414"/>
      <c r="E34" s="414"/>
      <c r="F34" s="414">
        <f t="shared" si="1"/>
        <v>0</v>
      </c>
      <c r="G34" s="414"/>
      <c r="H34" s="414"/>
      <c r="I34" s="414"/>
      <c r="J34" s="424">
        <f t="shared" si="2"/>
        <v>0</v>
      </c>
      <c r="K34" s="424"/>
      <c r="L34" s="424"/>
      <c r="M34" s="424"/>
      <c r="N34" s="424"/>
      <c r="O34" s="424">
        <f t="shared" si="3"/>
        <v>0</v>
      </c>
      <c r="P34" s="424"/>
      <c r="Q34" s="415">
        <f t="shared" si="4"/>
        <v>0</v>
      </c>
      <c r="R34" s="415"/>
      <c r="S34" s="415"/>
      <c r="T34" s="416">
        <f t="shared" si="5"/>
        <v>0</v>
      </c>
      <c r="U34" s="417"/>
    </row>
    <row r="35" spans="1:21" ht="15.6" customHeight="1" x14ac:dyDescent="0.3">
      <c r="A35" s="413">
        <f t="shared" si="0"/>
        <v>0</v>
      </c>
      <c r="B35" s="414"/>
      <c r="C35" s="414"/>
      <c r="D35" s="414"/>
      <c r="E35" s="414"/>
      <c r="F35" s="414">
        <f t="shared" si="1"/>
        <v>0</v>
      </c>
      <c r="G35" s="414"/>
      <c r="H35" s="414"/>
      <c r="I35" s="414"/>
      <c r="J35" s="424">
        <f t="shared" si="2"/>
        <v>0</v>
      </c>
      <c r="K35" s="424"/>
      <c r="L35" s="424"/>
      <c r="M35" s="424"/>
      <c r="N35" s="424"/>
      <c r="O35" s="424">
        <f t="shared" si="3"/>
        <v>0</v>
      </c>
      <c r="P35" s="424"/>
      <c r="Q35" s="415">
        <f t="shared" si="4"/>
        <v>0</v>
      </c>
      <c r="R35" s="415"/>
      <c r="S35" s="415"/>
      <c r="T35" s="416">
        <f t="shared" si="5"/>
        <v>0</v>
      </c>
      <c r="U35" s="417"/>
    </row>
    <row r="36" spans="1:21" ht="15.6" customHeight="1" x14ac:dyDescent="0.3">
      <c r="A36" s="413">
        <f t="shared" si="0"/>
        <v>0</v>
      </c>
      <c r="B36" s="414"/>
      <c r="C36" s="414"/>
      <c r="D36" s="414"/>
      <c r="E36" s="414"/>
      <c r="F36" s="414">
        <f t="shared" si="1"/>
        <v>0</v>
      </c>
      <c r="G36" s="414"/>
      <c r="H36" s="414"/>
      <c r="I36" s="414"/>
      <c r="J36" s="424">
        <f t="shared" si="2"/>
        <v>0</v>
      </c>
      <c r="K36" s="424"/>
      <c r="L36" s="424"/>
      <c r="M36" s="424"/>
      <c r="N36" s="424"/>
      <c r="O36" s="424">
        <f t="shared" si="3"/>
        <v>0</v>
      </c>
      <c r="P36" s="424"/>
      <c r="Q36" s="415">
        <f t="shared" si="4"/>
        <v>0</v>
      </c>
      <c r="R36" s="415"/>
      <c r="S36" s="415"/>
      <c r="T36" s="416">
        <f t="shared" si="5"/>
        <v>0</v>
      </c>
      <c r="U36" s="417"/>
    </row>
    <row r="37" spans="1:21" ht="15.6" customHeight="1" x14ac:dyDescent="0.3">
      <c r="A37" s="413">
        <f t="shared" si="0"/>
        <v>0</v>
      </c>
      <c r="B37" s="414"/>
      <c r="C37" s="414"/>
      <c r="D37" s="414"/>
      <c r="E37" s="414"/>
      <c r="F37" s="414">
        <f t="shared" si="1"/>
        <v>0</v>
      </c>
      <c r="G37" s="414"/>
      <c r="H37" s="414"/>
      <c r="I37" s="414"/>
      <c r="J37" s="424">
        <f t="shared" si="2"/>
        <v>0</v>
      </c>
      <c r="K37" s="424"/>
      <c r="L37" s="424"/>
      <c r="M37" s="424"/>
      <c r="N37" s="424"/>
      <c r="O37" s="424">
        <f t="shared" si="3"/>
        <v>0</v>
      </c>
      <c r="P37" s="424"/>
      <c r="Q37" s="415">
        <f t="shared" si="4"/>
        <v>0</v>
      </c>
      <c r="R37" s="415"/>
      <c r="S37" s="415"/>
      <c r="T37" s="416">
        <f t="shared" si="5"/>
        <v>0</v>
      </c>
      <c r="U37" s="417"/>
    </row>
    <row r="38" spans="1:21" ht="15.6" customHeight="1" thickBot="1" x14ac:dyDescent="0.35">
      <c r="A38" s="425">
        <f t="shared" si="0"/>
        <v>0</v>
      </c>
      <c r="B38" s="426"/>
      <c r="C38" s="426"/>
      <c r="D38" s="426"/>
      <c r="E38" s="426"/>
      <c r="F38" s="426">
        <f t="shared" si="1"/>
        <v>0</v>
      </c>
      <c r="G38" s="426"/>
      <c r="H38" s="426"/>
      <c r="I38" s="426"/>
      <c r="J38" s="430">
        <f t="shared" si="2"/>
        <v>0</v>
      </c>
      <c r="K38" s="430"/>
      <c r="L38" s="430"/>
      <c r="M38" s="430"/>
      <c r="N38" s="430"/>
      <c r="O38" s="430">
        <f t="shared" si="3"/>
        <v>0</v>
      </c>
      <c r="P38" s="430"/>
      <c r="Q38" s="427">
        <f t="shared" si="4"/>
        <v>0</v>
      </c>
      <c r="R38" s="427"/>
      <c r="S38" s="427"/>
      <c r="T38" s="428">
        <f t="shared" si="5"/>
        <v>0</v>
      </c>
      <c r="U38" s="429"/>
    </row>
    <row r="39" spans="1:21" ht="15" customHeight="1" thickTop="1" x14ac:dyDescent="0.3">
      <c r="A39" s="383" t="s">
        <v>2306</v>
      </c>
      <c r="B39" s="384"/>
      <c r="C39" s="384"/>
      <c r="D39" s="384"/>
      <c r="E39" s="385"/>
      <c r="F39" s="392">
        <f>F16</f>
        <v>0</v>
      </c>
      <c r="G39" s="393"/>
      <c r="H39" s="393"/>
      <c r="I39" s="393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4"/>
    </row>
    <row r="40" spans="1:21" ht="15" customHeight="1" x14ac:dyDescent="0.3">
      <c r="A40" s="386"/>
      <c r="B40" s="387"/>
      <c r="C40" s="387"/>
      <c r="D40" s="387"/>
      <c r="E40" s="388"/>
      <c r="F40" s="395"/>
      <c r="G40" s="396"/>
      <c r="H40" s="396"/>
      <c r="I40" s="396"/>
      <c r="J40" s="396"/>
      <c r="K40" s="396"/>
      <c r="L40" s="396"/>
      <c r="M40" s="396"/>
      <c r="N40" s="396"/>
      <c r="O40" s="396"/>
      <c r="P40" s="396"/>
      <c r="Q40" s="396"/>
      <c r="R40" s="396"/>
      <c r="S40" s="396"/>
      <c r="T40" s="396"/>
      <c r="U40" s="397"/>
    </row>
    <row r="41" spans="1:21" ht="15" customHeight="1" x14ac:dyDescent="0.3">
      <c r="A41" s="386"/>
      <c r="B41" s="387"/>
      <c r="C41" s="387"/>
      <c r="D41" s="387"/>
      <c r="E41" s="388"/>
      <c r="F41" s="395"/>
      <c r="G41" s="396"/>
      <c r="H41" s="396"/>
      <c r="I41" s="396"/>
      <c r="J41" s="396"/>
      <c r="K41" s="396"/>
      <c r="L41" s="396"/>
      <c r="M41" s="396"/>
      <c r="N41" s="396"/>
      <c r="O41" s="396"/>
      <c r="P41" s="396"/>
      <c r="Q41" s="396"/>
      <c r="R41" s="396"/>
      <c r="S41" s="396"/>
      <c r="T41" s="396"/>
      <c r="U41" s="397"/>
    </row>
    <row r="42" spans="1:21" ht="15" customHeight="1" x14ac:dyDescent="0.3">
      <c r="A42" s="389"/>
      <c r="B42" s="390"/>
      <c r="C42" s="390"/>
      <c r="D42" s="390"/>
      <c r="E42" s="391"/>
      <c r="F42" s="398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  <c r="R42" s="399"/>
      <c r="S42" s="399"/>
      <c r="T42" s="399"/>
      <c r="U42" s="400"/>
    </row>
    <row r="43" spans="1:21" ht="20.100000000000001" customHeight="1" x14ac:dyDescent="0.3">
      <c r="A43" s="328" t="s">
        <v>80</v>
      </c>
      <c r="B43" s="329"/>
      <c r="C43" s="329"/>
      <c r="D43" s="329"/>
      <c r="E43" s="329"/>
      <c r="F43" s="407">
        <f>F20</f>
        <v>6787000</v>
      </c>
      <c r="G43" s="407"/>
      <c r="H43" s="407"/>
      <c r="I43" s="408"/>
      <c r="J43" s="403">
        <f>J20</f>
        <v>1000000</v>
      </c>
      <c r="K43" s="404"/>
      <c r="L43" s="404"/>
      <c r="M43" s="404"/>
      <c r="N43" s="405"/>
      <c r="O43" s="441">
        <f>O20</f>
        <v>1</v>
      </c>
      <c r="P43" s="441"/>
      <c r="Q43" s="406">
        <f>Q20</f>
        <v>100000</v>
      </c>
      <c r="R43" s="407"/>
      <c r="S43" s="407"/>
      <c r="T43" s="407">
        <f>T20</f>
        <v>1100000</v>
      </c>
      <c r="U43" s="409"/>
    </row>
    <row r="44" spans="1:21" ht="20.100000000000001" customHeight="1" thickBot="1" x14ac:dyDescent="0.35">
      <c r="A44" s="431" t="s">
        <v>90</v>
      </c>
      <c r="B44" s="432"/>
      <c r="C44" s="432"/>
      <c r="D44" s="432"/>
      <c r="E44" s="432"/>
      <c r="F44" s="433">
        <f>F21</f>
        <v>7887000</v>
      </c>
      <c r="G44" s="433"/>
      <c r="H44" s="433"/>
      <c r="I44" s="434"/>
      <c r="J44" s="435" t="s">
        <v>965</v>
      </c>
      <c r="K44" s="432"/>
      <c r="L44" s="436" t="str">
        <f>T27</f>
        <v>장효주</v>
      </c>
      <c r="M44" s="436"/>
      <c r="N44" s="436"/>
      <c r="O44" s="435" t="s">
        <v>64</v>
      </c>
      <c r="P44" s="437"/>
      <c r="Q44" s="438" t="str">
        <f>Q21</f>
        <v>하정오토(광주)</v>
      </c>
      <c r="R44" s="439"/>
      <c r="S44" s="439"/>
      <c r="T44" s="439"/>
      <c r="U44" s="44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5348</v>
      </c>
      <c r="C2" s="47" t="s">
        <v>1737</v>
      </c>
      <c r="D2" s="290" t="s">
        <v>1194</v>
      </c>
      <c r="E2" t="s">
        <v>2175</v>
      </c>
      <c r="F2" s="290" t="s">
        <v>1194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1548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1549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46104</v>
      </c>
      <c r="B3" s="235" t="s">
        <v>1122</v>
      </c>
      <c r="C3" s="286">
        <f>SUMIF($B:$B,A3,I:I)</f>
        <v>10837001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2776001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111289001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5186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5186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5198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4489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4679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4991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5204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4759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5205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4436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5208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5210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5212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5216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5216</v>
      </c>
      <c r="D56" s="113" t="s">
        <v>5222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5210</v>
      </c>
      <c r="D59" s="113" t="s">
        <v>5227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4679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4464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4464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4782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5290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5266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5267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5269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4759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5273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5281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5283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5243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5288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5291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4436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5299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5299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126" spans="1:10" ht="18" customHeight="1" x14ac:dyDescent="0.3">
      <c r="A126" s="82">
        <v>3284</v>
      </c>
      <c r="B126" s="93">
        <v>46094</v>
      </c>
      <c r="C126" s="83" t="s">
        <v>5299</v>
      </c>
      <c r="D126" s="113" t="s">
        <v>5307</v>
      </c>
      <c r="J126" s="80">
        <v>-1600000</v>
      </c>
    </row>
    <row r="127" spans="1:10" ht="18" customHeight="1" x14ac:dyDescent="0.3">
      <c r="A127" s="82">
        <v>3285</v>
      </c>
      <c r="B127" s="93">
        <v>46094</v>
      </c>
      <c r="C127" s="83" t="s">
        <v>1013</v>
      </c>
      <c r="D127" s="113" t="s">
        <v>3796</v>
      </c>
      <c r="J127" s="80">
        <v>-2750000</v>
      </c>
    </row>
    <row r="128" spans="1:10" ht="18" customHeight="1" x14ac:dyDescent="0.3">
      <c r="A128" s="82">
        <v>3286</v>
      </c>
      <c r="B128" s="93">
        <v>46095</v>
      </c>
      <c r="C128" s="83" t="s">
        <v>2545</v>
      </c>
      <c r="D128" s="113" t="s">
        <v>5329</v>
      </c>
      <c r="J128" s="80">
        <v>-1600000</v>
      </c>
    </row>
    <row r="129" spans="1:10" ht="18" customHeight="1" x14ac:dyDescent="0.3">
      <c r="A129" s="82">
        <v>3287</v>
      </c>
      <c r="B129" s="93">
        <v>46095</v>
      </c>
      <c r="C129" s="83" t="s">
        <v>4782</v>
      </c>
      <c r="D129" s="113" t="s">
        <v>5308</v>
      </c>
      <c r="J129" s="80">
        <v>-1100000</v>
      </c>
    </row>
    <row r="130" spans="1:10" ht="18" customHeight="1" x14ac:dyDescent="0.3">
      <c r="A130" s="82">
        <v>3288</v>
      </c>
      <c r="B130" s="93">
        <v>46094</v>
      </c>
      <c r="C130" s="83" t="s">
        <v>1570</v>
      </c>
      <c r="D130" s="113" t="s">
        <v>3932</v>
      </c>
      <c r="J130" s="80">
        <v>-3000000</v>
      </c>
    </row>
    <row r="131" spans="1:10" ht="18" customHeight="1" x14ac:dyDescent="0.3">
      <c r="A131" s="82">
        <v>3289</v>
      </c>
      <c r="B131" s="93">
        <v>46097</v>
      </c>
      <c r="C131" s="83" t="s">
        <v>1457</v>
      </c>
      <c r="D131" s="113" t="s">
        <v>1486</v>
      </c>
      <c r="G131" s="85">
        <v>1</v>
      </c>
      <c r="I131" s="80">
        <v>0</v>
      </c>
    </row>
    <row r="132" spans="1:10" ht="18" customHeight="1" x14ac:dyDescent="0.3">
      <c r="A132" s="82">
        <v>3290</v>
      </c>
      <c r="B132" s="93">
        <v>46097</v>
      </c>
      <c r="C132" s="83" t="s">
        <v>2454</v>
      </c>
      <c r="D132" s="113" t="s">
        <v>1707</v>
      </c>
      <c r="F132" s="120">
        <v>200000</v>
      </c>
      <c r="G132" s="85">
        <v>1</v>
      </c>
      <c r="H132" s="126">
        <v>20000</v>
      </c>
      <c r="I132" s="80">
        <v>220000</v>
      </c>
    </row>
    <row r="133" spans="1:10" ht="18" customHeight="1" x14ac:dyDescent="0.3">
      <c r="A133" s="82">
        <v>3291</v>
      </c>
      <c r="B133" s="93">
        <v>46097</v>
      </c>
      <c r="C133" s="83" t="s">
        <v>3188</v>
      </c>
      <c r="D133" s="113" t="s">
        <v>2191</v>
      </c>
      <c r="F133" s="120">
        <v>2000000</v>
      </c>
      <c r="G133" s="85">
        <v>1</v>
      </c>
      <c r="I133" s="80">
        <v>2000000</v>
      </c>
    </row>
    <row r="134" spans="1:10" ht="18" customHeight="1" x14ac:dyDescent="0.3">
      <c r="A134" s="82">
        <v>3292</v>
      </c>
      <c r="B134" s="93">
        <v>46097</v>
      </c>
      <c r="C134" s="83" t="s">
        <v>3188</v>
      </c>
      <c r="D134" s="113" t="s">
        <v>2667</v>
      </c>
      <c r="F134" s="120">
        <v>300000</v>
      </c>
      <c r="G134" s="85">
        <v>1</v>
      </c>
      <c r="I134" s="80">
        <v>300000</v>
      </c>
    </row>
    <row r="135" spans="1:10" ht="18" customHeight="1" x14ac:dyDescent="0.3">
      <c r="A135" s="82">
        <v>3293</v>
      </c>
      <c r="B135" s="93">
        <v>46097</v>
      </c>
      <c r="C135" s="83" t="s">
        <v>1363</v>
      </c>
      <c r="D135" s="113" t="s">
        <v>1197</v>
      </c>
      <c r="F135" s="120">
        <v>1100000</v>
      </c>
      <c r="G135" s="85">
        <v>1</v>
      </c>
      <c r="I135" s="80">
        <v>1100000</v>
      </c>
    </row>
    <row r="136" spans="1:10" ht="18" customHeight="1" x14ac:dyDescent="0.3">
      <c r="A136" s="82">
        <v>3294</v>
      </c>
      <c r="B136" s="93">
        <v>46097</v>
      </c>
      <c r="C136" s="83" t="s">
        <v>1712</v>
      </c>
      <c r="D136" s="113" t="s">
        <v>1571</v>
      </c>
      <c r="F136" s="120">
        <v>950000</v>
      </c>
      <c r="G136" s="85">
        <v>1</v>
      </c>
      <c r="I136" s="80">
        <v>950000</v>
      </c>
    </row>
    <row r="137" spans="1:10" ht="18" customHeight="1" x14ac:dyDescent="0.3">
      <c r="A137" s="82">
        <v>3295</v>
      </c>
      <c r="B137" s="93">
        <v>46097</v>
      </c>
      <c r="C137" s="83" t="s">
        <v>2770</v>
      </c>
      <c r="D137" s="113" t="s">
        <v>2176</v>
      </c>
      <c r="F137" s="120">
        <v>650000</v>
      </c>
      <c r="G137" s="85">
        <v>1</v>
      </c>
      <c r="I137" s="80">
        <v>650000</v>
      </c>
    </row>
    <row r="138" spans="1:10" ht="18" customHeight="1" x14ac:dyDescent="0.3">
      <c r="A138" s="82">
        <v>3296</v>
      </c>
      <c r="B138" s="93">
        <v>46097</v>
      </c>
      <c r="C138" s="83" t="s">
        <v>1434</v>
      </c>
      <c r="D138" s="113" t="s">
        <v>2027</v>
      </c>
      <c r="F138" s="120">
        <v>1100000</v>
      </c>
      <c r="G138" s="85">
        <v>1</v>
      </c>
      <c r="I138" s="80">
        <v>1100000</v>
      </c>
    </row>
    <row r="139" spans="1:10" ht="18" customHeight="1" x14ac:dyDescent="0.3">
      <c r="A139" s="82">
        <v>3297</v>
      </c>
      <c r="B139" s="93">
        <v>46097</v>
      </c>
      <c r="C139" s="83" t="s">
        <v>1434</v>
      </c>
      <c r="D139" s="113" t="s">
        <v>3421</v>
      </c>
      <c r="F139" s="120">
        <v>80000</v>
      </c>
      <c r="G139" s="85">
        <v>1</v>
      </c>
      <c r="I139" s="80">
        <v>80000</v>
      </c>
    </row>
    <row r="140" spans="1:10" ht="18" customHeight="1" x14ac:dyDescent="0.3">
      <c r="A140" s="82">
        <v>3298</v>
      </c>
      <c r="B140" s="93">
        <v>46097</v>
      </c>
      <c r="C140" s="83" t="s">
        <v>1712</v>
      </c>
      <c r="D140" s="113" t="s">
        <v>2906</v>
      </c>
      <c r="F140" s="120">
        <v>640000</v>
      </c>
      <c r="G140" s="85">
        <v>1</v>
      </c>
      <c r="I140" s="80">
        <v>640000</v>
      </c>
    </row>
    <row r="141" spans="1:10" ht="18" customHeight="1" x14ac:dyDescent="0.3">
      <c r="A141" s="82">
        <v>3299</v>
      </c>
      <c r="B141" s="93">
        <v>46097</v>
      </c>
      <c r="C141" s="83" t="s">
        <v>1368</v>
      </c>
      <c r="D141" s="113" t="s">
        <v>2149</v>
      </c>
      <c r="F141" s="120">
        <v>1300000</v>
      </c>
      <c r="G141" s="85">
        <v>1</v>
      </c>
      <c r="I141" s="80">
        <v>1300000</v>
      </c>
    </row>
    <row r="142" spans="1:10" ht="18" customHeight="1" x14ac:dyDescent="0.3">
      <c r="A142" s="82">
        <v>3300</v>
      </c>
      <c r="B142" s="93">
        <v>46097</v>
      </c>
      <c r="C142" s="83" t="s">
        <v>4410</v>
      </c>
      <c r="D142" s="113" t="s">
        <v>1707</v>
      </c>
      <c r="F142" s="120">
        <v>150000</v>
      </c>
      <c r="G142" s="85">
        <v>1</v>
      </c>
      <c r="I142" s="80">
        <v>150000</v>
      </c>
    </row>
    <row r="143" spans="1:10" ht="18" customHeight="1" x14ac:dyDescent="0.3">
      <c r="A143" s="82">
        <v>3301</v>
      </c>
      <c r="B143" s="93">
        <v>46097</v>
      </c>
      <c r="C143" s="83" t="s">
        <v>1544</v>
      </c>
      <c r="D143" s="113" t="s">
        <v>1525</v>
      </c>
      <c r="F143" s="120">
        <v>450000</v>
      </c>
      <c r="G143" s="85">
        <v>1</v>
      </c>
      <c r="H143" s="126">
        <v>45000</v>
      </c>
      <c r="I143" s="80">
        <v>495000</v>
      </c>
    </row>
    <row r="144" spans="1:10" ht="18" customHeight="1" x14ac:dyDescent="0.3">
      <c r="A144" s="82">
        <v>3302</v>
      </c>
      <c r="B144" s="93">
        <v>46097</v>
      </c>
      <c r="C144" s="83" t="s">
        <v>1544</v>
      </c>
      <c r="D144" s="113" t="s">
        <v>1509</v>
      </c>
      <c r="F144" s="120">
        <v>30000</v>
      </c>
      <c r="G144" s="85">
        <v>1</v>
      </c>
      <c r="H144" s="126">
        <v>3000</v>
      </c>
      <c r="I144" s="80">
        <v>33000</v>
      </c>
    </row>
    <row r="145" spans="1:10" ht="18" customHeight="1" x14ac:dyDescent="0.3">
      <c r="A145" s="82">
        <v>3303</v>
      </c>
      <c r="B145" s="93">
        <v>46097</v>
      </c>
      <c r="C145" s="83" t="s">
        <v>1434</v>
      </c>
      <c r="D145" s="113" t="s">
        <v>5328</v>
      </c>
      <c r="J145" s="80">
        <v>-300000</v>
      </c>
    </row>
    <row r="146" spans="1:10" ht="18" customHeight="1" x14ac:dyDescent="0.3">
      <c r="A146" s="82">
        <v>3304</v>
      </c>
      <c r="B146" s="93">
        <v>46097</v>
      </c>
      <c r="C146" s="83" t="s">
        <v>4410</v>
      </c>
      <c r="D146" s="113" t="s">
        <v>5330</v>
      </c>
      <c r="J146" s="80">
        <v>-150000</v>
      </c>
    </row>
    <row r="147" spans="1:10" ht="18" customHeight="1" x14ac:dyDescent="0.3">
      <c r="A147" s="82">
        <v>3305</v>
      </c>
      <c r="B147" s="93">
        <v>46097</v>
      </c>
      <c r="C147" s="83" t="s">
        <v>2454</v>
      </c>
      <c r="D147" s="113" t="s">
        <v>5331</v>
      </c>
      <c r="J147" s="80">
        <v>-220000</v>
      </c>
    </row>
    <row r="148" spans="1:10" ht="18" customHeight="1" x14ac:dyDescent="0.3">
      <c r="A148" s="82">
        <v>3306</v>
      </c>
      <c r="B148" s="93">
        <v>46097</v>
      </c>
      <c r="C148" s="83" t="s">
        <v>3794</v>
      </c>
      <c r="D148" s="113" t="s">
        <v>3563</v>
      </c>
      <c r="F148" s="120">
        <v>2600000</v>
      </c>
      <c r="G148" s="85">
        <v>1</v>
      </c>
      <c r="H148" s="126">
        <v>260000</v>
      </c>
      <c r="I148" s="80">
        <v>2860000</v>
      </c>
    </row>
    <row r="149" spans="1:10" ht="18" customHeight="1" x14ac:dyDescent="0.3">
      <c r="A149" s="82">
        <v>3307</v>
      </c>
      <c r="B149" s="93">
        <v>46098</v>
      </c>
      <c r="C149" s="83" t="s">
        <v>1016</v>
      </c>
      <c r="D149" s="113" t="s">
        <v>5334</v>
      </c>
      <c r="J149" s="80">
        <v>-3074000</v>
      </c>
    </row>
    <row r="150" spans="1:10" ht="18" customHeight="1" x14ac:dyDescent="0.3">
      <c r="A150" s="82">
        <v>3308</v>
      </c>
      <c r="B150" s="93">
        <v>46098</v>
      </c>
      <c r="C150" s="83" t="s">
        <v>1570</v>
      </c>
      <c r="D150" s="113" t="s">
        <v>1197</v>
      </c>
      <c r="F150" s="120">
        <v>1200000</v>
      </c>
      <c r="G150" s="85">
        <v>1</v>
      </c>
      <c r="H150" s="126">
        <v>120000</v>
      </c>
      <c r="I150" s="80">
        <v>1320000</v>
      </c>
    </row>
    <row r="151" spans="1:10" ht="18" customHeight="1" x14ac:dyDescent="0.3">
      <c r="A151" s="82">
        <v>3309</v>
      </c>
      <c r="B151" s="93">
        <v>46098</v>
      </c>
      <c r="C151" s="83" t="s">
        <v>1570</v>
      </c>
      <c r="D151" s="113" t="s">
        <v>1695</v>
      </c>
      <c r="F151" s="120">
        <v>50000</v>
      </c>
      <c r="G151" s="85">
        <v>1</v>
      </c>
      <c r="H151" s="126">
        <v>5000</v>
      </c>
      <c r="I151" s="80">
        <v>55000</v>
      </c>
    </row>
    <row r="152" spans="1:10" ht="18" customHeight="1" x14ac:dyDescent="0.3">
      <c r="A152" s="82">
        <v>3310</v>
      </c>
      <c r="B152" s="93">
        <v>46098</v>
      </c>
      <c r="C152" s="83" t="s">
        <v>1737</v>
      </c>
      <c r="D152" s="113" t="s">
        <v>2179</v>
      </c>
      <c r="F152" s="120">
        <v>75000</v>
      </c>
      <c r="G152" s="85">
        <v>2</v>
      </c>
      <c r="H152" s="126">
        <v>15000</v>
      </c>
      <c r="I152" s="80">
        <v>165000</v>
      </c>
    </row>
    <row r="153" spans="1:10" ht="18" customHeight="1" x14ac:dyDescent="0.3">
      <c r="A153" s="82">
        <v>3311</v>
      </c>
      <c r="B153" s="93">
        <v>46098</v>
      </c>
      <c r="C153" s="83" t="s">
        <v>1737</v>
      </c>
      <c r="D153" s="113" t="s">
        <v>2180</v>
      </c>
      <c r="F153" s="120">
        <v>40000</v>
      </c>
      <c r="G153" s="85">
        <v>1</v>
      </c>
      <c r="H153" s="126">
        <v>4000</v>
      </c>
      <c r="I153" s="80">
        <v>44000</v>
      </c>
    </row>
    <row r="154" spans="1:10" ht="18" customHeight="1" x14ac:dyDescent="0.3">
      <c r="A154" s="82">
        <v>3312</v>
      </c>
      <c r="B154" s="93">
        <v>46098</v>
      </c>
      <c r="C154" s="83" t="s">
        <v>1737</v>
      </c>
      <c r="D154" s="113" t="s">
        <v>1892</v>
      </c>
      <c r="F154" s="120">
        <v>20000</v>
      </c>
      <c r="G154" s="85">
        <v>1</v>
      </c>
      <c r="H154" s="126">
        <v>2000</v>
      </c>
      <c r="I154" s="80">
        <v>22000</v>
      </c>
    </row>
    <row r="155" spans="1:10" ht="18" customHeight="1" x14ac:dyDescent="0.3">
      <c r="A155" s="82">
        <v>3313</v>
      </c>
      <c r="B155" s="93">
        <v>46098</v>
      </c>
      <c r="C155" s="83" t="s">
        <v>1570</v>
      </c>
      <c r="D155" s="113" t="s">
        <v>1256</v>
      </c>
      <c r="F155" s="120">
        <v>50000</v>
      </c>
      <c r="G155" s="85">
        <v>3</v>
      </c>
      <c r="H155" s="126">
        <v>15000</v>
      </c>
      <c r="I155" s="80">
        <v>165000</v>
      </c>
    </row>
    <row r="156" spans="1:10" ht="18" customHeight="1" x14ac:dyDescent="0.3">
      <c r="A156" s="82">
        <v>3314</v>
      </c>
      <c r="B156" s="93">
        <v>46098</v>
      </c>
      <c r="C156" s="83" t="s">
        <v>1531</v>
      </c>
      <c r="D156" s="113" t="s">
        <v>1749</v>
      </c>
      <c r="F156" s="120">
        <v>280000</v>
      </c>
      <c r="G156" s="85">
        <v>1</v>
      </c>
      <c r="I156" s="80">
        <v>280000</v>
      </c>
    </row>
    <row r="157" spans="1:10" ht="18" customHeight="1" x14ac:dyDescent="0.3">
      <c r="A157" s="82">
        <v>3315</v>
      </c>
      <c r="B157" s="93">
        <v>46099</v>
      </c>
      <c r="C157" s="83" t="s">
        <v>1368</v>
      </c>
      <c r="D157" s="113" t="s">
        <v>4173</v>
      </c>
      <c r="J157" s="80">
        <v>-1300000</v>
      </c>
    </row>
    <row r="158" spans="1:10" ht="18" customHeight="1" x14ac:dyDescent="0.3">
      <c r="A158" s="82">
        <v>3316</v>
      </c>
      <c r="B158" s="93">
        <v>46099</v>
      </c>
      <c r="C158" s="83" t="s">
        <v>1567</v>
      </c>
      <c r="D158" s="113" t="s">
        <v>2823</v>
      </c>
      <c r="F158" s="120">
        <v>200000</v>
      </c>
      <c r="G158" s="85">
        <v>1</v>
      </c>
      <c r="H158" s="126">
        <v>20000</v>
      </c>
      <c r="I158" s="80">
        <v>220000</v>
      </c>
    </row>
    <row r="159" spans="1:10" ht="18" customHeight="1" x14ac:dyDescent="0.3">
      <c r="A159" s="82">
        <v>3317</v>
      </c>
      <c r="B159" s="93">
        <v>46099</v>
      </c>
      <c r="C159" s="83" t="s">
        <v>1016</v>
      </c>
      <c r="D159" s="113" t="s">
        <v>1197</v>
      </c>
      <c r="F159" s="120">
        <v>1200000</v>
      </c>
      <c r="G159" s="85">
        <v>1</v>
      </c>
      <c r="I159" s="80">
        <v>1200000</v>
      </c>
    </row>
    <row r="160" spans="1:10" ht="18" customHeight="1" x14ac:dyDescent="0.3">
      <c r="A160" s="82">
        <v>3318</v>
      </c>
      <c r="B160" s="93">
        <v>46099</v>
      </c>
      <c r="C160" s="83" t="s">
        <v>1016</v>
      </c>
      <c r="D160" s="113" t="s">
        <v>1486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3319</v>
      </c>
      <c r="B161" s="93">
        <v>46099</v>
      </c>
      <c r="C161" s="83" t="s">
        <v>1016</v>
      </c>
      <c r="D161" s="113" t="s">
        <v>1695</v>
      </c>
      <c r="F161" s="120">
        <v>50000</v>
      </c>
      <c r="G161" s="85">
        <v>1</v>
      </c>
      <c r="I161" s="80">
        <v>50000</v>
      </c>
    </row>
    <row r="162" spans="1:10" ht="18" customHeight="1" x14ac:dyDescent="0.3">
      <c r="A162" s="82">
        <v>3320</v>
      </c>
      <c r="B162" s="93">
        <v>46099</v>
      </c>
      <c r="C162" s="83" t="s">
        <v>1442</v>
      </c>
      <c r="D162" s="113" t="s">
        <v>5341</v>
      </c>
      <c r="J162" s="80">
        <v>-1760000</v>
      </c>
    </row>
    <row r="163" spans="1:10" ht="18" customHeight="1" x14ac:dyDescent="0.3">
      <c r="A163" s="82">
        <v>3321</v>
      </c>
      <c r="B163" s="93">
        <v>46100</v>
      </c>
      <c r="C163" s="83" t="s">
        <v>2985</v>
      </c>
      <c r="D163" s="113" t="s">
        <v>5140</v>
      </c>
      <c r="J163" s="80">
        <v>-1250000</v>
      </c>
    </row>
    <row r="164" spans="1:10" ht="18" customHeight="1" x14ac:dyDescent="0.3">
      <c r="A164" s="82">
        <v>3322</v>
      </c>
      <c r="B164" s="93">
        <v>46100</v>
      </c>
      <c r="C164" s="83" t="s">
        <v>1570</v>
      </c>
      <c r="D164" s="113" t="s">
        <v>3932</v>
      </c>
      <c r="J164" s="80">
        <v>-1500000</v>
      </c>
    </row>
    <row r="165" spans="1:10" ht="18" customHeight="1" x14ac:dyDescent="0.3">
      <c r="A165" s="82">
        <v>3323</v>
      </c>
      <c r="B165" s="93">
        <v>46100</v>
      </c>
      <c r="C165" s="83" t="s">
        <v>3188</v>
      </c>
      <c r="D165" s="113" t="s">
        <v>4156</v>
      </c>
      <c r="J165" s="80">
        <v>-2300000</v>
      </c>
    </row>
    <row r="166" spans="1:10" ht="18" customHeight="1" x14ac:dyDescent="0.3">
      <c r="A166" s="82">
        <v>3324</v>
      </c>
      <c r="B166" s="93">
        <v>46100</v>
      </c>
      <c r="C166" s="83" t="s">
        <v>2770</v>
      </c>
      <c r="D166" s="113" t="s">
        <v>2078</v>
      </c>
      <c r="J166" s="80">
        <v>-650000</v>
      </c>
    </row>
    <row r="167" spans="1:10" ht="18" customHeight="1" x14ac:dyDescent="0.3">
      <c r="A167" s="82">
        <v>3325</v>
      </c>
      <c r="B167" s="93">
        <v>46100</v>
      </c>
      <c r="C167" s="83" t="s">
        <v>1463</v>
      </c>
      <c r="D167" s="113" t="s">
        <v>1197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3326</v>
      </c>
      <c r="B168" s="93">
        <v>46100</v>
      </c>
      <c r="C168" s="83" t="s">
        <v>1463</v>
      </c>
      <c r="D168" s="113" t="s">
        <v>1486</v>
      </c>
      <c r="F168" s="120">
        <v>350000</v>
      </c>
      <c r="G168" s="85">
        <v>1</v>
      </c>
      <c r="I168" s="80">
        <v>350000</v>
      </c>
    </row>
    <row r="169" spans="1:10" ht="18" customHeight="1" x14ac:dyDescent="0.3">
      <c r="A169" s="82">
        <v>3327</v>
      </c>
      <c r="B169" s="93">
        <v>46100</v>
      </c>
      <c r="C169" s="83" t="s">
        <v>2545</v>
      </c>
      <c r="D169" s="113" t="s">
        <v>1199</v>
      </c>
      <c r="F169" s="120">
        <v>1300000</v>
      </c>
      <c r="G169" s="85">
        <v>1</v>
      </c>
      <c r="I169" s="80">
        <v>1300000</v>
      </c>
    </row>
    <row r="170" spans="1:10" ht="18" customHeight="1" x14ac:dyDescent="0.3">
      <c r="A170" s="82">
        <v>3328</v>
      </c>
      <c r="B170" s="93">
        <v>46100</v>
      </c>
      <c r="C170" s="83" t="s">
        <v>1570</v>
      </c>
      <c r="D170" s="113" t="s">
        <v>5345</v>
      </c>
      <c r="F170" s="120">
        <v>2500000</v>
      </c>
      <c r="G170" s="85">
        <v>1</v>
      </c>
      <c r="H170" s="126">
        <v>250000</v>
      </c>
      <c r="I170" s="80">
        <v>2750000</v>
      </c>
    </row>
    <row r="171" spans="1:10" ht="18" customHeight="1" x14ac:dyDescent="0.3">
      <c r="A171" s="82">
        <v>3329</v>
      </c>
      <c r="B171" s="93">
        <v>46100</v>
      </c>
      <c r="C171" s="83" t="s">
        <v>1463</v>
      </c>
      <c r="D171" s="113" t="s">
        <v>4489</v>
      </c>
      <c r="J171" s="80">
        <v>-2550000</v>
      </c>
    </row>
    <row r="172" spans="1:10" ht="18" customHeight="1" x14ac:dyDescent="0.3">
      <c r="A172" s="82">
        <v>3330</v>
      </c>
      <c r="B172" s="93">
        <v>46101</v>
      </c>
      <c r="C172" s="83" t="s">
        <v>1444</v>
      </c>
      <c r="D172" s="113" t="s">
        <v>1790</v>
      </c>
      <c r="J172" s="80">
        <v>-100000</v>
      </c>
    </row>
    <row r="173" spans="1:10" ht="18" customHeight="1" x14ac:dyDescent="0.3">
      <c r="A173" s="82">
        <v>3331</v>
      </c>
      <c r="B173" s="93">
        <v>46101</v>
      </c>
      <c r="C173" s="83" t="s">
        <v>2090</v>
      </c>
      <c r="D173" s="113" t="s">
        <v>1790</v>
      </c>
      <c r="J173" s="80">
        <v>-2970000</v>
      </c>
    </row>
    <row r="174" spans="1:10" ht="18" customHeight="1" x14ac:dyDescent="0.3">
      <c r="A174" s="82">
        <v>3333</v>
      </c>
      <c r="B174" s="93">
        <v>46101</v>
      </c>
      <c r="C174" s="83" t="s">
        <v>3794</v>
      </c>
      <c r="D174" s="113" t="s">
        <v>1790</v>
      </c>
      <c r="J174" s="80">
        <v>-2860000</v>
      </c>
    </row>
    <row r="175" spans="1:10" ht="18" customHeight="1" x14ac:dyDescent="0.3">
      <c r="A175" s="82">
        <v>3334</v>
      </c>
      <c r="B175" s="93">
        <v>46101</v>
      </c>
      <c r="C175" s="83" t="s">
        <v>1439</v>
      </c>
      <c r="D175" s="113" t="s">
        <v>1790</v>
      </c>
      <c r="J175" s="80">
        <v>-1320000</v>
      </c>
    </row>
    <row r="176" spans="1:10" ht="18" customHeight="1" x14ac:dyDescent="0.3">
      <c r="A176" s="82">
        <v>3335</v>
      </c>
      <c r="B176" s="93">
        <v>46101</v>
      </c>
      <c r="C176" s="83" t="s">
        <v>1044</v>
      </c>
      <c r="D176" s="113" t="s">
        <v>1790</v>
      </c>
      <c r="J176" s="80">
        <v>-1600000</v>
      </c>
    </row>
    <row r="177" spans="1:9" ht="18" customHeight="1" x14ac:dyDescent="0.3">
      <c r="A177" s="82">
        <v>3336</v>
      </c>
      <c r="B177" s="93">
        <v>46101</v>
      </c>
      <c r="C177" s="83" t="s">
        <v>1459</v>
      </c>
      <c r="D177" s="113" t="s">
        <v>2185</v>
      </c>
      <c r="F177" s="120">
        <v>1600000</v>
      </c>
      <c r="G177" s="85">
        <v>1</v>
      </c>
      <c r="I177" s="80">
        <v>1600000</v>
      </c>
    </row>
    <row r="178" spans="1:9" ht="18" customHeight="1" x14ac:dyDescent="0.3">
      <c r="A178" s="82">
        <v>3337</v>
      </c>
      <c r="B178" s="93">
        <v>46101</v>
      </c>
      <c r="C178" s="83" t="s">
        <v>1737</v>
      </c>
      <c r="D178" s="113" t="s">
        <v>2175</v>
      </c>
      <c r="F178" s="120">
        <v>1000000</v>
      </c>
      <c r="G178" s="85">
        <v>1</v>
      </c>
      <c r="H178" s="126">
        <v>100000</v>
      </c>
      <c r="I178" s="80">
        <v>1100000</v>
      </c>
    </row>
    <row r="179" spans="1:9" ht="18" customHeight="1" x14ac:dyDescent="0.3">
      <c r="A179" s="82">
        <v>3338</v>
      </c>
      <c r="B179" s="93">
        <v>46101</v>
      </c>
      <c r="C179" s="83" t="s">
        <v>1737</v>
      </c>
      <c r="D179" s="113" t="s">
        <v>1509</v>
      </c>
      <c r="F179" s="120">
        <v>30000</v>
      </c>
      <c r="G179" s="85">
        <v>1</v>
      </c>
      <c r="H179" s="126">
        <v>3000</v>
      </c>
      <c r="I179" s="80">
        <v>33000</v>
      </c>
    </row>
    <row r="180" spans="1:9" ht="18" customHeight="1" x14ac:dyDescent="0.3">
      <c r="A180" s="82">
        <v>3339</v>
      </c>
      <c r="B180" s="93">
        <v>46102</v>
      </c>
      <c r="C180" s="83" t="s">
        <v>1576</v>
      </c>
      <c r="D180" s="113" t="s">
        <v>2176</v>
      </c>
      <c r="F180" s="120">
        <v>650000</v>
      </c>
      <c r="G180" s="85">
        <v>1</v>
      </c>
      <c r="I180" s="80">
        <v>650000</v>
      </c>
    </row>
    <row r="181" spans="1:9" ht="18" customHeight="1" x14ac:dyDescent="0.3">
      <c r="A181" s="82">
        <v>3340</v>
      </c>
      <c r="B181" s="93">
        <v>46102</v>
      </c>
      <c r="C181" s="83" t="s">
        <v>1780</v>
      </c>
      <c r="D181" s="113" t="s">
        <v>2169</v>
      </c>
      <c r="F181" s="120">
        <v>1500000</v>
      </c>
      <c r="G181" s="85">
        <v>1</v>
      </c>
      <c r="I181" s="80">
        <v>1500000</v>
      </c>
    </row>
    <row r="182" spans="1:9" ht="18" customHeight="1" x14ac:dyDescent="0.3">
      <c r="A182" s="82">
        <v>3341</v>
      </c>
      <c r="B182" s="93">
        <v>46102</v>
      </c>
      <c r="C182" s="83" t="s">
        <v>1780</v>
      </c>
      <c r="D182" s="113" t="s">
        <v>2170</v>
      </c>
      <c r="F182" s="120">
        <v>100000</v>
      </c>
      <c r="G182" s="85">
        <v>1</v>
      </c>
      <c r="I182" s="80">
        <v>100000</v>
      </c>
    </row>
    <row r="183" spans="1:9" ht="18" customHeight="1" x14ac:dyDescent="0.3">
      <c r="A183" s="82">
        <v>3342</v>
      </c>
      <c r="B183" s="93">
        <v>46102</v>
      </c>
      <c r="C183" s="83" t="s">
        <v>1531</v>
      </c>
      <c r="D183" s="113" t="s">
        <v>1197</v>
      </c>
      <c r="F183" s="120">
        <v>1200000</v>
      </c>
      <c r="G183" s="85">
        <v>1</v>
      </c>
      <c r="I183" s="80">
        <v>1200000</v>
      </c>
    </row>
    <row r="184" spans="1:9" ht="18" customHeight="1" x14ac:dyDescent="0.3">
      <c r="A184" s="82">
        <v>3343</v>
      </c>
      <c r="B184" s="93">
        <v>46104</v>
      </c>
      <c r="C184" s="83" t="s">
        <v>2397</v>
      </c>
      <c r="D184" s="113" t="s">
        <v>2167</v>
      </c>
      <c r="F184" s="120">
        <v>1500000</v>
      </c>
      <c r="G184" s="85">
        <v>1</v>
      </c>
      <c r="H184" s="126">
        <v>150000</v>
      </c>
      <c r="I184" s="80">
        <v>1650000</v>
      </c>
    </row>
    <row r="185" spans="1:9" ht="18" customHeight="1" x14ac:dyDescent="0.3">
      <c r="A185" s="82">
        <v>3344</v>
      </c>
      <c r="B185" s="93">
        <v>46104</v>
      </c>
      <c r="C185" s="83" t="s">
        <v>2397</v>
      </c>
      <c r="D185" s="113" t="s">
        <v>1199</v>
      </c>
      <c r="F185" s="120">
        <v>1250000</v>
      </c>
      <c r="G185" s="85">
        <v>1</v>
      </c>
      <c r="H185" s="126">
        <v>125000</v>
      </c>
      <c r="I185" s="80">
        <v>1375000</v>
      </c>
    </row>
    <row r="186" spans="1:9" ht="18" customHeight="1" x14ac:dyDescent="0.3">
      <c r="A186" s="82">
        <v>3345</v>
      </c>
      <c r="B186" s="93">
        <v>46104</v>
      </c>
      <c r="C186" s="83" t="s">
        <v>1389</v>
      </c>
      <c r="D186" s="113" t="s">
        <v>2400</v>
      </c>
      <c r="F186" s="120">
        <v>35000</v>
      </c>
      <c r="G186" s="85">
        <v>1</v>
      </c>
      <c r="I186" s="80">
        <v>35000</v>
      </c>
    </row>
    <row r="187" spans="1:9" ht="18" customHeight="1" x14ac:dyDescent="0.3">
      <c r="A187" s="82">
        <v>3346</v>
      </c>
      <c r="B187" s="93">
        <v>46104</v>
      </c>
      <c r="C187" s="83" t="s">
        <v>1016</v>
      </c>
      <c r="D187" s="113" t="s">
        <v>4542</v>
      </c>
      <c r="F187" s="120">
        <v>1100000</v>
      </c>
      <c r="G187" s="85">
        <v>1</v>
      </c>
      <c r="I187" s="80">
        <v>1100000</v>
      </c>
    </row>
    <row r="188" spans="1:9" ht="18" customHeight="1" x14ac:dyDescent="0.3">
      <c r="A188" s="82">
        <v>3347</v>
      </c>
      <c r="B188" s="93">
        <v>46104</v>
      </c>
      <c r="C188" s="83" t="s">
        <v>1884</v>
      </c>
      <c r="D188" s="113" t="s">
        <v>1197</v>
      </c>
      <c r="F188" s="120">
        <v>1200000</v>
      </c>
      <c r="G188" s="85">
        <v>1</v>
      </c>
      <c r="I188" s="80">
        <v>1200000</v>
      </c>
    </row>
    <row r="189" spans="1:9" ht="18" customHeight="1" x14ac:dyDescent="0.3">
      <c r="A189" s="82">
        <v>3348</v>
      </c>
      <c r="B189" s="93">
        <v>46104</v>
      </c>
      <c r="C189" s="83" t="s">
        <v>1167</v>
      </c>
      <c r="D189" s="113" t="s">
        <v>2801</v>
      </c>
      <c r="F189" s="120">
        <v>1000000</v>
      </c>
      <c r="G189" s="85">
        <v>1</v>
      </c>
      <c r="H189" s="126">
        <v>100000</v>
      </c>
      <c r="I189" s="80">
        <v>1100000</v>
      </c>
    </row>
    <row r="190" spans="1:9" ht="18" customHeight="1" x14ac:dyDescent="0.3">
      <c r="A190" s="82">
        <v>3349</v>
      </c>
      <c r="B190" s="93">
        <v>46104</v>
      </c>
      <c r="C190" s="83" t="s">
        <v>1567</v>
      </c>
      <c r="D190" s="113" t="s">
        <v>2906</v>
      </c>
      <c r="F190" s="120">
        <v>360000</v>
      </c>
      <c r="G190" s="85">
        <v>1</v>
      </c>
      <c r="H190" s="126">
        <v>36000</v>
      </c>
      <c r="I190" s="80">
        <v>396000</v>
      </c>
    </row>
    <row r="191" spans="1:9" ht="18" customHeight="1" x14ac:dyDescent="0.3">
      <c r="A191" s="82">
        <v>3350</v>
      </c>
      <c r="B191" s="93">
        <v>46104</v>
      </c>
      <c r="C191" s="83" t="s">
        <v>1544</v>
      </c>
      <c r="D191" s="113" t="s">
        <v>2033</v>
      </c>
      <c r="F191" s="120">
        <v>1000000</v>
      </c>
      <c r="G191" s="85">
        <v>1</v>
      </c>
      <c r="H191" s="126">
        <v>100000</v>
      </c>
      <c r="I191" s="80">
        <v>1100000</v>
      </c>
    </row>
    <row r="192" spans="1:9" ht="18" customHeight="1" x14ac:dyDescent="0.3">
      <c r="A192" s="82">
        <v>3351</v>
      </c>
      <c r="B192" s="93">
        <v>46104</v>
      </c>
      <c r="C192" s="83" t="s">
        <v>1544</v>
      </c>
      <c r="D192" s="113" t="s">
        <v>1509</v>
      </c>
      <c r="F192" s="120">
        <v>20000</v>
      </c>
      <c r="G192" s="85">
        <v>1</v>
      </c>
      <c r="H192" s="126">
        <v>2000</v>
      </c>
      <c r="I192" s="80">
        <v>22000</v>
      </c>
    </row>
    <row r="193" spans="1:9" ht="18" customHeight="1" x14ac:dyDescent="0.3">
      <c r="A193" s="82">
        <v>3352</v>
      </c>
      <c r="B193" s="93">
        <v>46104</v>
      </c>
      <c r="C193" s="83" t="s">
        <v>1013</v>
      </c>
      <c r="D193" s="113" t="s">
        <v>1197</v>
      </c>
      <c r="F193" s="120">
        <v>1200000</v>
      </c>
      <c r="G193" s="85">
        <v>1</v>
      </c>
      <c r="H193" s="126">
        <v>120000</v>
      </c>
      <c r="I193" s="80">
        <v>1320000</v>
      </c>
    </row>
    <row r="194" spans="1:9" ht="18" customHeight="1" x14ac:dyDescent="0.3">
      <c r="A194" s="82">
        <v>3353</v>
      </c>
      <c r="B194" s="93">
        <v>46104</v>
      </c>
      <c r="C194" s="83" t="s">
        <v>1013</v>
      </c>
      <c r="D194" s="113" t="s">
        <v>1695</v>
      </c>
      <c r="F194" s="120">
        <v>50000</v>
      </c>
      <c r="G194" s="85">
        <v>2</v>
      </c>
      <c r="H194" s="126">
        <v>10000</v>
      </c>
      <c r="I194" s="80">
        <v>110000</v>
      </c>
    </row>
    <row r="195" spans="1:9" ht="18" customHeight="1" x14ac:dyDescent="0.3">
      <c r="A195" s="82">
        <v>3354</v>
      </c>
      <c r="B195" s="93">
        <v>46104</v>
      </c>
      <c r="C195" s="83" t="s">
        <v>1795</v>
      </c>
      <c r="D195" s="113" t="s">
        <v>2176</v>
      </c>
      <c r="F195" s="120">
        <v>620000</v>
      </c>
      <c r="G195" s="85">
        <v>1</v>
      </c>
      <c r="I195" s="80">
        <v>620000</v>
      </c>
    </row>
    <row r="196" spans="1:9" ht="18" customHeight="1" x14ac:dyDescent="0.3">
      <c r="A196" s="82">
        <v>3355</v>
      </c>
      <c r="B196" s="93">
        <v>46104</v>
      </c>
      <c r="C196" s="83" t="s">
        <v>1795</v>
      </c>
      <c r="D196" s="113" t="s">
        <v>2906</v>
      </c>
      <c r="F196" s="120">
        <v>595455</v>
      </c>
      <c r="G196" s="85">
        <v>1</v>
      </c>
      <c r="H196" s="126">
        <v>59546</v>
      </c>
      <c r="I196" s="80">
        <v>655001</v>
      </c>
    </row>
    <row r="197" spans="1:9" ht="18" customHeight="1" x14ac:dyDescent="0.3">
      <c r="A197" s="82">
        <v>3356</v>
      </c>
      <c r="B197" s="93">
        <v>46104</v>
      </c>
      <c r="C197" s="83" t="s">
        <v>1795</v>
      </c>
      <c r="D197" s="113" t="s">
        <v>2177</v>
      </c>
      <c r="F197" s="120">
        <v>140000</v>
      </c>
      <c r="G197" s="85">
        <v>1</v>
      </c>
      <c r="H197" s="126">
        <v>14000</v>
      </c>
      <c r="I197" s="80">
        <v>154000</v>
      </c>
    </row>
    <row r="200" spans="1:9" ht="18" customHeight="1" x14ac:dyDescent="0.3">
      <c r="I200" s="126"/>
    </row>
    <row r="201" spans="1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354"/>
  <sheetViews>
    <sheetView workbookViewId="0">
      <pane xSplit="1" ySplit="1" topLeftCell="B3327" activePane="bottomRight" state="frozen"/>
      <selection activeCell="N26" sqref="N26"/>
      <selection pane="topRight" activeCell="N26" sqref="N26"/>
      <selection pane="bottomLeft" activeCell="N26" sqref="N26"/>
      <selection pane="bottomRight" activeCell="E3352" sqref="E335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3357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4556</v>
      </c>
    </row>
    <row r="2140" spans="1:14" x14ac:dyDescent="0.3">
      <c r="A2140" s="58">
        <v>2140</v>
      </c>
      <c r="B2140" s="264">
        <v>45964</v>
      </c>
      <c r="C2140" s="292" t="s">
        <v>4711</v>
      </c>
      <c r="D2140" s="295" t="s">
        <v>4071</v>
      </c>
      <c r="E2140" s="292" t="s">
        <v>4714</v>
      </c>
      <c r="F2140" s="269" t="s">
        <v>4715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4556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4556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4556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4556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4556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4556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4556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4556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4556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4556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4556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4556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4556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4556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4556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4556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4556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4556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4556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4556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4556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4556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4556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4556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4556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4556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4556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4556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4556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4556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4556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4556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4556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4556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4556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4556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4556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4556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4556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4556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4556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4556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4556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4556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4556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4556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4556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4556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4556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4556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4556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4556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4556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4556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4556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4556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4556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4556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4556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4556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4556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4556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4556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4556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4556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4556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4556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4556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4556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4556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4556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4556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4556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4556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4556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4556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4556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4556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4556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4556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4556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4556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4556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4556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4556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4556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4556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4556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4556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4556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4556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4556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4556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4556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4556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4556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4556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4556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4556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4556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4556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4556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4556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4556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4556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4556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4556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4556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4423</v>
      </c>
      <c r="E2313" s="292" t="s">
        <v>4424</v>
      </c>
      <c r="F2313" s="269" t="s">
        <v>4425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4556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4556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4556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4556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4556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4556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4556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4556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4556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4556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4556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4556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4556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4556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4556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4556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4568</v>
      </c>
    </row>
    <row r="2343" spans="1:14" x14ac:dyDescent="0.3">
      <c r="A2343" s="58">
        <v>2343</v>
      </c>
      <c r="B2343" s="264">
        <v>45985</v>
      </c>
      <c r="C2343" s="292" t="s">
        <v>4423</v>
      </c>
      <c r="E2343" s="292" t="s">
        <v>4426</v>
      </c>
      <c r="F2343" s="269" t="s">
        <v>4427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4428</v>
      </c>
      <c r="N2343" t="s">
        <v>4556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4556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4556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4568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4556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4556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4556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4556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4556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4568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4568</v>
      </c>
    </row>
    <row r="2361" spans="1:14" x14ac:dyDescent="0.3">
      <c r="A2361" s="58">
        <v>2361</v>
      </c>
      <c r="B2361" s="264">
        <v>45986</v>
      </c>
      <c r="C2361" s="292" t="s">
        <v>4416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4568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4568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4422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4416</v>
      </c>
      <c r="E2365" s="292" t="s">
        <v>4421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4568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4568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4568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4568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4568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4568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4435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4436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4440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4568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4568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4568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4568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4568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4568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4568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4568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4568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4568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4568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4568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4568</v>
      </c>
    </row>
    <row r="2390" spans="1:14" x14ac:dyDescent="0.3">
      <c r="A2390" s="58">
        <v>2390</v>
      </c>
      <c r="B2390" s="264">
        <v>45988</v>
      </c>
      <c r="C2390" s="292" t="s">
        <v>4440</v>
      </c>
      <c r="E2390" s="292" t="s">
        <v>4451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4452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4568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4568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4568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4568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4568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4568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4568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4455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4568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4568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4568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4459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4460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4462</v>
      </c>
      <c r="N2409" t="s">
        <v>4556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4463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4732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4732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4732</v>
      </c>
    </row>
    <row r="2416" spans="1:14" x14ac:dyDescent="0.3">
      <c r="A2416" s="58">
        <v>2416</v>
      </c>
      <c r="B2416" s="264">
        <v>45992</v>
      </c>
      <c r="C2416" s="292" t="s">
        <v>4464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4732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4464</v>
      </c>
      <c r="E2421" s="292" t="s">
        <v>4470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4472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4732</v>
      </c>
    </row>
    <row r="2426" spans="1:14" x14ac:dyDescent="0.3">
      <c r="A2426" s="58">
        <v>2426</v>
      </c>
      <c r="B2426" s="264">
        <v>45993</v>
      </c>
      <c r="C2426" s="292" t="s">
        <v>4490</v>
      </c>
      <c r="E2426" s="292" t="s">
        <v>4491</v>
      </c>
      <c r="F2426" s="269" t="s">
        <v>4492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4732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4732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4732</v>
      </c>
    </row>
    <row r="2429" spans="1:14" x14ac:dyDescent="0.3">
      <c r="A2429" s="58">
        <v>2429</v>
      </c>
      <c r="B2429" s="264">
        <v>45993</v>
      </c>
      <c r="C2429" s="292" t="s">
        <v>4472</v>
      </c>
      <c r="E2429" s="292" t="s">
        <v>4478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4732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4732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4732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4732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4732</v>
      </c>
    </row>
    <row r="2438" spans="1:14" x14ac:dyDescent="0.3">
      <c r="A2438" s="58">
        <v>2438</v>
      </c>
      <c r="B2438" s="264">
        <v>45994</v>
      </c>
      <c r="C2438" s="292" t="s">
        <v>4711</v>
      </c>
      <c r="D2438" s="295" t="s">
        <v>4071</v>
      </c>
      <c r="E2438" s="292" t="s">
        <v>4712</v>
      </c>
      <c r="F2438" s="269" t="s">
        <v>4713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4732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4732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4732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4489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4732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4732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4732</v>
      </c>
    </row>
    <row r="2448" spans="1:14" x14ac:dyDescent="0.3">
      <c r="A2448" s="58">
        <v>2448</v>
      </c>
      <c r="B2448" s="264">
        <v>45995</v>
      </c>
      <c r="C2448" s="292" t="s">
        <v>4493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4732</v>
      </c>
    </row>
    <row r="2449" spans="1:14" x14ac:dyDescent="0.3">
      <c r="A2449" s="58">
        <v>2449</v>
      </c>
      <c r="B2449" s="264">
        <v>45995</v>
      </c>
      <c r="C2449" s="292" t="s">
        <v>4493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4499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4502</v>
      </c>
      <c r="G2452" s="265">
        <v>600000</v>
      </c>
      <c r="H2452" s="269">
        <v>1</v>
      </c>
      <c r="K2452" s="265">
        <v>600000</v>
      </c>
      <c r="N2452" t="s">
        <v>4732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4732</v>
      </c>
    </row>
    <row r="2454" spans="1:14" x14ac:dyDescent="0.3">
      <c r="A2454" s="58">
        <v>2454</v>
      </c>
      <c r="B2454" s="264">
        <v>45996</v>
      </c>
      <c r="C2454" s="292" t="s">
        <v>4554</v>
      </c>
      <c r="E2454" s="292" t="s">
        <v>4555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4436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4732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4732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4732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4732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4732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4517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4518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4732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4732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4732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4732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4732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4732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4732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4732</v>
      </c>
    </row>
    <row r="2477" spans="1:14" x14ac:dyDescent="0.3">
      <c r="A2477" s="58">
        <v>2477</v>
      </c>
      <c r="B2477" s="264">
        <v>46000</v>
      </c>
      <c r="C2477" s="292" t="s">
        <v>4550</v>
      </c>
      <c r="E2477" s="292" t="s">
        <v>4551</v>
      </c>
      <c r="F2477" s="269" t="s">
        <v>4552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4732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4732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4732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4528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4530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4517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4532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4732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4732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4732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4732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4732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4542</v>
      </c>
      <c r="F2499" s="269" t="s">
        <v>4541</v>
      </c>
      <c r="G2499" s="265">
        <v>850000</v>
      </c>
      <c r="H2499" s="269">
        <v>1</v>
      </c>
      <c r="K2499" s="265">
        <v>850000</v>
      </c>
      <c r="N2499" t="s">
        <v>4732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4732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4545</v>
      </c>
      <c r="N2501" t="s">
        <v>4732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4547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4548</v>
      </c>
      <c r="N2504" t="s">
        <v>4732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4553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4559</v>
      </c>
      <c r="F2509" s="269" t="s">
        <v>4558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4732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4562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4732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4732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4732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4732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4566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4567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4732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4732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4732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4572</v>
      </c>
      <c r="G2521" s="265">
        <v>850000</v>
      </c>
      <c r="H2521" s="269">
        <v>1</v>
      </c>
      <c r="K2521" s="265">
        <v>850000</v>
      </c>
      <c r="N2521" t="s">
        <v>4732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4579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4580</v>
      </c>
      <c r="G2524" s="265">
        <v>250000</v>
      </c>
      <c r="H2524" s="269">
        <v>1</v>
      </c>
      <c r="K2524" s="265">
        <v>250000</v>
      </c>
      <c r="N2524" t="s">
        <v>4732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4732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4732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4732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4732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4732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4732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4732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4732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4732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4732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4732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4732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4732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4732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4732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4732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4598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4732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4599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4732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4732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4732</v>
      </c>
    </row>
    <row r="2553" spans="1:14" x14ac:dyDescent="0.3">
      <c r="A2553" s="58">
        <v>2553</v>
      </c>
      <c r="B2553" s="264">
        <v>46008</v>
      </c>
      <c r="C2553" s="292" t="s">
        <v>4620</v>
      </c>
      <c r="D2553" s="295" t="s">
        <v>4071</v>
      </c>
      <c r="E2553" s="292" t="s">
        <v>4621</v>
      </c>
      <c r="F2553" s="269" t="s">
        <v>4622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4732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4732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4732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4732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4732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4732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4607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4608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4609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4732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4732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4732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4732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4732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4732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4732</v>
      </c>
    </row>
    <row r="2569" spans="1:14" x14ac:dyDescent="0.3">
      <c r="A2569" s="58">
        <v>2569</v>
      </c>
      <c r="B2569" s="264">
        <v>46009</v>
      </c>
      <c r="C2569" s="292" t="s">
        <v>4609</v>
      </c>
      <c r="E2569" s="292" t="s">
        <v>4618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4625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4732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4732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4732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4732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4635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4637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4732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4732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4732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4641</v>
      </c>
      <c r="F2588" s="269" t="s">
        <v>4640</v>
      </c>
      <c r="G2588" s="265">
        <v>22000</v>
      </c>
      <c r="H2588" s="269">
        <v>1</v>
      </c>
      <c r="K2588" s="265">
        <v>22000</v>
      </c>
      <c r="N2588" t="s">
        <v>4732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4954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4732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4732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4732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4643</v>
      </c>
      <c r="G2592" s="265">
        <v>10000</v>
      </c>
      <c r="H2592" s="269">
        <v>2</v>
      </c>
      <c r="K2592" s="265">
        <v>20000</v>
      </c>
      <c r="N2592" t="s">
        <v>4732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4732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4732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4732</v>
      </c>
    </row>
    <row r="2596" spans="1:14" x14ac:dyDescent="0.3">
      <c r="A2596" s="58">
        <v>2596</v>
      </c>
      <c r="B2596" s="264">
        <v>46013</v>
      </c>
      <c r="C2596" s="292" t="s">
        <v>4609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4732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4732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4649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4732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4732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4732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4732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4655</v>
      </c>
      <c r="F2607" s="269" t="s">
        <v>4654</v>
      </c>
      <c r="G2607" s="265">
        <v>600000</v>
      </c>
      <c r="H2607" s="269">
        <v>1</v>
      </c>
      <c r="K2607" s="265">
        <v>600000</v>
      </c>
      <c r="N2607" t="s">
        <v>4732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4732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4732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4732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4732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4664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4609</v>
      </c>
      <c r="E2613" s="292" t="s">
        <v>4665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4666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4667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4668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4732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4732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4732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4732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4579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4517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4732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4732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4732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4679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4732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4732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4683</v>
      </c>
      <c r="N2634" t="s">
        <v>4732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4732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4686</v>
      </c>
      <c r="N2636" t="s">
        <v>4732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4732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4732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4732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4691</v>
      </c>
      <c r="N2640" t="s">
        <v>4732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4693</v>
      </c>
      <c r="N2641" t="s">
        <v>4732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4732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4953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4732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4732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4732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4700</v>
      </c>
      <c r="N2650" t="s">
        <v>4732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4435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4705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4707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4709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4710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4436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4463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4716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4983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4983</v>
      </c>
    </row>
    <row r="2670" spans="1:14" x14ac:dyDescent="0.3">
      <c r="A2670" s="58">
        <v>2670</v>
      </c>
      <c r="B2670" s="264">
        <v>46024</v>
      </c>
      <c r="C2670" s="292" t="s">
        <v>4719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4983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4983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4983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4983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4983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4983</v>
      </c>
    </row>
    <row r="2676" spans="1:14" x14ac:dyDescent="0.3">
      <c r="A2676" s="58">
        <v>2676</v>
      </c>
      <c r="B2676" s="264">
        <v>46024</v>
      </c>
      <c r="C2676" s="292" t="s">
        <v>4746</v>
      </c>
      <c r="E2676" s="292" t="s">
        <v>4747</v>
      </c>
      <c r="F2676" s="269" t="s">
        <v>4748</v>
      </c>
      <c r="G2676" s="265">
        <v>950000</v>
      </c>
      <c r="H2676" s="269">
        <v>1</v>
      </c>
      <c r="K2676" s="265">
        <v>950000</v>
      </c>
      <c r="N2676" t="s">
        <v>4983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4983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4983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4983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4983</v>
      </c>
    </row>
    <row r="2681" spans="1:14" x14ac:dyDescent="0.3">
      <c r="A2681" s="58">
        <v>2681</v>
      </c>
      <c r="B2681" s="264">
        <v>46024</v>
      </c>
      <c r="C2681" s="292" t="s">
        <v>4716</v>
      </c>
      <c r="E2681" s="292" t="s">
        <v>4729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4719</v>
      </c>
      <c r="E2682" s="292" t="s">
        <v>4730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5072</v>
      </c>
      <c r="E2683" s="292" t="s">
        <v>5073</v>
      </c>
      <c r="G2683" s="265">
        <v>150000</v>
      </c>
      <c r="H2683" s="269">
        <v>1</v>
      </c>
      <c r="K2683" s="265">
        <v>150000</v>
      </c>
      <c r="N2683" t="s">
        <v>4983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4741</v>
      </c>
      <c r="E2685" s="292" t="s">
        <v>4742</v>
      </c>
      <c r="F2685" s="269" t="s">
        <v>4743</v>
      </c>
      <c r="G2685" s="265">
        <v>1200000</v>
      </c>
      <c r="H2685" s="269">
        <v>1</v>
      </c>
      <c r="K2685" s="265">
        <v>1200000</v>
      </c>
      <c r="N2685" t="s">
        <v>4983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4983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4983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4983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4737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4983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4983</v>
      </c>
    </row>
    <row r="2691" spans="1:14" x14ac:dyDescent="0.3">
      <c r="A2691" s="58">
        <v>2691</v>
      </c>
      <c r="B2691" s="264">
        <v>46027</v>
      </c>
      <c r="C2691" s="292" t="s">
        <v>4972</v>
      </c>
      <c r="E2691" s="292" t="s">
        <v>4973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4983</v>
      </c>
    </row>
    <row r="2692" spans="1:14" x14ac:dyDescent="0.3">
      <c r="A2692" s="58">
        <v>2692</v>
      </c>
      <c r="B2692" s="264">
        <v>46027</v>
      </c>
      <c r="C2692" s="292" t="s">
        <v>4972</v>
      </c>
      <c r="E2692" s="292" t="s">
        <v>4974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4983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4744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4745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4749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4983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4983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4983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4983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4983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4756</v>
      </c>
      <c r="F2704" s="269" t="s">
        <v>4755</v>
      </c>
      <c r="G2704" s="265">
        <v>1400000</v>
      </c>
      <c r="H2704" s="269">
        <v>1</v>
      </c>
      <c r="K2704" s="265">
        <v>1400000</v>
      </c>
      <c r="N2704" t="s">
        <v>4983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4983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4983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4528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4759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4609</v>
      </c>
      <c r="E2710" s="292" t="s">
        <v>4158</v>
      </c>
      <c r="F2710" s="269" t="s">
        <v>4761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4983</v>
      </c>
    </row>
    <row r="2711" spans="1:14" x14ac:dyDescent="0.3">
      <c r="A2711" s="58">
        <v>2711</v>
      </c>
      <c r="B2711" s="264">
        <v>46029</v>
      </c>
      <c r="C2711" s="292" t="s">
        <v>4609</v>
      </c>
      <c r="E2711" s="292" t="s">
        <v>4762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4983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4983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4821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4766</v>
      </c>
      <c r="G2717" s="265">
        <v>1550000</v>
      </c>
      <c r="H2717" s="269">
        <v>1</v>
      </c>
      <c r="K2717" s="265">
        <v>1550000</v>
      </c>
      <c r="N2717" t="s">
        <v>4983</v>
      </c>
    </row>
    <row r="2718" spans="1:14" x14ac:dyDescent="0.3">
      <c r="A2718" s="58">
        <v>2718</v>
      </c>
      <c r="B2718" s="264">
        <v>46029</v>
      </c>
      <c r="C2718" s="292" t="s">
        <v>4609</v>
      </c>
      <c r="E2718" s="292" t="s">
        <v>4768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4772</v>
      </c>
      <c r="L2720" s="265">
        <v>-300000</v>
      </c>
      <c r="N2720" t="s">
        <v>4983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4983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4983</v>
      </c>
    </row>
    <row r="2723" spans="1:14" x14ac:dyDescent="0.3">
      <c r="A2723" s="58">
        <v>2723</v>
      </c>
      <c r="B2723" s="264">
        <v>46030</v>
      </c>
      <c r="C2723" s="292" t="s">
        <v>4784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4983</v>
      </c>
    </row>
    <row r="2724" spans="1:14" x14ac:dyDescent="0.3">
      <c r="A2724" s="58">
        <v>2724</v>
      </c>
      <c r="B2724" s="264">
        <v>46030</v>
      </c>
      <c r="C2724" s="292" t="s">
        <v>4784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4983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4983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4983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4983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4983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4983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4776</v>
      </c>
      <c r="G2730" s="265">
        <v>10000</v>
      </c>
      <c r="H2730" s="269">
        <v>3</v>
      </c>
      <c r="K2730" s="265">
        <v>30000</v>
      </c>
      <c r="N2730" t="s">
        <v>4983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4983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4779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4782</v>
      </c>
      <c r="E2735" s="292" t="s">
        <v>4785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4787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4983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4790</v>
      </c>
      <c r="F2738" s="269" t="s">
        <v>4789</v>
      </c>
      <c r="G2738" s="265">
        <v>1000000</v>
      </c>
      <c r="H2738" s="269">
        <v>1</v>
      </c>
      <c r="K2738" s="265">
        <v>1000000</v>
      </c>
      <c r="N2738" t="s">
        <v>4983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4821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4983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4983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4860</v>
      </c>
      <c r="D2742" s="295" t="s">
        <v>4071</v>
      </c>
      <c r="E2742" s="292" t="s">
        <v>4861</v>
      </c>
      <c r="F2742" s="269" t="s">
        <v>4862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4983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4983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4983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4983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4983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4759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4802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4983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4821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4983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4983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4598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4983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4599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4983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4983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4983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4983</v>
      </c>
    </row>
    <row r="2761" spans="1:14" x14ac:dyDescent="0.3">
      <c r="A2761" s="58">
        <v>2761</v>
      </c>
      <c r="B2761" s="264">
        <v>46034</v>
      </c>
      <c r="C2761" s="292" t="s">
        <v>4797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4983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4983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4983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4685</v>
      </c>
      <c r="G2766" s="265">
        <v>1000000</v>
      </c>
      <c r="H2766" s="269">
        <v>1</v>
      </c>
      <c r="K2766" s="265">
        <v>1000000</v>
      </c>
      <c r="N2766" t="s">
        <v>4983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4983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4983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4817</v>
      </c>
      <c r="L2769" s="265">
        <v>-500000</v>
      </c>
      <c r="N2769" t="s">
        <v>4983</v>
      </c>
    </row>
    <row r="2770" spans="1:14" x14ac:dyDescent="0.3">
      <c r="A2770" s="58">
        <v>2770</v>
      </c>
      <c r="B2770" s="264">
        <v>46035</v>
      </c>
      <c r="C2770" s="292" t="s">
        <v>4839</v>
      </c>
      <c r="E2770" s="292" t="s">
        <v>4840</v>
      </c>
      <c r="F2770" s="269" t="s">
        <v>4841</v>
      </c>
      <c r="G2770" s="265">
        <v>900000</v>
      </c>
      <c r="H2770" s="269">
        <v>1</v>
      </c>
      <c r="K2770" s="265">
        <v>900000</v>
      </c>
      <c r="N2770" t="s">
        <v>4983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4983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4819</v>
      </c>
      <c r="G2772" s="265">
        <v>220000</v>
      </c>
      <c r="H2772" s="269">
        <v>1</v>
      </c>
      <c r="K2772" s="265">
        <v>220000</v>
      </c>
      <c r="N2772" t="s">
        <v>4983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4983</v>
      </c>
    </row>
    <row r="2776" spans="1:14" x14ac:dyDescent="0.3">
      <c r="A2776" s="58">
        <v>2776</v>
      </c>
      <c r="B2776" s="264">
        <v>46036</v>
      </c>
      <c r="C2776" s="292" t="s">
        <v>4797</v>
      </c>
      <c r="E2776" s="292" t="s">
        <v>4823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4824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4983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4983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4828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4983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4830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4844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4983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4983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4983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4983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4730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4983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4983</v>
      </c>
    </row>
    <row r="2796" spans="1:14" x14ac:dyDescent="0.3">
      <c r="A2796" s="58">
        <v>2796</v>
      </c>
      <c r="B2796" s="264">
        <v>46038</v>
      </c>
      <c r="C2796" s="292" t="s">
        <v>4863</v>
      </c>
      <c r="D2796" s="295" t="s">
        <v>4071</v>
      </c>
      <c r="E2796" s="292" t="s">
        <v>4864</v>
      </c>
      <c r="F2796" s="270">
        <v>1094302044</v>
      </c>
      <c r="H2796" s="269">
        <v>1</v>
      </c>
      <c r="N2796" t="s">
        <v>4983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4983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4983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4983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4983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4853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4855</v>
      </c>
      <c r="N2802" t="s">
        <v>4983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4664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4983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4983</v>
      </c>
    </row>
    <row r="2806" spans="1:14" x14ac:dyDescent="0.3">
      <c r="A2806" s="58">
        <v>2806</v>
      </c>
      <c r="B2806" s="264">
        <v>46041</v>
      </c>
      <c r="C2806" s="292" t="s">
        <v>4972</v>
      </c>
      <c r="E2806" s="292" t="s">
        <v>4975</v>
      </c>
      <c r="F2806" s="269" t="s">
        <v>4976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4983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4489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4667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4983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4983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4983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4983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4983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4983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4983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4875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4876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4983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4878</v>
      </c>
      <c r="F2821" s="269" t="s">
        <v>4886</v>
      </c>
      <c r="G2821" s="265">
        <v>1200000</v>
      </c>
      <c r="H2821" s="269">
        <v>1</v>
      </c>
      <c r="K2821" s="265">
        <v>1200000</v>
      </c>
      <c r="M2821" s="292" t="s">
        <v>4879</v>
      </c>
      <c r="N2821" t="s">
        <v>4983</v>
      </c>
    </row>
    <row r="2822" spans="1:14" x14ac:dyDescent="0.3">
      <c r="A2822" s="58">
        <v>2822</v>
      </c>
      <c r="B2822" s="264">
        <v>46043</v>
      </c>
      <c r="C2822" s="292" t="s">
        <v>4464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4882</v>
      </c>
      <c r="N2822" t="s">
        <v>4983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4983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4983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4983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4983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4983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4953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4983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4983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4983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4983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4983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4983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4983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4983</v>
      </c>
    </row>
    <row r="2836" spans="1:14" x14ac:dyDescent="0.3">
      <c r="A2836" s="58">
        <v>2836</v>
      </c>
      <c r="B2836" s="264">
        <v>46045</v>
      </c>
      <c r="C2836" s="292" t="s">
        <v>4890</v>
      </c>
      <c r="E2836" s="292" t="s">
        <v>4953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4983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4766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4897</v>
      </c>
      <c r="N2837" t="s">
        <v>4983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4899</v>
      </c>
      <c r="N2838" t="s">
        <v>4983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4983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4983</v>
      </c>
    </row>
    <row r="2841" spans="1:14" x14ac:dyDescent="0.3">
      <c r="A2841" s="58">
        <v>2841</v>
      </c>
      <c r="B2841" s="264">
        <v>46045</v>
      </c>
      <c r="C2841" s="292" t="s">
        <v>4901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4983</v>
      </c>
    </row>
    <row r="2842" spans="1:14" x14ac:dyDescent="0.3">
      <c r="A2842" s="58">
        <v>2842</v>
      </c>
      <c r="B2842" s="264">
        <v>46045</v>
      </c>
      <c r="C2842" s="292" t="s">
        <v>4901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4983</v>
      </c>
    </row>
    <row r="2843" spans="1:14" x14ac:dyDescent="0.3">
      <c r="A2843" s="58">
        <v>2843</v>
      </c>
      <c r="B2843" s="264">
        <v>46045</v>
      </c>
      <c r="C2843" s="292" t="s">
        <v>4890</v>
      </c>
      <c r="E2843" s="292" t="s">
        <v>4903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4779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4904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4905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4906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4907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4464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4983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4983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4459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4983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4983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4983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4983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4983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4983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4983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4983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4915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4983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4983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4918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4518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4919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4920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4983</v>
      </c>
    </row>
    <row r="2873" spans="1:14" x14ac:dyDescent="0.3">
      <c r="A2873" s="58">
        <v>2873</v>
      </c>
      <c r="B2873" s="264">
        <v>46049</v>
      </c>
      <c r="C2873" s="292" t="s">
        <v>4920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4983</v>
      </c>
    </row>
    <row r="2874" spans="1:14" x14ac:dyDescent="0.3">
      <c r="A2874" s="58">
        <v>2874</v>
      </c>
      <c r="B2874" s="264">
        <v>46049</v>
      </c>
      <c r="C2874" s="292" t="s">
        <v>4920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4983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4756</v>
      </c>
      <c r="F2875" s="269" t="s">
        <v>4755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4983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4924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4983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4983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4983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4953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4983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4983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4983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4983</v>
      </c>
    </row>
    <row r="2883" spans="1:14" x14ac:dyDescent="0.3">
      <c r="A2883" s="58">
        <v>2883</v>
      </c>
      <c r="B2883" s="264">
        <v>46049</v>
      </c>
      <c r="C2883" s="292" t="s">
        <v>4920</v>
      </c>
      <c r="E2883" s="292" t="s">
        <v>4930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4931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4901</v>
      </c>
      <c r="E2885" s="292" t="s">
        <v>4932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4983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4983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4983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4983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4828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4983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4983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4759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4939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5176</v>
      </c>
      <c r="E2899" s="292" t="s">
        <v>5177</v>
      </c>
      <c r="F2899" s="269" t="s">
        <v>5178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4941</v>
      </c>
      <c r="N2899" t="s">
        <v>4983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4955</v>
      </c>
      <c r="G2900" s="265">
        <v>1500000</v>
      </c>
      <c r="H2900" s="269">
        <v>1</v>
      </c>
      <c r="K2900" s="265">
        <v>1500000</v>
      </c>
      <c r="N2900" t="s">
        <v>4983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4756</v>
      </c>
      <c r="F2901" s="269" t="s">
        <v>4755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4983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4983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4983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4983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4983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4946</v>
      </c>
      <c r="G2906" s="265">
        <v>12000</v>
      </c>
      <c r="H2906" s="269">
        <v>1</v>
      </c>
      <c r="K2906" s="265">
        <v>12000</v>
      </c>
      <c r="N2906" t="s">
        <v>4983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4949</v>
      </c>
      <c r="F2907" s="269" t="s">
        <v>4948</v>
      </c>
      <c r="G2907" s="265">
        <v>400000</v>
      </c>
      <c r="H2907" s="269">
        <v>1</v>
      </c>
      <c r="K2907" s="265">
        <v>400000</v>
      </c>
      <c r="N2907" t="s">
        <v>4983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4951</v>
      </c>
      <c r="F2908" s="269" t="s">
        <v>4950</v>
      </c>
      <c r="G2908" s="265">
        <v>400000</v>
      </c>
      <c r="H2908" s="269">
        <v>1</v>
      </c>
      <c r="K2908" s="265">
        <v>400000</v>
      </c>
      <c r="N2908" t="s">
        <v>4983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4957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4959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4679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4960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4977</v>
      </c>
      <c r="E2916" s="292" t="s">
        <v>4978</v>
      </c>
      <c r="F2916" s="269" t="s">
        <v>4979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4980</v>
      </c>
      <c r="N2916" t="s">
        <v>4983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4463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4963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5296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5296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5296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5296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5296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5296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5296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5296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4838</v>
      </c>
      <c r="F2931" s="269" t="s">
        <v>4969</v>
      </c>
      <c r="G2931" s="265">
        <v>2100000</v>
      </c>
      <c r="H2931" s="269">
        <v>1</v>
      </c>
      <c r="K2931" s="265">
        <v>2100000</v>
      </c>
      <c r="N2931" t="s">
        <v>5296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5296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4981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4984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4985</v>
      </c>
      <c r="N2940" t="s">
        <v>5296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5296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5296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5296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5296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4991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4992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5296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5296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4998</v>
      </c>
      <c r="N2951" t="s">
        <v>5296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5000</v>
      </c>
      <c r="N2952" t="s">
        <v>5296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5296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5296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5296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5002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4547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5296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5296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5296</v>
      </c>
    </row>
    <row r="2962" spans="1:14" x14ac:dyDescent="0.3">
      <c r="A2962" s="58">
        <v>2962</v>
      </c>
      <c r="B2962" s="264">
        <v>46059</v>
      </c>
      <c r="C2962" s="292" t="s">
        <v>5005</v>
      </c>
      <c r="E2962" s="292" t="s">
        <v>5009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5296</v>
      </c>
    </row>
    <row r="2963" spans="1:14" x14ac:dyDescent="0.3">
      <c r="A2963" s="58">
        <v>2963</v>
      </c>
      <c r="B2963" s="264">
        <v>46059</v>
      </c>
      <c r="C2963" s="292" t="s">
        <v>5005</v>
      </c>
      <c r="E2963" s="292" t="s">
        <v>5011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5296</v>
      </c>
    </row>
    <row r="2965" spans="1:14" x14ac:dyDescent="0.3">
      <c r="A2965" s="58">
        <v>2965</v>
      </c>
      <c r="B2965" s="264">
        <v>46060</v>
      </c>
      <c r="C2965" s="292" t="s">
        <v>5176</v>
      </c>
      <c r="E2965" s="292" t="s">
        <v>5179</v>
      </c>
      <c r="F2965" s="269" t="s">
        <v>5180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5296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5014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5015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5296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5296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5296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5296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5017</v>
      </c>
      <c r="G2972" s="265">
        <v>300000</v>
      </c>
      <c r="H2972" s="269">
        <v>1</v>
      </c>
      <c r="K2972" s="265">
        <v>300000</v>
      </c>
      <c r="N2972" t="s">
        <v>5296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5296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5296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5296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5296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5296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5296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5296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5296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5296</v>
      </c>
    </row>
    <row r="2982" spans="1:14" x14ac:dyDescent="0.3">
      <c r="A2982" s="58">
        <v>2982</v>
      </c>
      <c r="B2982" s="264">
        <v>46062</v>
      </c>
      <c r="C2982" s="292" t="s">
        <v>5067</v>
      </c>
      <c r="E2982" s="292" t="s">
        <v>5070</v>
      </c>
      <c r="F2982" s="269" t="s">
        <v>5071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5296</v>
      </c>
    </row>
    <row r="2983" spans="1:14" x14ac:dyDescent="0.3">
      <c r="A2983" s="58">
        <v>2983</v>
      </c>
      <c r="B2983" s="264">
        <v>46062</v>
      </c>
      <c r="C2983" s="292" t="s">
        <v>5067</v>
      </c>
      <c r="E2983" s="292" t="s">
        <v>5068</v>
      </c>
      <c r="F2983" s="269" t="s">
        <v>5069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5296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4559</v>
      </c>
      <c r="F2984" s="269" t="s">
        <v>4558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5296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5296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5296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5296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5296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4766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5296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4685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5296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5296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5296</v>
      </c>
    </row>
    <row r="2994" spans="1:14" x14ac:dyDescent="0.3">
      <c r="A2994" s="58">
        <v>2994</v>
      </c>
      <c r="B2994" s="264">
        <v>46063</v>
      </c>
      <c r="C2994" s="292" t="s">
        <v>5251</v>
      </c>
      <c r="E2994" s="292" t="s">
        <v>5252</v>
      </c>
      <c r="F2994" s="269" t="s">
        <v>5253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5296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5296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5034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5035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5036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5037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5038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5296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5296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5296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5296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5296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5296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5296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5296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5296</v>
      </c>
    </row>
    <row r="3017" spans="1:14" x14ac:dyDescent="0.3">
      <c r="A3017" s="58">
        <v>3017</v>
      </c>
      <c r="B3017" s="264">
        <v>46064</v>
      </c>
      <c r="C3017" s="292" t="s">
        <v>5136</v>
      </c>
      <c r="D3017" s="295" t="s">
        <v>4071</v>
      </c>
      <c r="E3017" s="292" t="s">
        <v>5137</v>
      </c>
      <c r="F3017" s="269" t="s">
        <v>5138</v>
      </c>
      <c r="H3017" s="269">
        <v>1</v>
      </c>
      <c r="M3017" s="292" t="s">
        <v>5139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5296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5296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5046</v>
      </c>
      <c r="G3022" s="265">
        <v>50000</v>
      </c>
      <c r="H3022" s="269">
        <v>1</v>
      </c>
      <c r="K3022" s="265">
        <v>50000</v>
      </c>
      <c r="N3022" t="s">
        <v>5296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5296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5296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5296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5296</v>
      </c>
    </row>
    <row r="3027" spans="1:14" x14ac:dyDescent="0.3">
      <c r="A3027" s="58">
        <v>3027</v>
      </c>
      <c r="B3027" s="264">
        <v>46065</v>
      </c>
      <c r="C3027" s="292" t="s">
        <v>5051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5296</v>
      </c>
    </row>
    <row r="3028" spans="1:14" x14ac:dyDescent="0.3">
      <c r="A3028" s="58">
        <v>3028</v>
      </c>
      <c r="B3028" s="264">
        <v>46065</v>
      </c>
      <c r="C3028" s="292" t="s">
        <v>5051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5296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5296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5296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5056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5057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5057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5058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4904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5296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5296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5296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5296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5296</v>
      </c>
    </row>
    <row r="3041" spans="1:14" x14ac:dyDescent="0.3">
      <c r="A3041" s="58">
        <v>3041</v>
      </c>
      <c r="B3041" s="264">
        <v>46066</v>
      </c>
      <c r="C3041" s="292" t="s">
        <v>5051</v>
      </c>
      <c r="E3041" s="292" t="s">
        <v>5066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4517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4436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5074</v>
      </c>
      <c r="E3047" s="292" t="s">
        <v>5075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5074</v>
      </c>
      <c r="E3048" s="292" t="s">
        <v>5076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5074</v>
      </c>
      <c r="E3049" s="292" t="s">
        <v>5075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5074</v>
      </c>
      <c r="E3050" s="292" t="s">
        <v>5077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5078</v>
      </c>
      <c r="N3051" t="s">
        <v>5296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5296</v>
      </c>
    </row>
    <row r="3053" spans="1:14" x14ac:dyDescent="0.3">
      <c r="A3053" s="58">
        <v>3053</v>
      </c>
      <c r="B3053" s="264">
        <v>46072</v>
      </c>
      <c r="C3053" s="292" t="s">
        <v>5083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5296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5085</v>
      </c>
      <c r="N3055" t="s">
        <v>5296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5086</v>
      </c>
      <c r="G3056" s="265">
        <v>350000</v>
      </c>
      <c r="H3056" s="269">
        <v>1</v>
      </c>
      <c r="K3056" s="265">
        <v>350000</v>
      </c>
      <c r="N3056" t="s">
        <v>5296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5296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5296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5091</v>
      </c>
      <c r="N3059" t="s">
        <v>5296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5296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5296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5296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5296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5296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5296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5296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5296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5296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5296</v>
      </c>
    </row>
    <row r="3071" spans="1:14" x14ac:dyDescent="0.3">
      <c r="A3071" s="58">
        <v>3071</v>
      </c>
      <c r="B3071" s="264">
        <v>46073</v>
      </c>
      <c r="C3071" s="292" t="s">
        <v>5251</v>
      </c>
      <c r="E3071" s="292" t="s">
        <v>5254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5296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5296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5296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5296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5103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4790</v>
      </c>
      <c r="F3077" s="269" t="s">
        <v>4789</v>
      </c>
      <c r="G3077" s="265">
        <v>1000000</v>
      </c>
      <c r="H3077" s="269">
        <v>1</v>
      </c>
      <c r="K3077" s="265">
        <v>1000000</v>
      </c>
      <c r="N3077" t="s">
        <v>5296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5296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5296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4489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5296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5296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5296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5296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5296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5111</v>
      </c>
      <c r="N3086" t="s">
        <v>5296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5296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5296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5296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5296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5296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5296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5296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5116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5117</v>
      </c>
      <c r="G3096" s="265">
        <v>300000</v>
      </c>
      <c r="H3096" s="269">
        <v>1</v>
      </c>
      <c r="K3096" s="265">
        <v>300000</v>
      </c>
      <c r="N3096" t="s">
        <v>5296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5120</v>
      </c>
      <c r="N3097" t="s">
        <v>5296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5296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5296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5296</v>
      </c>
    </row>
    <row r="3101" spans="1:14" x14ac:dyDescent="0.3">
      <c r="A3101" s="58">
        <v>3101</v>
      </c>
      <c r="B3101" s="264">
        <v>46077</v>
      </c>
      <c r="C3101" s="292" t="s">
        <v>5244</v>
      </c>
      <c r="E3101" s="292" t="s">
        <v>5245</v>
      </c>
      <c r="F3101" s="269" t="s">
        <v>5246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5296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5296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5125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4919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5037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5126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5127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5296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5296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5296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5129</v>
      </c>
      <c r="G3112" s="265">
        <v>750000</v>
      </c>
      <c r="H3112" s="269">
        <v>1</v>
      </c>
      <c r="K3112" s="265">
        <v>750000</v>
      </c>
      <c r="N3112" t="s">
        <v>5296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5296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5296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5296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5134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5135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5140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4436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5296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5143</v>
      </c>
      <c r="N3123" t="s">
        <v>5296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5296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5296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5296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5147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5148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5296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5296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5296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5296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5154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5296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4828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5296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5296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5156</v>
      </c>
      <c r="G3139" s="265">
        <v>10000</v>
      </c>
      <c r="H3139" s="269">
        <v>10</v>
      </c>
      <c r="K3139" s="265">
        <v>100000</v>
      </c>
      <c r="N3139" t="s">
        <v>5296</v>
      </c>
    </row>
    <row r="3140" spans="1:14" x14ac:dyDescent="0.3">
      <c r="A3140" s="58">
        <v>3140</v>
      </c>
      <c r="B3140" s="264">
        <v>46080</v>
      </c>
      <c r="C3140" s="292" t="s">
        <v>5159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5296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5296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5296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5296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5296</v>
      </c>
    </row>
    <row r="3145" spans="1:14" x14ac:dyDescent="0.3">
      <c r="A3145" s="58">
        <v>3145</v>
      </c>
      <c r="B3145" s="264">
        <v>46080</v>
      </c>
      <c r="C3145" s="292" t="s">
        <v>5181</v>
      </c>
      <c r="D3145" s="295" t="s">
        <v>4071</v>
      </c>
      <c r="E3145" s="292" t="s">
        <v>5182</v>
      </c>
      <c r="F3145" s="269" t="s">
        <v>5183</v>
      </c>
      <c r="H3145" s="269">
        <v>1</v>
      </c>
      <c r="N3145" t="s">
        <v>5296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5296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5159</v>
      </c>
      <c r="E3148" s="292" t="s">
        <v>5165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5168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5169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5296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5296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5296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4463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5174</v>
      </c>
      <c r="N3161" t="s">
        <v>5296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5186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4766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5186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5198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4489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4679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4991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5204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4759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5205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4436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4436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5167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5207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5208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5210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5212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5216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5216</v>
      </c>
      <c r="E3213" s="292" t="s">
        <v>5222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5210</v>
      </c>
      <c r="E3216" s="292" t="s">
        <v>5227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4679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4464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4464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4685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5293</v>
      </c>
      <c r="E3239" s="292" t="s">
        <v>5294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4782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5272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5271</v>
      </c>
      <c r="E3253" s="292" t="s">
        <v>5266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5271</v>
      </c>
      <c r="E3254" s="292" t="s">
        <v>5267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5271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5269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4759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5273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5276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5274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5279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5281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5283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5243</v>
      </c>
      <c r="F3266" s="269" t="s">
        <v>5285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5288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5291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4436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5297</v>
      </c>
    </row>
    <row r="3278" spans="1:13" x14ac:dyDescent="0.3">
      <c r="A3278" s="58">
        <v>3279</v>
      </c>
      <c r="B3278" s="264">
        <v>46094</v>
      </c>
      <c r="C3278" s="292" t="s">
        <v>5299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5299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5300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3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3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3" x14ac:dyDescent="0.3">
      <c r="A3283" s="58">
        <v>3284</v>
      </c>
      <c r="B3283" s="264">
        <v>46094</v>
      </c>
      <c r="C3283" s="292" t="s">
        <v>5299</v>
      </c>
      <c r="E3283" s="292" t="s">
        <v>5307</v>
      </c>
      <c r="L3283" s="265">
        <v>-1600000</v>
      </c>
    </row>
    <row r="3284" spans="1:13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  <row r="3285" spans="1:13" x14ac:dyDescent="0.3">
      <c r="A3285" s="58">
        <v>3286</v>
      </c>
      <c r="B3285" s="264">
        <v>46095</v>
      </c>
      <c r="C3285" s="292" t="s">
        <v>2545</v>
      </c>
      <c r="E3285" s="292" t="s">
        <v>5309</v>
      </c>
      <c r="L3285" s="265">
        <v>-1600000</v>
      </c>
    </row>
    <row r="3286" spans="1:13" x14ac:dyDescent="0.3">
      <c r="A3286" s="58">
        <v>3287</v>
      </c>
      <c r="B3286" s="264">
        <v>46095</v>
      </c>
      <c r="C3286" s="292" t="s">
        <v>4782</v>
      </c>
      <c r="E3286" s="292" t="s">
        <v>5308</v>
      </c>
      <c r="L3286" s="265">
        <v>-1100000</v>
      </c>
    </row>
    <row r="3287" spans="1:13" x14ac:dyDescent="0.3">
      <c r="A3287" s="58">
        <v>3288</v>
      </c>
      <c r="B3287" s="264">
        <v>46094</v>
      </c>
      <c r="C3287" s="292" t="s">
        <v>1570</v>
      </c>
      <c r="E3287" s="292" t="s">
        <v>3932</v>
      </c>
      <c r="L3287" s="265">
        <v>-3000000</v>
      </c>
    </row>
    <row r="3288" spans="1:13" x14ac:dyDescent="0.3">
      <c r="A3288" s="58">
        <v>3289</v>
      </c>
      <c r="B3288" s="264">
        <v>46097</v>
      </c>
      <c r="C3288" s="292" t="s">
        <v>1457</v>
      </c>
      <c r="E3288" s="292" t="s">
        <v>1486</v>
      </c>
      <c r="F3288" s="269" t="s">
        <v>2666</v>
      </c>
      <c r="H3288" s="269">
        <v>1</v>
      </c>
      <c r="K3288" s="265">
        <v>0</v>
      </c>
      <c r="M3288" s="292" t="s">
        <v>5315</v>
      </c>
    </row>
    <row r="3289" spans="1:13" x14ac:dyDescent="0.3">
      <c r="A3289" s="58">
        <v>3290</v>
      </c>
      <c r="B3289" s="264">
        <v>46097</v>
      </c>
      <c r="C3289" s="292" t="s">
        <v>2454</v>
      </c>
      <c r="E3289" s="292" t="s">
        <v>1707</v>
      </c>
      <c r="F3289" s="269">
        <v>27107593440</v>
      </c>
      <c r="G3289" s="265">
        <v>200000</v>
      </c>
      <c r="H3289" s="269">
        <v>1</v>
      </c>
      <c r="J3289" s="266">
        <v>20000</v>
      </c>
      <c r="K3289" s="265">
        <v>220000</v>
      </c>
    </row>
    <row r="3290" spans="1:13" x14ac:dyDescent="0.3">
      <c r="A3290" s="58">
        <v>3291</v>
      </c>
      <c r="B3290" s="264">
        <v>46097</v>
      </c>
      <c r="C3290" s="292" t="s">
        <v>3188</v>
      </c>
      <c r="E3290" s="292" t="s">
        <v>2191</v>
      </c>
      <c r="F3290" s="269" t="s">
        <v>1946</v>
      </c>
      <c r="G3290" s="265">
        <v>2000000</v>
      </c>
      <c r="H3290" s="269">
        <v>1</v>
      </c>
      <c r="K3290" s="265">
        <v>2000000</v>
      </c>
    </row>
    <row r="3291" spans="1:13" x14ac:dyDescent="0.3">
      <c r="A3291" s="58">
        <v>3292</v>
      </c>
      <c r="B3291" s="264">
        <v>46097</v>
      </c>
      <c r="C3291" s="292" t="s">
        <v>3188</v>
      </c>
      <c r="E3291" s="292" t="s">
        <v>2667</v>
      </c>
      <c r="G3291" s="265">
        <v>300000</v>
      </c>
      <c r="H3291" s="269">
        <v>1</v>
      </c>
      <c r="K3291" s="265">
        <v>300000</v>
      </c>
    </row>
    <row r="3292" spans="1:13" x14ac:dyDescent="0.3">
      <c r="A3292" s="58">
        <v>3293</v>
      </c>
      <c r="B3292" s="264">
        <v>46097</v>
      </c>
      <c r="C3292" s="292" t="s">
        <v>1363</v>
      </c>
      <c r="E3292" s="292" t="s">
        <v>1197</v>
      </c>
      <c r="F3292" s="269" t="s">
        <v>1742</v>
      </c>
      <c r="G3292" s="265">
        <v>1100000</v>
      </c>
      <c r="H3292" s="269">
        <v>1</v>
      </c>
      <c r="K3292" s="265">
        <v>1100000</v>
      </c>
    </row>
    <row r="3293" spans="1:13" x14ac:dyDescent="0.3">
      <c r="A3293" s="58">
        <v>3294</v>
      </c>
      <c r="B3293" s="264">
        <v>46097</v>
      </c>
      <c r="C3293" s="292" t="s">
        <v>1712</v>
      </c>
      <c r="E3293" s="292" t="s">
        <v>1571</v>
      </c>
      <c r="F3293" s="269" t="s">
        <v>1913</v>
      </c>
      <c r="G3293" s="265">
        <v>950000</v>
      </c>
      <c r="H3293" s="269">
        <v>1</v>
      </c>
      <c r="K3293" s="265">
        <v>950000</v>
      </c>
    </row>
    <row r="3294" spans="1:13" x14ac:dyDescent="0.3">
      <c r="A3294" s="58">
        <v>3295</v>
      </c>
      <c r="B3294" s="264">
        <v>46097</v>
      </c>
      <c r="C3294" s="292" t="s">
        <v>2770</v>
      </c>
      <c r="E3294" s="292" t="s">
        <v>2176</v>
      </c>
      <c r="F3294" s="269" t="s">
        <v>1201</v>
      </c>
      <c r="G3294" s="265">
        <v>650000</v>
      </c>
      <c r="H3294" s="269">
        <v>1</v>
      </c>
      <c r="K3294" s="265">
        <v>650000</v>
      </c>
    </row>
    <row r="3295" spans="1:13" x14ac:dyDescent="0.3">
      <c r="A3295" s="58">
        <v>3296</v>
      </c>
      <c r="B3295" s="264">
        <v>46097</v>
      </c>
      <c r="C3295" s="292" t="s">
        <v>1434</v>
      </c>
      <c r="E3295" s="292" t="s">
        <v>2027</v>
      </c>
      <c r="F3295" s="269" t="s">
        <v>5321</v>
      </c>
      <c r="G3295" s="265">
        <v>1100000</v>
      </c>
      <c r="H3295" s="269">
        <v>1</v>
      </c>
      <c r="K3295" s="265">
        <v>1100000</v>
      </c>
    </row>
    <row r="3296" spans="1:13" x14ac:dyDescent="0.3">
      <c r="A3296" s="58">
        <v>3297</v>
      </c>
      <c r="B3296" s="264">
        <v>46097</v>
      </c>
      <c r="C3296" s="292" t="s">
        <v>1434</v>
      </c>
      <c r="E3296" s="292" t="s">
        <v>3421</v>
      </c>
      <c r="F3296" s="269">
        <v>1087298437</v>
      </c>
      <c r="G3296" s="265">
        <v>80000</v>
      </c>
      <c r="H3296" s="269">
        <v>1</v>
      </c>
      <c r="K3296" s="265">
        <v>80000</v>
      </c>
    </row>
    <row r="3297" spans="1:12" x14ac:dyDescent="0.3">
      <c r="A3297" s="58">
        <v>3298</v>
      </c>
      <c r="B3297" s="264">
        <v>46097</v>
      </c>
      <c r="C3297" s="292" t="s">
        <v>1712</v>
      </c>
      <c r="E3297" s="292" t="s">
        <v>2906</v>
      </c>
      <c r="F3297" s="269">
        <v>415071709</v>
      </c>
      <c r="G3297" s="265">
        <v>640000</v>
      </c>
      <c r="H3297" s="269">
        <v>1</v>
      </c>
      <c r="K3297" s="265">
        <v>640000</v>
      </c>
    </row>
    <row r="3298" spans="1:12" x14ac:dyDescent="0.3">
      <c r="A3298" s="58">
        <v>3299</v>
      </c>
      <c r="B3298" s="264">
        <v>46097</v>
      </c>
      <c r="C3298" s="292" t="s">
        <v>1368</v>
      </c>
      <c r="E3298" s="292" t="s">
        <v>2149</v>
      </c>
      <c r="G3298" s="265">
        <v>1300000</v>
      </c>
      <c r="H3298" s="269">
        <v>1</v>
      </c>
      <c r="K3298" s="265">
        <v>1300000</v>
      </c>
    </row>
    <row r="3299" spans="1:12" x14ac:dyDescent="0.3">
      <c r="A3299" s="58">
        <v>3300</v>
      </c>
      <c r="B3299" s="264">
        <v>46097</v>
      </c>
      <c r="C3299" s="292" t="s">
        <v>4410</v>
      </c>
      <c r="E3299" s="292" t="s">
        <v>1707</v>
      </c>
      <c r="F3299" s="269">
        <v>27107593440</v>
      </c>
      <c r="G3299" s="265">
        <v>150000</v>
      </c>
      <c r="H3299" s="269">
        <v>1</v>
      </c>
      <c r="K3299" s="265">
        <v>150000</v>
      </c>
    </row>
    <row r="3300" spans="1:12" x14ac:dyDescent="0.3">
      <c r="A3300" s="58">
        <v>3301</v>
      </c>
      <c r="B3300" s="264">
        <v>46097</v>
      </c>
      <c r="C3300" s="292" t="s">
        <v>1544</v>
      </c>
      <c r="E3300" s="292" t="s">
        <v>1525</v>
      </c>
      <c r="G3300" s="265">
        <v>450000</v>
      </c>
      <c r="H3300" s="269">
        <v>1</v>
      </c>
      <c r="J3300" s="266">
        <v>45000</v>
      </c>
      <c r="K3300" s="265">
        <v>495000</v>
      </c>
    </row>
    <row r="3301" spans="1:12" x14ac:dyDescent="0.3">
      <c r="A3301" s="58">
        <v>3302</v>
      </c>
      <c r="B3301" s="264">
        <v>46097</v>
      </c>
      <c r="C3301" s="292" t="s">
        <v>1544</v>
      </c>
      <c r="E3301" s="292" t="s">
        <v>1509</v>
      </c>
      <c r="G3301" s="265">
        <v>30000</v>
      </c>
      <c r="H3301" s="269">
        <v>1</v>
      </c>
      <c r="J3301" s="266">
        <v>3000</v>
      </c>
      <c r="K3301" s="265">
        <v>33000</v>
      </c>
    </row>
    <row r="3302" spans="1:12" x14ac:dyDescent="0.3">
      <c r="A3302" s="58">
        <v>3303</v>
      </c>
      <c r="B3302" s="264">
        <v>46097</v>
      </c>
      <c r="C3302" s="292" t="s">
        <v>1434</v>
      </c>
      <c r="E3302" s="292" t="s">
        <v>5328</v>
      </c>
      <c r="L3302" s="265">
        <v>-300000</v>
      </c>
    </row>
    <row r="3303" spans="1:12" x14ac:dyDescent="0.3">
      <c r="A3303" s="58">
        <v>3304</v>
      </c>
      <c r="B3303" s="264">
        <v>46097</v>
      </c>
      <c r="C3303" s="292" t="s">
        <v>4410</v>
      </c>
      <c r="E3303" s="292" t="s">
        <v>5330</v>
      </c>
      <c r="L3303" s="265">
        <v>-150000</v>
      </c>
    </row>
    <row r="3304" spans="1:12" x14ac:dyDescent="0.3">
      <c r="A3304" s="58">
        <v>3305</v>
      </c>
      <c r="B3304" s="264">
        <v>46097</v>
      </c>
      <c r="C3304" s="292" t="s">
        <v>2454</v>
      </c>
      <c r="E3304" s="292" t="s">
        <v>5331</v>
      </c>
      <c r="L3304" s="265">
        <v>-220000</v>
      </c>
    </row>
    <row r="3305" spans="1:12" x14ac:dyDescent="0.3">
      <c r="A3305" s="58">
        <v>3306</v>
      </c>
      <c r="B3305" s="264">
        <v>46097</v>
      </c>
      <c r="C3305" s="292" t="s">
        <v>3794</v>
      </c>
      <c r="E3305" s="292" t="s">
        <v>3563</v>
      </c>
      <c r="F3305" s="269" t="s">
        <v>3573</v>
      </c>
      <c r="G3305" s="265">
        <v>2600000</v>
      </c>
      <c r="H3305" s="269">
        <v>1</v>
      </c>
      <c r="J3305" s="266">
        <v>260000</v>
      </c>
      <c r="K3305" s="265">
        <v>2860000</v>
      </c>
    </row>
    <row r="3306" spans="1:12" x14ac:dyDescent="0.3">
      <c r="A3306" s="58">
        <v>3307</v>
      </c>
      <c r="B3306" s="264">
        <v>46098</v>
      </c>
      <c r="C3306" s="292" t="s">
        <v>1016</v>
      </c>
      <c r="E3306" s="292" t="s">
        <v>5334</v>
      </c>
      <c r="L3306" s="265">
        <v>-3074000</v>
      </c>
    </row>
    <row r="3307" spans="1:12" x14ac:dyDescent="0.3">
      <c r="A3307" s="58">
        <v>3308</v>
      </c>
      <c r="B3307" s="264">
        <v>46098</v>
      </c>
      <c r="C3307" s="292" t="s">
        <v>1570</v>
      </c>
      <c r="E3307" s="292" t="s">
        <v>1197</v>
      </c>
      <c r="F3307" s="269" t="s">
        <v>1742</v>
      </c>
      <c r="G3307" s="265">
        <v>1200000</v>
      </c>
      <c r="H3307" s="269">
        <v>1</v>
      </c>
      <c r="J3307" s="266">
        <v>120000</v>
      </c>
      <c r="K3307" s="265">
        <v>1320000</v>
      </c>
    </row>
    <row r="3308" spans="1:12" x14ac:dyDescent="0.3">
      <c r="A3308" s="58">
        <v>3309</v>
      </c>
      <c r="B3308" s="264">
        <v>46098</v>
      </c>
      <c r="C3308" s="292" t="s">
        <v>1570</v>
      </c>
      <c r="E3308" s="292" t="s">
        <v>1695</v>
      </c>
      <c r="F3308" s="269" t="s">
        <v>1694</v>
      </c>
      <c r="G3308" s="265">
        <v>50000</v>
      </c>
      <c r="H3308" s="269">
        <v>1</v>
      </c>
      <c r="J3308" s="266">
        <v>5000</v>
      </c>
      <c r="K3308" s="265">
        <v>55000</v>
      </c>
    </row>
    <row r="3309" spans="1:12" x14ac:dyDescent="0.3">
      <c r="A3309" s="58">
        <v>3310</v>
      </c>
      <c r="B3309" s="264">
        <v>46098</v>
      </c>
      <c r="C3309" s="292" t="s">
        <v>1737</v>
      </c>
      <c r="E3309" s="292" t="s">
        <v>2179</v>
      </c>
      <c r="F3309" s="269">
        <v>50229</v>
      </c>
      <c r="G3309" s="265">
        <v>75000</v>
      </c>
      <c r="H3309" s="269">
        <v>2</v>
      </c>
      <c r="J3309" s="266">
        <v>15000</v>
      </c>
      <c r="K3309" s="265">
        <v>165000</v>
      </c>
    </row>
    <row r="3310" spans="1:12" x14ac:dyDescent="0.3">
      <c r="A3310" s="58">
        <v>3311</v>
      </c>
      <c r="B3310" s="264">
        <v>46098</v>
      </c>
      <c r="C3310" s="292" t="s">
        <v>1737</v>
      </c>
      <c r="E3310" s="292" t="s">
        <v>2180</v>
      </c>
      <c r="F3310" s="269" t="s">
        <v>1785</v>
      </c>
      <c r="G3310" s="265">
        <v>40000</v>
      </c>
      <c r="H3310" s="269">
        <v>1</v>
      </c>
      <c r="J3310" s="266">
        <v>4000</v>
      </c>
      <c r="K3310" s="265">
        <v>44000</v>
      </c>
    </row>
    <row r="3311" spans="1:12" x14ac:dyDescent="0.3">
      <c r="A3311" s="58">
        <v>3312</v>
      </c>
      <c r="B3311" s="264">
        <v>46098</v>
      </c>
      <c r="C3311" s="292" t="s">
        <v>1737</v>
      </c>
      <c r="E3311" s="292" t="s">
        <v>1892</v>
      </c>
      <c r="F3311" s="269" t="s">
        <v>1891</v>
      </c>
      <c r="G3311" s="265">
        <v>20000</v>
      </c>
      <c r="H3311" s="269">
        <v>1</v>
      </c>
      <c r="J3311" s="266">
        <v>2000</v>
      </c>
      <c r="K3311" s="265">
        <v>22000</v>
      </c>
    </row>
    <row r="3312" spans="1:12" x14ac:dyDescent="0.3">
      <c r="A3312" s="58">
        <v>3313</v>
      </c>
      <c r="B3312" s="264">
        <v>46098</v>
      </c>
      <c r="C3312" s="292" t="s">
        <v>1570</v>
      </c>
      <c r="E3312" s="292" t="s">
        <v>1256</v>
      </c>
      <c r="F3312" s="269" t="s">
        <v>1255</v>
      </c>
      <c r="G3312" s="265">
        <v>50000</v>
      </c>
      <c r="H3312" s="269">
        <v>3</v>
      </c>
      <c r="J3312" s="266">
        <v>15000</v>
      </c>
      <c r="K3312" s="265">
        <v>165000</v>
      </c>
    </row>
    <row r="3313" spans="1:12" x14ac:dyDescent="0.3">
      <c r="A3313" s="58">
        <v>3314</v>
      </c>
      <c r="B3313" s="264">
        <v>46098</v>
      </c>
      <c r="C3313" s="292" t="s">
        <v>1531</v>
      </c>
      <c r="E3313" s="292" t="s">
        <v>1749</v>
      </c>
      <c r="F3313" s="269">
        <v>501220639</v>
      </c>
      <c r="G3313" s="265">
        <v>280000</v>
      </c>
      <c r="H3313" s="269">
        <v>1</v>
      </c>
      <c r="K3313" s="265">
        <v>280000</v>
      </c>
    </row>
    <row r="3314" spans="1:12" x14ac:dyDescent="0.3">
      <c r="A3314" s="58">
        <v>3315</v>
      </c>
      <c r="B3314" s="264">
        <v>46099</v>
      </c>
      <c r="C3314" s="292" t="s">
        <v>1368</v>
      </c>
      <c r="E3314" s="292" t="s">
        <v>4173</v>
      </c>
      <c r="L3314" s="265">
        <v>-1300000</v>
      </c>
    </row>
    <row r="3315" spans="1:12" x14ac:dyDescent="0.3">
      <c r="A3315" s="58">
        <v>3316</v>
      </c>
      <c r="B3315" s="264">
        <v>46099</v>
      </c>
      <c r="C3315" s="292" t="s">
        <v>1567</v>
      </c>
      <c r="E3315" s="292" t="s">
        <v>2823</v>
      </c>
      <c r="F3315" s="269" t="s">
        <v>1200</v>
      </c>
      <c r="G3315" s="265">
        <v>200000</v>
      </c>
      <c r="H3315" s="269">
        <v>1</v>
      </c>
      <c r="J3315" s="266">
        <v>20000</v>
      </c>
      <c r="K3315" s="265">
        <v>220000</v>
      </c>
    </row>
    <row r="3316" spans="1:12" x14ac:dyDescent="0.3">
      <c r="A3316" s="58">
        <v>3317</v>
      </c>
      <c r="B3316" s="264">
        <v>46099</v>
      </c>
      <c r="C3316" s="292" t="s">
        <v>1016</v>
      </c>
      <c r="E3316" s="292" t="s">
        <v>1197</v>
      </c>
      <c r="F3316" s="269" t="s">
        <v>1742</v>
      </c>
      <c r="G3316" s="265">
        <v>1200000</v>
      </c>
      <c r="H3316" s="269">
        <v>1</v>
      </c>
      <c r="K3316" s="265">
        <v>1200000</v>
      </c>
    </row>
    <row r="3317" spans="1:12" x14ac:dyDescent="0.3">
      <c r="A3317" s="58">
        <v>3318</v>
      </c>
      <c r="B3317" s="264">
        <v>46099</v>
      </c>
      <c r="C3317" s="292" t="s">
        <v>1016</v>
      </c>
      <c r="E3317" s="292" t="s">
        <v>1486</v>
      </c>
      <c r="F3317" s="269" t="s">
        <v>2666</v>
      </c>
      <c r="G3317" s="265">
        <v>350000</v>
      </c>
      <c r="H3317" s="269">
        <v>1</v>
      </c>
      <c r="K3317" s="265">
        <v>350000</v>
      </c>
    </row>
    <row r="3318" spans="1:12" x14ac:dyDescent="0.3">
      <c r="A3318" s="58">
        <v>3319</v>
      </c>
      <c r="B3318" s="264">
        <v>46099</v>
      </c>
      <c r="C3318" s="292" t="s">
        <v>1016</v>
      </c>
      <c r="E3318" s="292" t="s">
        <v>1695</v>
      </c>
      <c r="F3318" s="269" t="s">
        <v>1694</v>
      </c>
      <c r="G3318" s="265">
        <v>50000</v>
      </c>
      <c r="H3318" s="269">
        <v>1</v>
      </c>
      <c r="K3318" s="265">
        <v>50000</v>
      </c>
    </row>
    <row r="3319" spans="1:12" x14ac:dyDescent="0.3">
      <c r="A3319" s="58">
        <v>3320</v>
      </c>
      <c r="B3319" s="264">
        <v>46099</v>
      </c>
      <c r="C3319" s="292" t="s">
        <v>1442</v>
      </c>
      <c r="E3319" s="292" t="s">
        <v>5341</v>
      </c>
      <c r="L3319" s="265">
        <v>-1760000</v>
      </c>
    </row>
    <row r="3320" spans="1:12" x14ac:dyDescent="0.3">
      <c r="A3320" s="58">
        <v>3321</v>
      </c>
      <c r="B3320" s="264">
        <v>46100</v>
      </c>
      <c r="C3320" s="292" t="s">
        <v>2985</v>
      </c>
      <c r="E3320" s="292" t="s">
        <v>5140</v>
      </c>
      <c r="L3320" s="265">
        <v>-1250000</v>
      </c>
    </row>
    <row r="3321" spans="1:12" x14ac:dyDescent="0.3">
      <c r="A3321" s="58">
        <v>3322</v>
      </c>
      <c r="B3321" s="264">
        <v>46100</v>
      </c>
      <c r="C3321" s="292" t="s">
        <v>1570</v>
      </c>
      <c r="E3321" s="292" t="s">
        <v>3932</v>
      </c>
      <c r="L3321" s="265">
        <v>-1500000</v>
      </c>
    </row>
    <row r="3322" spans="1:12" x14ac:dyDescent="0.3">
      <c r="A3322" s="58">
        <v>3323</v>
      </c>
      <c r="B3322" s="264">
        <v>46100</v>
      </c>
      <c r="C3322" s="292" t="s">
        <v>3188</v>
      </c>
      <c r="E3322" s="292" t="s">
        <v>4156</v>
      </c>
      <c r="L3322" s="265">
        <v>-2300000</v>
      </c>
    </row>
    <row r="3323" spans="1:12" x14ac:dyDescent="0.3">
      <c r="A3323" s="58">
        <v>3324</v>
      </c>
      <c r="B3323" s="264">
        <v>46100</v>
      </c>
      <c r="C3323" s="292" t="s">
        <v>2770</v>
      </c>
      <c r="E3323" s="292" t="s">
        <v>2078</v>
      </c>
      <c r="L3323" s="265">
        <v>-650000</v>
      </c>
    </row>
    <row r="3324" spans="1:12" x14ac:dyDescent="0.3">
      <c r="A3324" s="58">
        <v>3325</v>
      </c>
      <c r="B3324" s="264">
        <v>46100</v>
      </c>
      <c r="C3324" s="292" t="s">
        <v>1463</v>
      </c>
      <c r="E3324" s="292" t="s">
        <v>1197</v>
      </c>
      <c r="F3324" s="269" t="s">
        <v>1742</v>
      </c>
      <c r="G3324" s="265">
        <v>1100000</v>
      </c>
      <c r="H3324" s="269">
        <v>1</v>
      </c>
      <c r="K3324" s="265">
        <v>1100000</v>
      </c>
    </row>
    <row r="3325" spans="1:12" x14ac:dyDescent="0.3">
      <c r="A3325" s="58">
        <v>3326</v>
      </c>
      <c r="B3325" s="264">
        <v>46100</v>
      </c>
      <c r="C3325" s="292" t="s">
        <v>1463</v>
      </c>
      <c r="E3325" s="292" t="s">
        <v>1486</v>
      </c>
      <c r="F3325" s="269" t="s">
        <v>2666</v>
      </c>
      <c r="G3325" s="265">
        <v>350000</v>
      </c>
      <c r="H3325" s="269">
        <v>1</v>
      </c>
      <c r="K3325" s="265">
        <v>350000</v>
      </c>
    </row>
    <row r="3326" spans="1:12" x14ac:dyDescent="0.3">
      <c r="A3326" s="58">
        <v>3327</v>
      </c>
      <c r="B3326" s="264">
        <v>46100</v>
      </c>
      <c r="C3326" s="292" t="s">
        <v>2545</v>
      </c>
      <c r="E3326" s="292" t="s">
        <v>1199</v>
      </c>
      <c r="F3326" s="269" t="s">
        <v>1553</v>
      </c>
      <c r="G3326" s="265">
        <v>1300000</v>
      </c>
      <c r="H3326" s="269">
        <v>1</v>
      </c>
      <c r="K3326" s="265">
        <v>1300000</v>
      </c>
    </row>
    <row r="3327" spans="1:12" x14ac:dyDescent="0.3">
      <c r="A3327" s="58">
        <v>3328</v>
      </c>
      <c r="B3327" s="264">
        <v>46100</v>
      </c>
      <c r="C3327" s="292" t="s">
        <v>1570</v>
      </c>
      <c r="E3327" s="292" t="s">
        <v>5345</v>
      </c>
      <c r="F3327" s="269">
        <v>6058008181</v>
      </c>
      <c r="G3327" s="265">
        <v>2500000</v>
      </c>
      <c r="H3327" s="269">
        <v>1</v>
      </c>
      <c r="J3327" s="266">
        <v>250000</v>
      </c>
      <c r="K3327" s="265">
        <v>2750000</v>
      </c>
    </row>
    <row r="3328" spans="1:12" x14ac:dyDescent="0.3">
      <c r="A3328" s="58">
        <v>3329</v>
      </c>
      <c r="B3328" s="264">
        <v>46100</v>
      </c>
      <c r="C3328" s="292" t="s">
        <v>1463</v>
      </c>
      <c r="E3328" s="292" t="s">
        <v>4489</v>
      </c>
      <c r="L3328" s="265">
        <v>-2550000</v>
      </c>
    </row>
    <row r="3329" spans="1:13" x14ac:dyDescent="0.3">
      <c r="A3329" s="58">
        <v>3330</v>
      </c>
      <c r="B3329" s="264">
        <v>46101</v>
      </c>
      <c r="C3329" s="292" t="s">
        <v>1444</v>
      </c>
      <c r="E3329" s="292" t="s">
        <v>1790</v>
      </c>
      <c r="L3329" s="265">
        <v>-100000</v>
      </c>
    </row>
    <row r="3330" spans="1:13" x14ac:dyDescent="0.3">
      <c r="A3330" s="58">
        <v>3331</v>
      </c>
      <c r="B3330" s="264">
        <v>46101</v>
      </c>
      <c r="C3330" s="292" t="s">
        <v>2090</v>
      </c>
      <c r="E3330" s="292" t="s">
        <v>1790</v>
      </c>
      <c r="L3330" s="265">
        <v>-2970000</v>
      </c>
    </row>
    <row r="3331" spans="1:13" x14ac:dyDescent="0.3">
      <c r="A3331" s="58">
        <v>3333</v>
      </c>
      <c r="B3331" s="264">
        <v>46101</v>
      </c>
      <c r="C3331" s="292" t="s">
        <v>3794</v>
      </c>
      <c r="E3331" s="292" t="s">
        <v>1790</v>
      </c>
      <c r="L3331" s="265">
        <v>-2860000</v>
      </c>
    </row>
    <row r="3332" spans="1:13" x14ac:dyDescent="0.3">
      <c r="A3332" s="58">
        <v>3334</v>
      </c>
      <c r="B3332" s="264">
        <v>46101</v>
      </c>
      <c r="C3332" s="292" t="s">
        <v>1439</v>
      </c>
      <c r="E3332" s="292" t="s">
        <v>1790</v>
      </c>
      <c r="L3332" s="265">
        <v>-1320000</v>
      </c>
    </row>
    <row r="3333" spans="1:13" x14ac:dyDescent="0.3">
      <c r="A3333" s="58">
        <v>3335</v>
      </c>
      <c r="B3333" s="264">
        <v>46101</v>
      </c>
      <c r="C3333" s="292" t="s">
        <v>1044</v>
      </c>
      <c r="E3333" s="292" t="s">
        <v>1790</v>
      </c>
      <c r="L3333" s="265">
        <v>-1600000</v>
      </c>
    </row>
    <row r="3334" spans="1:13" x14ac:dyDescent="0.3">
      <c r="A3334" s="58">
        <v>3336</v>
      </c>
      <c r="B3334" s="264">
        <v>46101</v>
      </c>
      <c r="C3334" s="292" t="s">
        <v>1459</v>
      </c>
      <c r="E3334" s="292" t="s">
        <v>2185</v>
      </c>
      <c r="F3334" s="269">
        <v>2820403</v>
      </c>
      <c r="G3334" s="265">
        <v>1600000</v>
      </c>
      <c r="H3334" s="269">
        <v>1</v>
      </c>
      <c r="K3334" s="265">
        <v>1600000</v>
      </c>
    </row>
    <row r="3335" spans="1:13" x14ac:dyDescent="0.3">
      <c r="A3335" s="58">
        <v>3337</v>
      </c>
      <c r="B3335" s="264">
        <v>46101</v>
      </c>
      <c r="C3335" s="292" t="s">
        <v>1737</v>
      </c>
      <c r="D3335" s="292" t="s">
        <v>5355</v>
      </c>
      <c r="E3335" s="292" t="s">
        <v>2175</v>
      </c>
      <c r="F3335" s="269" t="s">
        <v>1194</v>
      </c>
      <c r="G3335" s="265">
        <v>1000000</v>
      </c>
      <c r="H3335" s="269">
        <v>1</v>
      </c>
      <c r="J3335" s="266">
        <v>100000</v>
      </c>
      <c r="K3335" s="265">
        <v>1100000</v>
      </c>
      <c r="M3335" s="292" t="s">
        <v>5355</v>
      </c>
    </row>
    <row r="3336" spans="1:13" x14ac:dyDescent="0.3">
      <c r="A3336" s="58">
        <v>3338</v>
      </c>
      <c r="B3336" s="264">
        <v>46101</v>
      </c>
      <c r="C3336" s="292" t="s">
        <v>1737</v>
      </c>
      <c r="D3336" s="292"/>
      <c r="E3336" s="292" t="s">
        <v>5356</v>
      </c>
      <c r="G3336" s="265">
        <v>30000</v>
      </c>
      <c r="H3336" s="269">
        <v>1</v>
      </c>
      <c r="J3336" s="266">
        <v>3000</v>
      </c>
      <c r="K3336" s="265">
        <v>33000</v>
      </c>
    </row>
    <row r="3337" spans="1:13" x14ac:dyDescent="0.3">
      <c r="A3337" s="58">
        <v>3339</v>
      </c>
      <c r="B3337" s="264">
        <v>46102</v>
      </c>
      <c r="C3337" s="292" t="s">
        <v>1576</v>
      </c>
      <c r="E3337" s="292" t="s">
        <v>2176</v>
      </c>
      <c r="F3337" s="269" t="s">
        <v>1201</v>
      </c>
      <c r="G3337" s="265">
        <v>650000</v>
      </c>
      <c r="H3337" s="269">
        <v>1</v>
      </c>
      <c r="K3337" s="265">
        <v>650000</v>
      </c>
      <c r="M3337" s="265"/>
    </row>
    <row r="3338" spans="1:13" x14ac:dyDescent="0.3">
      <c r="A3338" s="58">
        <v>3340</v>
      </c>
      <c r="B3338" s="264">
        <v>46102</v>
      </c>
      <c r="C3338" s="292" t="s">
        <v>1780</v>
      </c>
      <c r="D3338" s="295" t="s">
        <v>5357</v>
      </c>
      <c r="E3338" s="292" t="s">
        <v>2169</v>
      </c>
      <c r="F3338" s="269" t="s">
        <v>1195</v>
      </c>
      <c r="G3338" s="265">
        <v>1500000</v>
      </c>
      <c r="H3338" s="269">
        <v>1</v>
      </c>
      <c r="K3338" s="265">
        <v>1500000</v>
      </c>
      <c r="M3338" s="265"/>
    </row>
    <row r="3339" spans="1:13" x14ac:dyDescent="0.3">
      <c r="A3339" s="58">
        <v>3341</v>
      </c>
      <c r="B3339" s="264">
        <v>46102</v>
      </c>
      <c r="C3339" s="292" t="s">
        <v>1780</v>
      </c>
      <c r="D3339" s="295" t="s">
        <v>1793</v>
      </c>
      <c r="E3339" s="292" t="s">
        <v>2170</v>
      </c>
      <c r="F3339" s="269" t="s">
        <v>1793</v>
      </c>
      <c r="G3339" s="265">
        <v>100000</v>
      </c>
      <c r="H3339" s="269">
        <v>1</v>
      </c>
      <c r="K3339" s="265">
        <v>100000</v>
      </c>
    </row>
    <row r="3340" spans="1:13" x14ac:dyDescent="0.3">
      <c r="A3340" s="58">
        <v>3342</v>
      </c>
      <c r="B3340" s="264">
        <v>46102</v>
      </c>
      <c r="C3340" s="292" t="s">
        <v>1531</v>
      </c>
      <c r="D3340" s="295">
        <v>7205464099</v>
      </c>
      <c r="E3340" s="292" t="s">
        <v>1197</v>
      </c>
      <c r="F3340" s="269" t="s">
        <v>1742</v>
      </c>
      <c r="G3340" s="265">
        <v>1200000</v>
      </c>
      <c r="H3340" s="269">
        <v>1</v>
      </c>
      <c r="K3340" s="265">
        <v>1200000</v>
      </c>
      <c r="M3340" s="265"/>
    </row>
    <row r="3341" spans="1:13" x14ac:dyDescent="0.3">
      <c r="A3341" s="58">
        <v>3343</v>
      </c>
      <c r="B3341" s="264">
        <v>46104</v>
      </c>
      <c r="C3341" s="292" t="s">
        <v>2397</v>
      </c>
      <c r="D3341" s="295" t="s">
        <v>5358</v>
      </c>
      <c r="E3341" s="292" t="s">
        <v>2167</v>
      </c>
      <c r="F3341" s="269" t="s">
        <v>1454</v>
      </c>
      <c r="G3341" s="265">
        <v>1500000</v>
      </c>
      <c r="H3341" s="269">
        <v>1</v>
      </c>
      <c r="J3341" s="266">
        <v>150000</v>
      </c>
      <c r="K3341" s="265">
        <v>1650000</v>
      </c>
    </row>
    <row r="3342" spans="1:13" x14ac:dyDescent="0.3">
      <c r="A3342" s="58">
        <v>3344</v>
      </c>
      <c r="B3342" s="264">
        <v>46104</v>
      </c>
      <c r="C3342" s="292" t="s">
        <v>2397</v>
      </c>
      <c r="D3342" s="295" t="s">
        <v>5359</v>
      </c>
      <c r="E3342" s="292" t="s">
        <v>1199</v>
      </c>
      <c r="F3342" s="269" t="s">
        <v>1200</v>
      </c>
      <c r="G3342" s="265">
        <v>1250000</v>
      </c>
      <c r="H3342" s="269">
        <v>1</v>
      </c>
      <c r="J3342" s="266">
        <v>125000</v>
      </c>
      <c r="K3342" s="265">
        <v>1375000</v>
      </c>
    </row>
    <row r="3343" spans="1:13" x14ac:dyDescent="0.3">
      <c r="A3343" s="58">
        <v>3345</v>
      </c>
      <c r="B3343" s="264">
        <v>46104</v>
      </c>
      <c r="C3343" s="292" t="s">
        <v>1389</v>
      </c>
      <c r="D3343" s="295">
        <v>1087298441</v>
      </c>
      <c r="E3343" s="292" t="s">
        <v>2400</v>
      </c>
      <c r="F3343" s="269">
        <v>1087298441</v>
      </c>
      <c r="G3343" s="265">
        <v>35000</v>
      </c>
      <c r="H3343" s="269">
        <v>1</v>
      </c>
      <c r="K3343" s="265">
        <v>35000</v>
      </c>
    </row>
    <row r="3344" spans="1:13" x14ac:dyDescent="0.3">
      <c r="A3344" s="58">
        <v>3346</v>
      </c>
      <c r="B3344" s="264">
        <v>46104</v>
      </c>
      <c r="C3344" s="292" t="s">
        <v>1016</v>
      </c>
      <c r="D3344" s="295" t="s">
        <v>5360</v>
      </c>
      <c r="E3344" s="292" t="s">
        <v>4542</v>
      </c>
      <c r="F3344" s="269" t="s">
        <v>4541</v>
      </c>
      <c r="G3344" s="265">
        <v>1100000</v>
      </c>
      <c r="H3344" s="269">
        <v>1</v>
      </c>
      <c r="K3344" s="265">
        <v>1100000</v>
      </c>
    </row>
    <row r="3345" spans="1:11" x14ac:dyDescent="0.3">
      <c r="A3345" s="58">
        <v>3347</v>
      </c>
      <c r="B3345" s="264">
        <v>46104</v>
      </c>
      <c r="C3345" s="292" t="s">
        <v>1884</v>
      </c>
      <c r="D3345" s="295">
        <v>7205502786</v>
      </c>
      <c r="E3345" s="292" t="s">
        <v>1197</v>
      </c>
      <c r="F3345" s="269" t="s">
        <v>1742</v>
      </c>
      <c r="G3345" s="265">
        <v>1200000</v>
      </c>
      <c r="H3345" s="269">
        <v>1</v>
      </c>
      <c r="K3345" s="265">
        <v>1200000</v>
      </c>
    </row>
    <row r="3346" spans="1:11" x14ac:dyDescent="0.3">
      <c r="A3346" s="58">
        <v>3348</v>
      </c>
      <c r="B3346" s="264">
        <v>46104</v>
      </c>
      <c r="C3346" s="292" t="s">
        <v>1167</v>
      </c>
      <c r="E3346" s="292" t="s">
        <v>2801</v>
      </c>
      <c r="F3346" s="269">
        <v>28120504</v>
      </c>
      <c r="G3346" s="265">
        <v>1000000</v>
      </c>
      <c r="H3346" s="269">
        <v>1</v>
      </c>
      <c r="J3346" s="266">
        <v>100000</v>
      </c>
      <c r="K3346" s="265">
        <v>1100000</v>
      </c>
    </row>
    <row r="3347" spans="1:11" x14ac:dyDescent="0.3">
      <c r="A3347" s="58">
        <v>3349</v>
      </c>
      <c r="B3347" s="264">
        <v>46104</v>
      </c>
      <c r="C3347" s="292" t="s">
        <v>1567</v>
      </c>
      <c r="E3347" s="292" t="s">
        <v>2906</v>
      </c>
      <c r="F3347" s="269">
        <v>415074409</v>
      </c>
      <c r="G3347" s="265">
        <v>360000</v>
      </c>
      <c r="H3347" s="269">
        <v>1</v>
      </c>
      <c r="J3347" s="266">
        <v>36000</v>
      </c>
      <c r="K3347" s="265">
        <v>396000</v>
      </c>
    </row>
    <row r="3348" spans="1:11" x14ac:dyDescent="0.3">
      <c r="A3348" s="58">
        <v>3350</v>
      </c>
      <c r="B3348" s="264">
        <v>46104</v>
      </c>
      <c r="C3348" s="292" t="s">
        <v>1544</v>
      </c>
      <c r="E3348" s="292" t="s">
        <v>2033</v>
      </c>
      <c r="F3348" s="269" t="s">
        <v>3583</v>
      </c>
      <c r="G3348" s="265">
        <v>1000000</v>
      </c>
      <c r="H3348" s="269">
        <v>1</v>
      </c>
      <c r="J3348" s="266">
        <v>100000</v>
      </c>
      <c r="K3348" s="265">
        <v>1100000</v>
      </c>
    </row>
    <row r="3349" spans="1:11" x14ac:dyDescent="0.3">
      <c r="A3349" s="58">
        <v>3351</v>
      </c>
      <c r="B3349" s="264">
        <v>46104</v>
      </c>
      <c r="C3349" s="292" t="s">
        <v>1544</v>
      </c>
      <c r="E3349" s="292" t="s">
        <v>1509</v>
      </c>
      <c r="G3349" s="265">
        <v>20000</v>
      </c>
      <c r="H3349" s="269">
        <v>1</v>
      </c>
      <c r="J3349" s="266">
        <v>2000</v>
      </c>
      <c r="K3349" s="265">
        <v>22000</v>
      </c>
    </row>
    <row r="3350" spans="1:11" x14ac:dyDescent="0.3">
      <c r="A3350" s="58">
        <v>3352</v>
      </c>
      <c r="B3350" s="264">
        <v>46104</v>
      </c>
      <c r="C3350" s="292" t="s">
        <v>1013</v>
      </c>
      <c r="D3350" s="295">
        <v>7205206012</v>
      </c>
      <c r="E3350" s="292" t="s">
        <v>1197</v>
      </c>
      <c r="F3350" s="269" t="s">
        <v>1742</v>
      </c>
      <c r="G3350" s="265">
        <v>1200000</v>
      </c>
      <c r="H3350" s="269">
        <v>1</v>
      </c>
      <c r="J3350" s="266">
        <v>120000</v>
      </c>
      <c r="K3350" s="265">
        <v>1320000</v>
      </c>
    </row>
    <row r="3351" spans="1:11" x14ac:dyDescent="0.3">
      <c r="A3351" s="58">
        <v>3353</v>
      </c>
      <c r="B3351" s="264">
        <v>46104</v>
      </c>
      <c r="C3351" s="292" t="s">
        <v>1013</v>
      </c>
      <c r="E3351" s="292" t="s">
        <v>1695</v>
      </c>
      <c r="F3351" s="269" t="s">
        <v>1694</v>
      </c>
      <c r="G3351" s="265">
        <v>50000</v>
      </c>
      <c r="H3351" s="269">
        <v>2</v>
      </c>
      <c r="J3351" s="266">
        <v>10000</v>
      </c>
      <c r="K3351" s="265">
        <v>110000</v>
      </c>
    </row>
    <row r="3352" spans="1:11" x14ac:dyDescent="0.3">
      <c r="A3352" s="58">
        <v>3354</v>
      </c>
      <c r="B3352" s="264">
        <v>46104</v>
      </c>
      <c r="C3352" s="292" t="s">
        <v>1795</v>
      </c>
      <c r="E3352" s="292" t="s">
        <v>2176</v>
      </c>
      <c r="F3352" s="269" t="s">
        <v>1201</v>
      </c>
      <c r="G3352" s="265">
        <v>620000</v>
      </c>
      <c r="H3352" s="269">
        <v>1</v>
      </c>
      <c r="K3352" s="265">
        <v>620000</v>
      </c>
    </row>
    <row r="3353" spans="1:11" x14ac:dyDescent="0.3">
      <c r="A3353" s="58">
        <v>3355</v>
      </c>
      <c r="B3353" s="264">
        <v>46104</v>
      </c>
      <c r="C3353" s="292" t="s">
        <v>1795</v>
      </c>
      <c r="E3353" s="292" t="s">
        <v>2906</v>
      </c>
      <c r="F3353" s="269">
        <v>415090409</v>
      </c>
      <c r="G3353" s="265">
        <v>595455</v>
      </c>
      <c r="H3353" s="269">
        <v>1</v>
      </c>
      <c r="J3353" s="266">
        <v>59546</v>
      </c>
      <c r="K3353" s="265">
        <v>655001</v>
      </c>
    </row>
    <row r="3354" spans="1:11" x14ac:dyDescent="0.3">
      <c r="A3354" s="58">
        <v>3356</v>
      </c>
      <c r="B3354" s="264">
        <v>46104</v>
      </c>
      <c r="C3354" s="292" t="s">
        <v>1795</v>
      </c>
      <c r="D3354" s="295" t="s">
        <v>1249</v>
      </c>
      <c r="E3354" s="292" t="s">
        <v>2177</v>
      </c>
      <c r="F3354" s="269" t="s">
        <v>1249</v>
      </c>
      <c r="G3354" s="265">
        <v>140000</v>
      </c>
      <c r="H3354" s="269">
        <v>1</v>
      </c>
      <c r="J3354" s="266">
        <v>14000</v>
      </c>
      <c r="K3354" s="265">
        <v>154000</v>
      </c>
    </row>
  </sheetData>
  <autoFilter ref="A1:K3330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2311</v>
      </c>
      <c r="C1" s="458" t="s">
        <v>2511</v>
      </c>
      <c r="D1" s="455" t="s">
        <v>2540</v>
      </c>
      <c r="E1" s="455" t="s">
        <v>36</v>
      </c>
      <c r="F1" s="455" t="s">
        <v>2695</v>
      </c>
      <c r="G1" s="455"/>
      <c r="H1" s="455" t="s">
        <v>2696</v>
      </c>
      <c r="I1" s="455"/>
      <c r="J1" s="455" t="s">
        <v>2697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2539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2" sqref="B2:D18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1326</v>
      </c>
      <c r="C2" s="268">
        <f>SUMIF(BTS_매출관리!C:C,B2,BTS_매출관리!I:I)</f>
        <v>7150000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1343</v>
      </c>
      <c r="C3" s="268">
        <f>SUMIF(BTS_매출관리!C:C,B3,BTS_매출관리!I:I)</f>
        <v>6919000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1303</v>
      </c>
      <c r="C4" s="268">
        <f>SUMIF(BTS_매출관리!C:C,B4,BTS_매출관리!I:I)</f>
        <v>4300000</v>
      </c>
      <c r="D4" s="58">
        <f t="shared" si="0"/>
        <v>4</v>
      </c>
      <c r="E4" s="47">
        <v>2</v>
      </c>
    </row>
    <row r="5" spans="1:6" x14ac:dyDescent="0.3">
      <c r="A5" s="269"/>
      <c r="B5" s="269" t="s">
        <v>1279</v>
      </c>
      <c r="C5" s="299">
        <f>SUMIF(BTS_매출관리!C:C,B5,BTS_매출관리!I:I)</f>
        <v>4180000</v>
      </c>
      <c r="D5" s="58">
        <f t="shared" si="0"/>
        <v>6</v>
      </c>
      <c r="E5" s="47">
        <v>1</v>
      </c>
    </row>
    <row r="6" spans="1:6" x14ac:dyDescent="0.3">
      <c r="A6" s="269"/>
      <c r="B6" s="269" t="s">
        <v>978</v>
      </c>
      <c r="C6" s="299">
        <f>SUMIF(BTS_매출관리!C:C,B6,BTS_매출관리!I:I)</f>
        <v>4170000</v>
      </c>
      <c r="D6" s="58">
        <f t="shared" si="0"/>
        <v>7</v>
      </c>
      <c r="E6" s="47">
        <v>1</v>
      </c>
    </row>
    <row r="7" spans="1:6" x14ac:dyDescent="0.3">
      <c r="A7" s="269"/>
      <c r="B7" s="269" t="s">
        <v>1318</v>
      </c>
      <c r="C7" s="268">
        <f>SUMIF(BTS_매출관리!C:C,B7,BTS_매출관리!I:I)</f>
        <v>2970000</v>
      </c>
      <c r="D7" s="58">
        <f t="shared" si="0"/>
        <v>11</v>
      </c>
      <c r="E7" s="47">
        <v>1</v>
      </c>
    </row>
    <row r="8" spans="1:6" x14ac:dyDescent="0.3">
      <c r="A8" s="269"/>
      <c r="B8" s="269" t="s">
        <v>1292</v>
      </c>
      <c r="C8" s="268">
        <f>SUMIF(BTS_매출관리!C:C,B8,BTS_매출관리!I:I)</f>
        <v>2895000</v>
      </c>
      <c r="D8" s="58">
        <f t="shared" si="0"/>
        <v>13</v>
      </c>
      <c r="E8" s="47">
        <v>1</v>
      </c>
    </row>
    <row r="9" spans="1:6" x14ac:dyDescent="0.3">
      <c r="A9" s="269"/>
      <c r="B9" s="269" t="s">
        <v>1091</v>
      </c>
      <c r="C9" s="268">
        <f>SUMIF(BTS_매출관리!C:C,B9,BTS_매출관리!I:I)</f>
        <v>2860000</v>
      </c>
      <c r="D9" s="58">
        <f t="shared" si="0"/>
        <v>14</v>
      </c>
      <c r="E9" s="47">
        <v>1</v>
      </c>
    </row>
    <row r="10" spans="1:6" x14ac:dyDescent="0.3">
      <c r="A10" s="269"/>
      <c r="B10" s="269" t="s">
        <v>3899</v>
      </c>
      <c r="C10" s="268">
        <f>SUMIF(BTS_매출관리!C:C,B10,BTS_매출관리!I:I)</f>
        <v>2700000</v>
      </c>
      <c r="D10" s="58">
        <f t="shared" si="0"/>
        <v>15</v>
      </c>
      <c r="E10" s="47">
        <v>1</v>
      </c>
    </row>
    <row r="11" spans="1:6" x14ac:dyDescent="0.3">
      <c r="A11" s="269"/>
      <c r="B11" s="269" t="s">
        <v>1288</v>
      </c>
      <c r="C11" s="299">
        <f>SUMIF(BTS_매출관리!C:C,B11,BTS_매출관리!I:I)</f>
        <v>2600000</v>
      </c>
      <c r="D11" s="58">
        <f t="shared" si="0"/>
        <v>16</v>
      </c>
      <c r="E11" s="47">
        <v>1</v>
      </c>
    </row>
    <row r="12" spans="1:6" x14ac:dyDescent="0.3">
      <c r="A12" s="269"/>
      <c r="B12" s="269" t="s">
        <v>2348</v>
      </c>
      <c r="C12" s="268">
        <f>SUMIF(BTS_매출관리!C:C,B12,BTS_매출관리!I:I)</f>
        <v>2500000</v>
      </c>
      <c r="D12" s="58">
        <f t="shared" si="0"/>
        <v>18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2204</v>
      </c>
      <c r="C13" s="268">
        <f>SUMIF(BTS_매출관리!C:C,B13,BTS_매출관리!I:I)</f>
        <v>3850000</v>
      </c>
      <c r="D13" s="58">
        <f t="shared" si="0"/>
        <v>9</v>
      </c>
      <c r="F13">
        <f>IF(D13 &lt; 10,,"")</f>
        <v>0</v>
      </c>
    </row>
    <row r="14" spans="1:6" x14ac:dyDescent="0.3">
      <c r="A14" s="269"/>
      <c r="B14" s="269" t="s">
        <v>1224</v>
      </c>
      <c r="C14" s="299">
        <f>SUMIF(BTS_매출관리!C:C,B14,BTS_매출관리!I:I)</f>
        <v>2300000</v>
      </c>
      <c r="D14" s="58">
        <f t="shared" si="0"/>
        <v>19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4464</v>
      </c>
      <c r="C15" s="268">
        <f>SUMIF(BTS_매출관리!C:C,B15,BTS_매출관리!I:I)</f>
        <v>1815000</v>
      </c>
      <c r="D15" s="58">
        <f t="shared" si="0"/>
        <v>21</v>
      </c>
      <c r="E15" s="47">
        <v>1</v>
      </c>
    </row>
    <row r="16" spans="1:6" x14ac:dyDescent="0.3">
      <c r="A16" s="269"/>
      <c r="B16" s="269" t="s">
        <v>1153</v>
      </c>
      <c r="C16" s="299">
        <f>SUMIF(BTS_매출관리!C:C,B16,BTS_매출관리!I:I)</f>
        <v>1760000</v>
      </c>
      <c r="D16" s="58">
        <f t="shared" si="0"/>
        <v>22</v>
      </c>
      <c r="E16" s="47">
        <v>1</v>
      </c>
    </row>
    <row r="17" spans="1:18" x14ac:dyDescent="0.3">
      <c r="A17" s="269"/>
      <c r="B17" s="269" t="s">
        <v>1280</v>
      </c>
      <c r="C17" s="299">
        <f>SUMIF(BTS_매출관리!C:C,B17,BTS_매출관리!I:I)</f>
        <v>1760000</v>
      </c>
      <c r="D17" s="58">
        <f t="shared" si="0"/>
        <v>22</v>
      </c>
      <c r="E17" s="47">
        <v>2</v>
      </c>
    </row>
    <row r="18" spans="1:18" x14ac:dyDescent="0.3">
      <c r="A18" s="269"/>
      <c r="B18" s="269" t="s">
        <v>1278</v>
      </c>
      <c r="C18" s="299">
        <f>SUMIF(BTS_매출관리!C:C,B18,BTS_매출관리!I:I)</f>
        <v>1760000</v>
      </c>
      <c r="D18" s="58">
        <f t="shared" si="0"/>
        <v>22</v>
      </c>
      <c r="E18" s="47">
        <v>1</v>
      </c>
    </row>
    <row r="19" spans="1:18" x14ac:dyDescent="0.3">
      <c r="A19" s="269"/>
      <c r="B19" s="269" t="s">
        <v>1277</v>
      </c>
      <c r="C19" s="299">
        <f>SUMIF(BTS_매출관리!C:C,B19,BTS_매출관리!I:I)</f>
        <v>4455000</v>
      </c>
      <c r="D19" s="58">
        <f t="shared" si="0"/>
        <v>3</v>
      </c>
      <c r="E19" s="47">
        <v>1</v>
      </c>
    </row>
    <row r="20" spans="1:18" x14ac:dyDescent="0.3">
      <c r="A20" s="269"/>
      <c r="B20" s="269" t="s">
        <v>2903</v>
      </c>
      <c r="C20" s="268">
        <f>SUMIF(BTS_매출관리!C:C,B20,BTS_매출관리!I:I)</f>
        <v>1680000</v>
      </c>
      <c r="D20" s="58">
        <f t="shared" si="0"/>
        <v>25</v>
      </c>
      <c r="E20" s="47">
        <v>1</v>
      </c>
    </row>
    <row r="21" spans="1:18" x14ac:dyDescent="0.3">
      <c r="A21" s="269"/>
      <c r="B21" s="269" t="s">
        <v>1320</v>
      </c>
      <c r="C21" s="268">
        <f>SUMIF(BTS_매출관리!C:C,B21,BTS_매출관리!I:I)</f>
        <v>3270000</v>
      </c>
      <c r="D21" s="58">
        <f t="shared" si="0"/>
        <v>10</v>
      </c>
      <c r="E21" s="47">
        <v>1</v>
      </c>
      <c r="F21" t="s">
        <v>3676</v>
      </c>
    </row>
    <row r="22" spans="1:18" x14ac:dyDescent="0.3">
      <c r="A22" s="269"/>
      <c r="B22" s="269" t="s">
        <v>2548</v>
      </c>
      <c r="C22" s="268">
        <f>SUMIF(BTS_매출관리!C:C,B22,BTS_매출관리!I:I)</f>
        <v>2900000</v>
      </c>
      <c r="D22" s="58">
        <f t="shared" si="0"/>
        <v>12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1016</v>
      </c>
      <c r="C23" s="268">
        <f>SUMIF(BTS_매출관리!C:C,B23,BTS_매출관리!I:I)</f>
        <v>4300000</v>
      </c>
      <c r="D23" s="58">
        <f t="shared" si="0"/>
        <v>4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1317</v>
      </c>
      <c r="C24" s="268">
        <f>SUMIF(BTS_매출관리!C:C,B24,BTS_매출관리!I:I)</f>
        <v>1600000</v>
      </c>
      <c r="D24" s="58">
        <f t="shared" si="0"/>
        <v>27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1297</v>
      </c>
      <c r="C25" s="268">
        <f>SUMIF(BTS_매출관리!C:C,B25,BTS_매출관리!I:I)</f>
        <v>1430000</v>
      </c>
      <c r="D25" s="58">
        <f t="shared" si="0"/>
        <v>30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1228</v>
      </c>
      <c r="C26" s="268">
        <f>SUMIF(BTS_매출관리!C:C,B26,BTS_매출관리!I:I)</f>
        <v>1430000</v>
      </c>
      <c r="D26" s="58">
        <f t="shared" si="0"/>
        <v>30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1332</v>
      </c>
      <c r="C27" s="268">
        <f>SUMIF(BTS_매출관리!C:C,B27,BTS_매출관리!I:I)</f>
        <v>1330000</v>
      </c>
      <c r="D27" s="58">
        <f t="shared" si="0"/>
        <v>32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1324</v>
      </c>
      <c r="C28" s="268">
        <f>SUMIF(BTS_매출관리!C:C,B28,BTS_매출관리!I:I)</f>
        <v>1320000</v>
      </c>
      <c r="D28" s="58">
        <f t="shared" si="0"/>
        <v>33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1021</v>
      </c>
      <c r="C29" s="299">
        <f>SUMIF(BTS_매출관리!C:C,B29,BTS_매출관리!I:I)</f>
        <v>1250000</v>
      </c>
      <c r="D29" s="58">
        <f t="shared" si="0"/>
        <v>34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3174</v>
      </c>
      <c r="C30" s="268">
        <f>SUMIF(BTS_매출관리!C:C,B30,BTS_매출관리!I:I)</f>
        <v>1250000</v>
      </c>
      <c r="D30" s="58">
        <f t="shared" si="0"/>
        <v>34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1331</v>
      </c>
      <c r="C31" s="268">
        <f>SUMIF(BTS_매출관리!C:C,B31,BTS_매출관리!I:I)</f>
        <v>2550000</v>
      </c>
      <c r="D31" s="58">
        <f t="shared" si="0"/>
        <v>17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1056</v>
      </c>
      <c r="C32" s="268">
        <f>SUMIF(BTS_매출관리!C:C,B32,BTS_매출관리!I:I)</f>
        <v>4125000</v>
      </c>
      <c r="D32" s="58">
        <f t="shared" si="0"/>
        <v>8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4783</v>
      </c>
      <c r="C33" s="268">
        <f>SUMIF(BTS_매출관리!C:C,B33,BTS_매출관리!I:I)</f>
        <v>1100000</v>
      </c>
      <c r="D33" s="58">
        <f t="shared" si="0"/>
        <v>38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981</v>
      </c>
      <c r="C34" s="299">
        <f>SUMIF(BTS_매출관리!C:C,B34,BTS_매출관리!I:I)</f>
        <v>1100000</v>
      </c>
      <c r="D34" s="58">
        <f t="shared" si="0"/>
        <v>38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1364</v>
      </c>
      <c r="C35" s="268">
        <f>SUMIF(BTS_매출관리!C:C,B35,BTS_매출관리!I:I)</f>
        <v>1100000</v>
      </c>
      <c r="D35" s="58">
        <f t="shared" si="0"/>
        <v>38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1304</v>
      </c>
      <c r="C36" s="299">
        <f>SUMIF(BTS_매출관리!C:C,B36,BTS_매출관리!I:I)</f>
        <v>1000000</v>
      </c>
      <c r="D36" s="58">
        <f t="shared" si="0"/>
        <v>42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1274</v>
      </c>
      <c r="C37" s="268">
        <f>SUMIF(BTS_매출관리!C:C,B37,BTS_매출관리!I:I)</f>
        <v>900000</v>
      </c>
      <c r="D37" s="58">
        <f t="shared" si="0"/>
        <v>43</v>
      </c>
      <c r="F37" t="s">
        <v>3670</v>
      </c>
      <c r="G37" t="s">
        <v>3779</v>
      </c>
    </row>
    <row r="38" spans="1:17" x14ac:dyDescent="0.3">
      <c r="A38" s="269"/>
      <c r="B38" s="269" t="s">
        <v>2771</v>
      </c>
      <c r="C38" s="268">
        <f>SUMIF(BTS_매출관리!C:C,B38,BTS_매출관리!I:I)</f>
        <v>650000</v>
      </c>
      <c r="D38" s="58">
        <f t="shared" si="0"/>
        <v>44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1339</v>
      </c>
      <c r="C39" s="268">
        <f>SUMIF(BTS_매출관리!C:C,B39,BTS_매출관리!I:I)</f>
        <v>2049001</v>
      </c>
      <c r="D39" s="58">
        <f t="shared" si="0"/>
        <v>20</v>
      </c>
      <c r="F39" t="s">
        <v>3672</v>
      </c>
      <c r="G39" t="s">
        <v>3785</v>
      </c>
    </row>
    <row r="40" spans="1:17" x14ac:dyDescent="0.3">
      <c r="A40" s="269"/>
      <c r="B40" s="269" t="s">
        <v>1144</v>
      </c>
      <c r="C40" s="299">
        <f>SUMIF(BTS_매출관리!C:C,B40,BTS_매출관리!I:I)</f>
        <v>550000</v>
      </c>
      <c r="D40" s="58">
        <f t="shared" si="0"/>
        <v>45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2007</v>
      </c>
      <c r="C41" s="268">
        <f>SUMIF(BTS_매출관리!C:C,B41,BTS_매출관리!I:I)</f>
        <v>530000</v>
      </c>
      <c r="D41" s="58">
        <f t="shared" si="0"/>
        <v>46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1033</v>
      </c>
      <c r="C42" s="299">
        <f>SUMIF(BTS_매출관리!C:C,B42,BTS_매출관리!I:I)</f>
        <v>1650000</v>
      </c>
      <c r="D42" s="58">
        <f t="shared" si="0"/>
        <v>26</v>
      </c>
      <c r="F42" t="s">
        <v>1318</v>
      </c>
      <c r="G42" t="s">
        <v>3785</v>
      </c>
    </row>
    <row r="43" spans="1:17" x14ac:dyDescent="0.3">
      <c r="A43" s="269"/>
      <c r="B43" s="269" t="s">
        <v>1264</v>
      </c>
      <c r="C43" s="299">
        <f>SUMIF(BTS_매출관리!C:C,B43,BTS_매출관리!I:I)</f>
        <v>1111000</v>
      </c>
      <c r="D43" s="58">
        <f t="shared" si="0"/>
        <v>37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1323</v>
      </c>
      <c r="C44" s="268">
        <f>SUMIF(BTS_매출관리!C:C,B44,BTS_매출관리!I:I)</f>
        <v>1480000</v>
      </c>
      <c r="D44" s="58">
        <f t="shared" si="0"/>
        <v>29</v>
      </c>
      <c r="F44" t="s">
        <v>3768</v>
      </c>
      <c r="G44" t="s">
        <v>3779</v>
      </c>
    </row>
    <row r="45" spans="1:17" x14ac:dyDescent="0.3">
      <c r="A45" s="269"/>
      <c r="B45" s="269" t="s">
        <v>2296</v>
      </c>
      <c r="C45" s="268">
        <f>SUMIF(BTS_매출관리!C:C,B45,BTS_매출관리!I:I)</f>
        <v>220000</v>
      </c>
      <c r="D45" s="58">
        <f t="shared" si="0"/>
        <v>47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2455</v>
      </c>
      <c r="C46" s="268">
        <f>SUMIF(BTS_매출관리!C:C,B46,BTS_매출관리!I:I)</f>
        <v>220000</v>
      </c>
      <c r="D46" s="58">
        <f t="shared" si="0"/>
        <v>47</v>
      </c>
      <c r="F46" t="s">
        <v>3781</v>
      </c>
      <c r="G46" t="s">
        <v>3779</v>
      </c>
    </row>
    <row r="47" spans="1:17" x14ac:dyDescent="0.3">
      <c r="A47" s="269"/>
      <c r="B47" s="269" t="s">
        <v>1285</v>
      </c>
      <c r="C47" s="299">
        <f>SUMIF(BTS_매출관리!C:C,B47,BTS_매출관리!I:I)</f>
        <v>150000</v>
      </c>
      <c r="D47" s="58">
        <f t="shared" si="0"/>
        <v>49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2579</v>
      </c>
      <c r="C48" s="299">
        <f>SUMIF(BTS_매출관리!C:C,B48,BTS_매출관리!I:I)</f>
        <v>150000</v>
      </c>
      <c r="D48" s="58">
        <f t="shared" si="0"/>
        <v>49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1338</v>
      </c>
      <c r="C49" s="268">
        <f>SUMIF(BTS_매출관리!C:C,B49,BTS_매출관리!I:I)</f>
        <v>150000</v>
      </c>
      <c r="D49" s="58">
        <f t="shared" si="0"/>
        <v>49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2137</v>
      </c>
      <c r="C50" s="268">
        <f>SUMIF(BTS_매출관리!C:C,B50,BTS_매출관리!I:I)</f>
        <v>150000</v>
      </c>
      <c r="D50" s="58">
        <f t="shared" si="0"/>
        <v>49</v>
      </c>
      <c r="E50" s="47">
        <v>1</v>
      </c>
    </row>
    <row r="51" spans="1:7" x14ac:dyDescent="0.3">
      <c r="A51" s="269"/>
      <c r="B51" s="269" t="s">
        <v>4410</v>
      </c>
      <c r="C51" s="268">
        <f>SUMIF(BTS_매출관리!C:C,B51,BTS_매출관리!I:I)</f>
        <v>150000</v>
      </c>
      <c r="D51" s="58">
        <f t="shared" si="0"/>
        <v>49</v>
      </c>
      <c r="E51" s="47">
        <v>1</v>
      </c>
    </row>
    <row r="52" spans="1:7" x14ac:dyDescent="0.3">
      <c r="A52" s="269"/>
      <c r="B52" s="269" t="s">
        <v>1349</v>
      </c>
      <c r="C52" s="268">
        <f>SUMIF(BTS_매출관리!C:C,B52,BTS_매출관리!I:I)</f>
        <v>100000</v>
      </c>
      <c r="D52" s="58">
        <f t="shared" si="0"/>
        <v>54</v>
      </c>
    </row>
    <row r="53" spans="1:7" x14ac:dyDescent="0.3">
      <c r="A53" s="269"/>
      <c r="B53" s="269" t="s">
        <v>1774</v>
      </c>
      <c r="C53" s="268">
        <f>SUMIF(BTS_매출관리!C:C,B53,BTS_매출관리!I:I)</f>
        <v>0</v>
      </c>
      <c r="D53" s="58">
        <f t="shared" si="0"/>
        <v>55</v>
      </c>
      <c r="E53" s="47">
        <v>1</v>
      </c>
    </row>
    <row r="54" spans="1:7" x14ac:dyDescent="0.3">
      <c r="A54" s="269"/>
      <c r="B54" s="269" t="s">
        <v>3276</v>
      </c>
      <c r="C54" s="268">
        <f>SUMIF(BTS_매출관리!C:C,B54,BTS_매출관리!I:I)</f>
        <v>0</v>
      </c>
      <c r="D54" s="58">
        <f t="shared" si="0"/>
        <v>55</v>
      </c>
      <c r="E54" s="47">
        <v>1</v>
      </c>
    </row>
    <row r="55" spans="1:7" x14ac:dyDescent="0.3">
      <c r="A55" s="269"/>
      <c r="B55" s="269" t="s">
        <v>1269</v>
      </c>
      <c r="C55" s="299">
        <f>SUMIF(BTS_매출관리!C:C,B55,BTS_매출관리!I:I)</f>
        <v>1600000</v>
      </c>
      <c r="D55" s="58">
        <f t="shared" si="0"/>
        <v>27</v>
      </c>
      <c r="E55" s="47">
        <v>1</v>
      </c>
    </row>
    <row r="56" spans="1:7" x14ac:dyDescent="0.3">
      <c r="A56" s="269"/>
      <c r="B56" s="269" t="s">
        <v>1342</v>
      </c>
      <c r="C56" s="268">
        <f>SUMIF(BTS_매출관리!C:C,B56,BTS_매출관리!I:I)</f>
        <v>0</v>
      </c>
      <c r="D56" s="58">
        <f t="shared" si="0"/>
        <v>55</v>
      </c>
    </row>
    <row r="57" spans="1:7" x14ac:dyDescent="0.3">
      <c r="A57" s="269"/>
      <c r="B57" s="269" t="s">
        <v>1167</v>
      </c>
      <c r="C57" s="268">
        <f>SUMIF(BTS_매출관리!C:C,B57,BTS_매출관리!I:I)</f>
        <v>1100000</v>
      </c>
      <c r="D57" s="58">
        <f t="shared" si="0"/>
        <v>38</v>
      </c>
    </row>
    <row r="58" spans="1:7" x14ac:dyDescent="0.3">
      <c r="A58" s="269"/>
      <c r="B58" s="269" t="s">
        <v>1894</v>
      </c>
      <c r="C58" s="299">
        <f>SUMIF(BTS_매출관리!C:C,B58,BTS_매출관리!I:I)</f>
        <v>0</v>
      </c>
      <c r="D58" s="58">
        <f t="shared" si="0"/>
        <v>55</v>
      </c>
    </row>
    <row r="59" spans="1:7" x14ac:dyDescent="0.3">
      <c r="A59" s="269"/>
      <c r="B59" s="269" t="s">
        <v>1661</v>
      </c>
      <c r="C59" s="268">
        <f>SUMIF(BTS_매출관리!C:C,B59,BTS_매출관리!I:I)</f>
        <v>0</v>
      </c>
      <c r="D59" s="58">
        <f t="shared" si="0"/>
        <v>55</v>
      </c>
    </row>
    <row r="60" spans="1:7" x14ac:dyDescent="0.3">
      <c r="A60" s="269"/>
      <c r="B60" s="269" t="s">
        <v>1266</v>
      </c>
      <c r="C60" s="299">
        <f>SUMIF(BTS_매출관리!C:C,B60,BTS_매출관리!I:I)</f>
        <v>0</v>
      </c>
      <c r="D60" s="58">
        <f t="shared" si="0"/>
        <v>55</v>
      </c>
    </row>
    <row r="61" spans="1:7" x14ac:dyDescent="0.3">
      <c r="A61" s="269"/>
      <c r="B61" s="269" t="s">
        <v>1286</v>
      </c>
      <c r="C61" s="299">
        <f>SUMIF(BTS_매출관리!C:C,B61,BTS_매출관리!I:I)</f>
        <v>1200000</v>
      </c>
      <c r="D61" s="58">
        <f t="shared" si="0"/>
        <v>36</v>
      </c>
      <c r="E61" s="47">
        <v>1</v>
      </c>
    </row>
    <row r="62" spans="1:7" x14ac:dyDescent="0.3">
      <c r="A62" s="269"/>
      <c r="B62" s="269" t="s">
        <v>1305</v>
      </c>
      <c r="C62" s="268">
        <f>SUMIF(BTS_매출관리!C:C,B62,BTS_매출관리!I:I)</f>
        <v>0</v>
      </c>
      <c r="D62" s="58">
        <f t="shared" si="0"/>
        <v>55</v>
      </c>
    </row>
    <row r="63" spans="1:7" x14ac:dyDescent="0.3">
      <c r="A63" s="269"/>
      <c r="B63" s="269" t="s">
        <v>2043</v>
      </c>
      <c r="C63" s="268">
        <f>SUMIF(BTS_매출관리!C:C,B63,BTS_매출관리!I:I)</f>
        <v>0</v>
      </c>
      <c r="D63" s="58">
        <f t="shared" si="0"/>
        <v>55</v>
      </c>
    </row>
    <row r="64" spans="1:7" x14ac:dyDescent="0.3">
      <c r="A64" s="269"/>
      <c r="B64" s="269" t="s">
        <v>1293</v>
      </c>
      <c r="C64" s="268">
        <f>SUMIF(BTS_매출관리!C:C,B64,BTS_매출관리!I:I)</f>
        <v>0</v>
      </c>
      <c r="D64" s="58">
        <f t="shared" si="0"/>
        <v>55</v>
      </c>
    </row>
    <row r="65" spans="1:4" x14ac:dyDescent="0.3">
      <c r="A65" s="269"/>
      <c r="B65" s="269" t="s">
        <v>1314</v>
      </c>
      <c r="C65" s="268">
        <f>SUMIF(BTS_매출관리!C:C,B65,BTS_매출관리!I:I)</f>
        <v>0</v>
      </c>
      <c r="D65" s="58">
        <f t="shared" si="0"/>
        <v>55</v>
      </c>
    </row>
    <row r="66" spans="1:4" x14ac:dyDescent="0.3">
      <c r="A66" s="269"/>
      <c r="B66" s="269" t="s">
        <v>2729</v>
      </c>
      <c r="C66" s="268">
        <f>SUMIF(BTS_매출관리!C:C,B66,BTS_매출관리!I:I)</f>
        <v>0</v>
      </c>
      <c r="D66" s="58">
        <f t="shared" ref="D66:D129" si="1">RANK(C66,C:C,0)</f>
        <v>55</v>
      </c>
    </row>
    <row r="67" spans="1:4" x14ac:dyDescent="0.3">
      <c r="A67" s="269"/>
      <c r="B67" s="269" t="s">
        <v>4386</v>
      </c>
      <c r="C67" s="268">
        <f>SUMIF(BTS_매출관리!C:C,B67,BTS_매출관리!I:I)</f>
        <v>0</v>
      </c>
      <c r="D67" s="58">
        <f t="shared" si="1"/>
        <v>55</v>
      </c>
    </row>
    <row r="68" spans="1:4" x14ac:dyDescent="0.3">
      <c r="A68" s="269"/>
      <c r="B68" s="269" t="s">
        <v>4177</v>
      </c>
      <c r="C68" s="268">
        <f>SUMIF(BTS_매출관리!C:C,B68,BTS_매출관리!I:I)</f>
        <v>0</v>
      </c>
      <c r="D68" s="58">
        <f t="shared" si="1"/>
        <v>55</v>
      </c>
    </row>
    <row r="69" spans="1:4" x14ac:dyDescent="0.3">
      <c r="A69" s="269"/>
      <c r="B69" s="269" t="s">
        <v>1345</v>
      </c>
      <c r="C69" s="268">
        <f>SUMIF(BTS_매출관리!C:C,B69,BTS_매출관리!I:I)</f>
        <v>0</v>
      </c>
      <c r="D69" s="58">
        <f t="shared" si="1"/>
        <v>55</v>
      </c>
    </row>
    <row r="70" spans="1:4" x14ac:dyDescent="0.3">
      <c r="A70" s="269"/>
      <c r="B70" s="269" t="s">
        <v>1185</v>
      </c>
      <c r="C70" s="268">
        <f>SUMIF(BTS_매출관리!C:C,B70,BTS_매출관리!I:I)</f>
        <v>0</v>
      </c>
      <c r="D70" s="58">
        <f t="shared" si="1"/>
        <v>55</v>
      </c>
    </row>
    <row r="71" spans="1:4" x14ac:dyDescent="0.3">
      <c r="A71" s="269"/>
      <c r="B71" s="269" t="s">
        <v>4574</v>
      </c>
      <c r="C71" s="268">
        <f>SUMIF(BTS_매출관리!C:C,B71,BTS_매출관리!I:I)</f>
        <v>0</v>
      </c>
      <c r="D71" s="58">
        <f t="shared" si="1"/>
        <v>55</v>
      </c>
    </row>
    <row r="72" spans="1:4" x14ac:dyDescent="0.3">
      <c r="A72" s="269"/>
      <c r="B72" s="269" t="s">
        <v>1336</v>
      </c>
      <c r="C72" s="268">
        <f>SUMIF(BTS_매출관리!C:C,B72,BTS_매출관리!I:I)</f>
        <v>0</v>
      </c>
      <c r="D72" s="58">
        <f t="shared" si="1"/>
        <v>55</v>
      </c>
    </row>
    <row r="73" spans="1:4" x14ac:dyDescent="0.3">
      <c r="A73" s="269"/>
      <c r="B73" s="269" t="s">
        <v>3386</v>
      </c>
      <c r="C73" s="268">
        <f>SUMIF(BTS_매출관리!C:C,B73,BTS_매출관리!I:I)</f>
        <v>0</v>
      </c>
      <c r="D73" s="58">
        <f t="shared" si="1"/>
        <v>55</v>
      </c>
    </row>
    <row r="74" spans="1:4" x14ac:dyDescent="0.3">
      <c r="A74" s="269"/>
      <c r="B74" s="269" t="s">
        <v>1310</v>
      </c>
      <c r="C74" s="299">
        <f>SUMIF(BTS_매출관리!C:C,B74,BTS_매출관리!I:I)</f>
        <v>0</v>
      </c>
      <c r="D74" s="58">
        <f t="shared" si="1"/>
        <v>55</v>
      </c>
    </row>
    <row r="75" spans="1:4" x14ac:dyDescent="0.3">
      <c r="A75" s="269"/>
      <c r="B75" s="269" t="s">
        <v>1289</v>
      </c>
      <c r="C75" s="299">
        <f>SUMIF(BTS_매출관리!C:C,B75,BTS_매출관리!I:I)</f>
        <v>0</v>
      </c>
      <c r="D75" s="58">
        <f t="shared" si="1"/>
        <v>55</v>
      </c>
    </row>
    <row r="76" spans="1:4" x14ac:dyDescent="0.3">
      <c r="A76" s="269"/>
      <c r="B76" s="269" t="s">
        <v>1307</v>
      </c>
      <c r="C76" s="299">
        <f>SUMIF(BTS_매출관리!C:C,B76,BTS_매출관리!I:I)</f>
        <v>0</v>
      </c>
      <c r="D76" s="58">
        <f t="shared" si="1"/>
        <v>55</v>
      </c>
    </row>
    <row r="77" spans="1:4" x14ac:dyDescent="0.3">
      <c r="A77" s="269"/>
      <c r="B77" s="269" t="s">
        <v>1319</v>
      </c>
      <c r="C77" s="268">
        <f>SUMIF(BTS_매출관리!C:C,B77,BTS_매출관리!I:I)</f>
        <v>0</v>
      </c>
      <c r="D77" s="58">
        <f t="shared" si="1"/>
        <v>55</v>
      </c>
    </row>
    <row r="78" spans="1:4" x14ac:dyDescent="0.3">
      <c r="A78" s="269"/>
      <c r="B78" s="269" t="s">
        <v>1261</v>
      </c>
      <c r="C78" s="299">
        <f>SUMIF(BTS_매출관리!C:C,B78,BTS_매출관리!I:I)</f>
        <v>0</v>
      </c>
      <c r="D78" s="58">
        <f t="shared" si="1"/>
        <v>55</v>
      </c>
    </row>
    <row r="79" spans="1:4" x14ac:dyDescent="0.3">
      <c r="A79" s="269"/>
      <c r="B79" s="269" t="s">
        <v>1346</v>
      </c>
      <c r="C79" s="268">
        <f>SUMIF(BTS_매출관리!C:C,B79,BTS_매출관리!I:I)</f>
        <v>0</v>
      </c>
      <c r="D79" s="58">
        <f t="shared" si="1"/>
        <v>55</v>
      </c>
    </row>
    <row r="80" spans="1:4" x14ac:dyDescent="0.3">
      <c r="A80" s="269"/>
      <c r="B80" s="269" t="s">
        <v>2852</v>
      </c>
      <c r="C80" s="299">
        <f>SUMIF(BTS_매출관리!C:C,B80,BTS_매출관리!I:I)</f>
        <v>0</v>
      </c>
      <c r="D80" s="58">
        <f t="shared" si="1"/>
        <v>55</v>
      </c>
    </row>
    <row r="81" spans="1:6" x14ac:dyDescent="0.3">
      <c r="A81" s="269"/>
      <c r="B81" s="269" t="s">
        <v>3717</v>
      </c>
      <c r="C81" s="268">
        <f>SUMIF(BTS_매출관리!C:C,B81,BTS_매출관리!I:I)</f>
        <v>0</v>
      </c>
      <c r="D81" s="58">
        <f t="shared" si="1"/>
        <v>55</v>
      </c>
    </row>
    <row r="82" spans="1:6" x14ac:dyDescent="0.3">
      <c r="A82" s="269"/>
      <c r="B82" s="269" t="s">
        <v>2691</v>
      </c>
      <c r="C82" s="268">
        <f>SUMIF(BTS_매출관리!C:C,B82,BTS_매출관리!I:I)</f>
        <v>0</v>
      </c>
      <c r="D82" s="58">
        <f t="shared" si="1"/>
        <v>55</v>
      </c>
    </row>
    <row r="83" spans="1:6" x14ac:dyDescent="0.3">
      <c r="A83" s="269"/>
      <c r="B83" s="269" t="s">
        <v>1335</v>
      </c>
      <c r="C83" s="268">
        <f>SUMIF(BTS_매출관리!C:C,B83,BTS_매출관리!I:I)</f>
        <v>0</v>
      </c>
      <c r="D83" s="58">
        <f t="shared" si="1"/>
        <v>55</v>
      </c>
    </row>
    <row r="84" spans="1:6" x14ac:dyDescent="0.3">
      <c r="A84" s="269"/>
      <c r="B84" s="269" t="s">
        <v>1648</v>
      </c>
      <c r="C84" s="268">
        <f>SUMIF(BTS_매출관리!C:C,B84,BTS_매출관리!I:I)</f>
        <v>0</v>
      </c>
      <c r="D84" s="58">
        <f t="shared" si="1"/>
        <v>55</v>
      </c>
    </row>
    <row r="85" spans="1:6" x14ac:dyDescent="0.3">
      <c r="A85" s="269"/>
      <c r="B85" s="269" t="s">
        <v>1271</v>
      </c>
      <c r="C85" s="299">
        <f>SUMIF(BTS_매출관리!C:C,B85,BTS_매출관리!I:I)</f>
        <v>0</v>
      </c>
      <c r="D85" s="58">
        <f t="shared" si="1"/>
        <v>55</v>
      </c>
    </row>
    <row r="86" spans="1:6" x14ac:dyDescent="0.3">
      <c r="A86" s="269"/>
      <c r="B86" s="269" t="s">
        <v>4609</v>
      </c>
      <c r="C86" s="268">
        <f>SUMIF(BTS_매출관리!C:C,B86,BTS_매출관리!I:I)</f>
        <v>0</v>
      </c>
      <c r="D86" s="58">
        <f t="shared" si="1"/>
        <v>55</v>
      </c>
    </row>
    <row r="87" spans="1:6" x14ac:dyDescent="0.3">
      <c r="A87" s="269"/>
      <c r="B87" s="269" t="s">
        <v>1287</v>
      </c>
      <c r="C87" s="299">
        <f>SUMIF(BTS_매출관리!C:C,B87,BTS_매출관리!I:I)</f>
        <v>0</v>
      </c>
      <c r="D87" s="58">
        <f t="shared" si="1"/>
        <v>55</v>
      </c>
    </row>
    <row r="88" spans="1:6" x14ac:dyDescent="0.3">
      <c r="A88" s="269"/>
      <c r="B88" s="269" t="s">
        <v>1276</v>
      </c>
      <c r="C88" s="299">
        <f>SUMIF(BTS_매출관리!C:C,B88,BTS_매출관리!I:I)</f>
        <v>0</v>
      </c>
      <c r="D88" s="58">
        <f t="shared" si="1"/>
        <v>55</v>
      </c>
    </row>
    <row r="89" spans="1:6" x14ac:dyDescent="0.3">
      <c r="A89" s="269"/>
      <c r="B89" s="269" t="s">
        <v>2776</v>
      </c>
      <c r="C89" s="268">
        <f>SUMIF(BTS_매출관리!C:C,B89,BTS_매출관리!I:I)</f>
        <v>0</v>
      </c>
      <c r="D89" s="58">
        <f t="shared" si="1"/>
        <v>55</v>
      </c>
    </row>
    <row r="90" spans="1:6" x14ac:dyDescent="0.3">
      <c r="A90" s="269"/>
      <c r="B90" s="269" t="s">
        <v>4010</v>
      </c>
      <c r="C90" s="268">
        <f>SUMIF(BTS_매출관리!C:C,B90,BTS_매출관리!I:I)</f>
        <v>0</v>
      </c>
      <c r="D90" s="58">
        <f t="shared" si="1"/>
        <v>55</v>
      </c>
    </row>
    <row r="91" spans="1:6" x14ac:dyDescent="0.3">
      <c r="A91" s="269"/>
      <c r="B91" s="269" t="s">
        <v>4275</v>
      </c>
      <c r="C91" s="268">
        <f>SUMIF(BTS_매출관리!C:C,B91,BTS_매출관리!I:I)</f>
        <v>0</v>
      </c>
      <c r="D91" s="58">
        <f t="shared" si="1"/>
        <v>55</v>
      </c>
      <c r="E91" s="47">
        <v>1</v>
      </c>
      <c r="F91" t="s">
        <v>5016</v>
      </c>
    </row>
    <row r="92" spans="1:6" x14ac:dyDescent="0.3">
      <c r="A92" s="269"/>
      <c r="B92" s="269" t="s">
        <v>2744</v>
      </c>
      <c r="C92" s="268">
        <f>SUMIF(BTS_매출관리!C:C,B92,BTS_매출관리!I:I)</f>
        <v>0</v>
      </c>
      <c r="D92" s="58">
        <f t="shared" si="1"/>
        <v>55</v>
      </c>
    </row>
    <row r="93" spans="1:6" x14ac:dyDescent="0.3">
      <c r="A93" s="269"/>
      <c r="B93" s="269" t="s">
        <v>4920</v>
      </c>
      <c r="C93" s="268">
        <f>SUMIF(BTS_매출관리!C:C,B93,BTS_매출관리!I:I)</f>
        <v>0</v>
      </c>
      <c r="D93" s="58">
        <f t="shared" si="1"/>
        <v>55</v>
      </c>
    </row>
    <row r="94" spans="1:6" x14ac:dyDescent="0.3">
      <c r="A94" s="269"/>
      <c r="B94" s="269" t="s">
        <v>4030</v>
      </c>
      <c r="C94" s="268">
        <f>SUMIF(BTS_매출관리!C:C,B94,BTS_매출관리!I:I)</f>
        <v>0</v>
      </c>
      <c r="D94" s="58">
        <f t="shared" si="1"/>
        <v>55</v>
      </c>
    </row>
    <row r="95" spans="1:6" x14ac:dyDescent="0.3">
      <c r="A95" s="269"/>
      <c r="B95" s="269" t="s">
        <v>1282</v>
      </c>
      <c r="C95" s="299">
        <f>SUMIF(BTS_매출관리!C:C,B95,BTS_매출관리!I:I)</f>
        <v>0</v>
      </c>
      <c r="D95" s="58">
        <f t="shared" si="1"/>
        <v>55</v>
      </c>
    </row>
    <row r="96" spans="1:6" x14ac:dyDescent="0.3">
      <c r="A96" s="269"/>
      <c r="B96" s="269" t="s">
        <v>2459</v>
      </c>
      <c r="C96" s="268">
        <f>SUMIF(BTS_매출관리!C:C,B96,BTS_매출관리!I:I)</f>
        <v>0</v>
      </c>
      <c r="D96" s="58">
        <f t="shared" si="1"/>
        <v>55</v>
      </c>
    </row>
    <row r="97" spans="1:4" x14ac:dyDescent="0.3">
      <c r="A97" s="269"/>
      <c r="B97" s="269" t="s">
        <v>3882</v>
      </c>
      <c r="C97" s="268">
        <f>SUMIF(BTS_매출관리!C:C,B97,BTS_매출관리!I:I)</f>
        <v>0</v>
      </c>
      <c r="D97" s="58">
        <f t="shared" si="1"/>
        <v>55</v>
      </c>
    </row>
    <row r="98" spans="1:4" x14ac:dyDescent="0.3">
      <c r="A98" s="269"/>
      <c r="B98" s="269" t="s">
        <v>1265</v>
      </c>
      <c r="C98" s="299">
        <f>SUMIF(BTS_매출관리!C:C,B98,BTS_매출관리!I:I)</f>
        <v>0</v>
      </c>
      <c r="D98" s="58">
        <f t="shared" si="1"/>
        <v>55</v>
      </c>
    </row>
    <row r="99" spans="1:4" x14ac:dyDescent="0.3">
      <c r="A99" s="269"/>
      <c r="B99" s="269" t="s">
        <v>1341</v>
      </c>
      <c r="C99" s="268">
        <f>SUMIF(BTS_매출관리!C:C,B99,BTS_매출관리!I:I)</f>
        <v>0</v>
      </c>
      <c r="D99" s="58">
        <f t="shared" si="1"/>
        <v>55</v>
      </c>
    </row>
    <row r="100" spans="1:4" x14ac:dyDescent="0.3">
      <c r="A100" s="269"/>
      <c r="B100" s="269" t="s">
        <v>2756</v>
      </c>
      <c r="C100" s="268">
        <f>SUMIF(BTS_매출관리!C:C,B100,BTS_매출관리!I:I)</f>
        <v>0</v>
      </c>
      <c r="D100" s="58">
        <f t="shared" si="1"/>
        <v>55</v>
      </c>
    </row>
    <row r="101" spans="1:4" x14ac:dyDescent="0.3">
      <c r="A101" s="269"/>
      <c r="B101" s="269" t="s">
        <v>4336</v>
      </c>
      <c r="C101" s="268">
        <f>SUMIF(BTS_매출관리!C:C,B101,BTS_매출관리!I:I)</f>
        <v>0</v>
      </c>
      <c r="D101" s="58">
        <f t="shared" si="1"/>
        <v>55</v>
      </c>
    </row>
    <row r="102" spans="1:4" x14ac:dyDescent="0.3">
      <c r="A102" s="269"/>
      <c r="B102" s="269" t="s">
        <v>1273</v>
      </c>
      <c r="C102" s="268">
        <f>SUMIF(BTS_매출관리!C:C,B102,BTS_매출관리!I:I)</f>
        <v>0</v>
      </c>
      <c r="D102" s="58">
        <f t="shared" si="1"/>
        <v>55</v>
      </c>
    </row>
    <row r="103" spans="1:4" x14ac:dyDescent="0.3">
      <c r="A103" s="269"/>
      <c r="B103" s="269" t="s">
        <v>4255</v>
      </c>
      <c r="C103" s="268">
        <f>SUMIF(BTS_매출관리!C:C,B103,BTS_매출관리!I:I)</f>
        <v>0</v>
      </c>
      <c r="D103" s="58">
        <f t="shared" si="1"/>
        <v>55</v>
      </c>
    </row>
    <row r="104" spans="1:4" x14ac:dyDescent="0.3">
      <c r="A104" s="269"/>
      <c r="B104" s="269" t="s">
        <v>3912</v>
      </c>
      <c r="C104" s="268">
        <f>SUMIF(BTS_매출관리!C:C,B104,BTS_매출관리!I:I)</f>
        <v>0</v>
      </c>
      <c r="D104" s="58">
        <f t="shared" si="1"/>
        <v>55</v>
      </c>
    </row>
    <row r="105" spans="1:4" x14ac:dyDescent="0.3">
      <c r="A105" s="269"/>
      <c r="B105" s="269" t="s">
        <v>2856</v>
      </c>
      <c r="C105" s="268">
        <f>SUMIF(BTS_매출관리!C:C,B105,BTS_매출관리!I:I)</f>
        <v>0</v>
      </c>
      <c r="D105" s="58">
        <f t="shared" si="1"/>
        <v>55</v>
      </c>
    </row>
    <row r="106" spans="1:4" x14ac:dyDescent="0.3">
      <c r="A106" s="269"/>
      <c r="B106" s="269" t="s">
        <v>4026</v>
      </c>
      <c r="C106" s="268">
        <f>SUMIF(BTS_매출관리!C:C,B106,BTS_매출관리!I:I)</f>
        <v>0</v>
      </c>
      <c r="D106" s="58">
        <f t="shared" si="1"/>
        <v>55</v>
      </c>
    </row>
    <row r="107" spans="1:4" x14ac:dyDescent="0.3">
      <c r="A107" s="269"/>
      <c r="B107" s="269" t="s">
        <v>1347</v>
      </c>
      <c r="C107" s="268">
        <f>SUMIF(BTS_매출관리!C:C,B107,BTS_매출관리!I:I)</f>
        <v>0</v>
      </c>
      <c r="D107" s="58">
        <f t="shared" si="1"/>
        <v>55</v>
      </c>
    </row>
    <row r="108" spans="1:4" x14ac:dyDescent="0.3">
      <c r="A108" s="269"/>
      <c r="B108" s="269" t="s">
        <v>3797</v>
      </c>
      <c r="C108" s="268">
        <f>SUMIF(BTS_매출관리!C:C,B108,BTS_매출관리!I:I)</f>
        <v>0</v>
      </c>
      <c r="D108" s="58">
        <f t="shared" si="1"/>
        <v>55</v>
      </c>
    </row>
    <row r="109" spans="1:4" x14ac:dyDescent="0.3">
      <c r="A109" s="269"/>
      <c r="B109" s="269" t="s">
        <v>3968</v>
      </c>
      <c r="C109" s="268">
        <f>SUMIF(BTS_매출관리!C:C,B109,BTS_매출관리!I:I)</f>
        <v>0</v>
      </c>
      <c r="D109" s="58">
        <f t="shared" si="1"/>
        <v>55</v>
      </c>
    </row>
    <row r="110" spans="1:4" x14ac:dyDescent="0.3">
      <c r="A110" s="269"/>
      <c r="B110" s="269" t="s">
        <v>4716</v>
      </c>
      <c r="C110" s="268">
        <f>SUMIF(BTS_매출관리!C:C,B110,BTS_매출관리!I:I)</f>
        <v>0</v>
      </c>
      <c r="D110" s="58">
        <f t="shared" si="1"/>
        <v>55</v>
      </c>
    </row>
    <row r="111" spans="1:4" x14ac:dyDescent="0.3">
      <c r="A111" s="269"/>
      <c r="B111" s="269" t="s">
        <v>1316</v>
      </c>
      <c r="C111" s="268">
        <f>SUMIF(BTS_매출관리!C:C,B111,BTS_매출관리!I:I)</f>
        <v>0</v>
      </c>
      <c r="D111" s="58">
        <f t="shared" si="1"/>
        <v>55</v>
      </c>
    </row>
    <row r="112" spans="1:4" x14ac:dyDescent="0.3">
      <c r="A112" s="269"/>
      <c r="B112" s="269" t="s">
        <v>3613</v>
      </c>
      <c r="C112" s="268">
        <f>SUMIF(BTS_매출관리!C:C,B112,BTS_매출관리!I:I)</f>
        <v>0</v>
      </c>
      <c r="D112" s="58">
        <f t="shared" si="1"/>
        <v>55</v>
      </c>
    </row>
    <row r="113" spans="1:4" x14ac:dyDescent="0.3">
      <c r="A113" s="269"/>
      <c r="B113" s="269" t="s">
        <v>1258</v>
      </c>
      <c r="C113" s="299">
        <f>SUMIF(BTS_매출관리!C:C,B113,BTS_매출관리!I:I)</f>
        <v>0</v>
      </c>
      <c r="D113" s="58">
        <f t="shared" si="1"/>
        <v>55</v>
      </c>
    </row>
    <row r="114" spans="1:4" x14ac:dyDescent="0.3">
      <c r="A114" s="269"/>
      <c r="B114" s="269" t="s">
        <v>4055</v>
      </c>
      <c r="C114" s="268">
        <f>SUMIF(BTS_매출관리!C:C,B114,BTS_매출관리!I:I)</f>
        <v>0</v>
      </c>
      <c r="D114" s="58">
        <f t="shared" si="1"/>
        <v>55</v>
      </c>
    </row>
    <row r="115" spans="1:4" x14ac:dyDescent="0.3">
      <c r="A115" s="269"/>
      <c r="B115" s="269" t="s">
        <v>2847</v>
      </c>
      <c r="C115" s="268">
        <f>SUMIF(BTS_매출관리!C:C,B115,BTS_매출관리!I:I)</f>
        <v>0</v>
      </c>
      <c r="D115" s="58">
        <f t="shared" si="1"/>
        <v>55</v>
      </c>
    </row>
    <row r="116" spans="1:4" x14ac:dyDescent="0.3">
      <c r="A116" s="269"/>
      <c r="B116" s="269" t="s">
        <v>1478</v>
      </c>
      <c r="C116" s="299">
        <f>SUMIF(BTS_매출관리!C:C,B116,BTS_매출관리!I:I)</f>
        <v>0</v>
      </c>
      <c r="D116" s="58">
        <f t="shared" si="1"/>
        <v>55</v>
      </c>
    </row>
    <row r="117" spans="1:4" x14ac:dyDescent="0.3">
      <c r="A117" s="269"/>
      <c r="B117" s="269" t="s">
        <v>2352</v>
      </c>
      <c r="C117" s="268">
        <f>SUMIF(BTS_매출관리!C:C,B117,BTS_매출관리!I:I)</f>
        <v>0</v>
      </c>
      <c r="D117" s="58">
        <f t="shared" si="1"/>
        <v>55</v>
      </c>
    </row>
    <row r="118" spans="1:4" x14ac:dyDescent="0.3">
      <c r="A118" s="269"/>
      <c r="B118" s="269" t="s">
        <v>3064</v>
      </c>
      <c r="C118" s="268">
        <f>SUMIF(BTS_매출관리!C:C,B118,BTS_매출관리!I:I)</f>
        <v>0</v>
      </c>
      <c r="D118" s="58">
        <f t="shared" si="1"/>
        <v>55</v>
      </c>
    </row>
    <row r="119" spans="1:4" x14ac:dyDescent="0.3">
      <c r="A119" s="269"/>
      <c r="B119" s="269" t="s">
        <v>4416</v>
      </c>
      <c r="C119" s="268">
        <f>SUMIF(BTS_매출관리!C:C,B119,BTS_매출관리!I:I)</f>
        <v>0</v>
      </c>
      <c r="D119" s="58">
        <f t="shared" si="1"/>
        <v>55</v>
      </c>
    </row>
    <row r="120" spans="1:4" x14ac:dyDescent="0.3">
      <c r="A120" s="269"/>
      <c r="B120" s="269" t="s">
        <v>1005</v>
      </c>
      <c r="C120" s="268">
        <f>SUMIF(BTS_매출관리!C:C,B120,BTS_매출관리!I:I)</f>
        <v>0</v>
      </c>
      <c r="D120" s="58">
        <f t="shared" si="1"/>
        <v>55</v>
      </c>
    </row>
    <row r="121" spans="1:4" x14ac:dyDescent="0.3">
      <c r="A121" s="269"/>
      <c r="B121" s="269" t="s">
        <v>2272</v>
      </c>
      <c r="C121" s="268">
        <f>SUMIF(BTS_매출관리!C:C,B121,BTS_매출관리!I:I)</f>
        <v>0</v>
      </c>
      <c r="D121" s="58">
        <f t="shared" si="1"/>
        <v>55</v>
      </c>
    </row>
    <row r="122" spans="1:4" x14ac:dyDescent="0.3">
      <c r="A122" s="269"/>
      <c r="B122" s="269" t="s">
        <v>4493</v>
      </c>
      <c r="C122" s="268">
        <f>SUMIF(BTS_매출관리!C:C,B122,BTS_매출관리!I:I)</f>
        <v>0</v>
      </c>
      <c r="D122" s="58">
        <f t="shared" si="1"/>
        <v>55</v>
      </c>
    </row>
    <row r="123" spans="1:4" x14ac:dyDescent="0.3">
      <c r="A123" s="269"/>
      <c r="B123" s="269" t="s">
        <v>5005</v>
      </c>
      <c r="C123" s="268">
        <f>SUMIF(BTS_매출관리!C:C,B123,BTS_매출관리!I:I)</f>
        <v>0</v>
      </c>
      <c r="D123" s="58">
        <f t="shared" si="1"/>
        <v>55</v>
      </c>
    </row>
    <row r="124" spans="1:4" x14ac:dyDescent="0.3">
      <c r="A124" s="269"/>
      <c r="B124" s="269" t="s">
        <v>1325</v>
      </c>
      <c r="C124" s="268">
        <f>SUMIF(BTS_매출관리!C:C,B124,BTS_매출관리!I:I)</f>
        <v>0</v>
      </c>
      <c r="D124" s="58">
        <f t="shared" si="1"/>
        <v>55</v>
      </c>
    </row>
    <row r="125" spans="1:4" x14ac:dyDescent="0.3">
      <c r="A125" s="269"/>
      <c r="B125" s="269" t="s">
        <v>2807</v>
      </c>
      <c r="C125" s="268">
        <f>SUMIF(BTS_매출관리!C:C,B125,BTS_매출관리!I:I)</f>
        <v>0</v>
      </c>
      <c r="D125" s="58">
        <f t="shared" si="1"/>
        <v>55</v>
      </c>
    </row>
    <row r="126" spans="1:4" x14ac:dyDescent="0.3">
      <c r="A126" s="269"/>
      <c r="B126" s="269" t="s">
        <v>1601</v>
      </c>
      <c r="C126" s="299">
        <f>SUMIF(BTS_매출관리!C:C,B126,BTS_매출관리!I:I)</f>
        <v>0</v>
      </c>
      <c r="D126" s="58">
        <f t="shared" si="1"/>
        <v>55</v>
      </c>
    </row>
    <row r="127" spans="1:4" x14ac:dyDescent="0.3">
      <c r="A127" s="269"/>
      <c r="B127" s="269" t="s">
        <v>3138</v>
      </c>
      <c r="C127" s="268">
        <f>SUMIF(BTS_매출관리!C:C,B127,BTS_매출관리!I:I)</f>
        <v>0</v>
      </c>
      <c r="D127" s="58">
        <f t="shared" si="1"/>
        <v>55</v>
      </c>
    </row>
    <row r="128" spans="1:4" x14ac:dyDescent="0.3">
      <c r="A128" s="269"/>
      <c r="B128" s="269" t="s">
        <v>1309</v>
      </c>
      <c r="C128" s="268">
        <f>SUMIF(BTS_매출관리!C:C,B128,BTS_매출관리!I:I)</f>
        <v>0</v>
      </c>
      <c r="D128" s="58">
        <f t="shared" si="1"/>
        <v>55</v>
      </c>
    </row>
    <row r="129" spans="1:4" x14ac:dyDescent="0.3">
      <c r="A129" s="269"/>
      <c r="B129" s="269" t="s">
        <v>4128</v>
      </c>
      <c r="C129" s="268">
        <f>SUMIF(BTS_매출관리!C:C,B129,BTS_매출관리!I:I)</f>
        <v>0</v>
      </c>
      <c r="D129" s="58">
        <f t="shared" si="1"/>
        <v>55</v>
      </c>
    </row>
    <row r="130" spans="1:4" x14ac:dyDescent="0.3">
      <c r="A130" s="269"/>
      <c r="B130" s="269" t="s">
        <v>1330</v>
      </c>
      <c r="C130" s="299">
        <f>SUMIF(BTS_매출관리!C:C,B130,BTS_매출관리!I:I)</f>
        <v>0</v>
      </c>
      <c r="D130" s="58">
        <f t="shared" ref="D130:D193" si="2">RANK(C130,C:C,0)</f>
        <v>55</v>
      </c>
    </row>
    <row r="131" spans="1:4" x14ac:dyDescent="0.3">
      <c r="A131" s="269"/>
      <c r="B131" s="269" t="s">
        <v>1880</v>
      </c>
      <c r="C131" s="268">
        <f>SUMIF(BTS_매출관리!C:C,B131,BTS_매출관리!I:I)</f>
        <v>0</v>
      </c>
      <c r="D131" s="58">
        <f t="shared" si="2"/>
        <v>55</v>
      </c>
    </row>
    <row r="132" spans="1:4" x14ac:dyDescent="0.3">
      <c r="A132" s="269"/>
      <c r="B132" s="269" t="s">
        <v>4891</v>
      </c>
      <c r="C132" s="268">
        <f>SUMIF(BTS_매출관리!C:C,B132,BTS_매출관리!I:I)</f>
        <v>0</v>
      </c>
      <c r="D132" s="58">
        <f t="shared" si="2"/>
        <v>55</v>
      </c>
    </row>
    <row r="133" spans="1:4" x14ac:dyDescent="0.3">
      <c r="A133" s="269"/>
      <c r="B133" s="269" t="s">
        <v>3526</v>
      </c>
      <c r="C133" s="268">
        <f>SUMIF(BTS_매출관리!C:C,B133,BTS_매출관리!I:I)</f>
        <v>0</v>
      </c>
      <c r="D133" s="58">
        <f t="shared" si="2"/>
        <v>55</v>
      </c>
    </row>
    <row r="134" spans="1:4" x14ac:dyDescent="0.3">
      <c r="A134" s="269"/>
      <c r="B134" s="269" t="s">
        <v>3862</v>
      </c>
      <c r="C134" s="268">
        <f>SUMIF(BTS_매출관리!C:C,B134,BTS_매출관리!I:I)</f>
        <v>0</v>
      </c>
      <c r="D134" s="58">
        <f t="shared" si="2"/>
        <v>55</v>
      </c>
    </row>
    <row r="135" spans="1:4" x14ac:dyDescent="0.3">
      <c r="A135" s="269"/>
      <c r="B135" s="269" t="s">
        <v>4472</v>
      </c>
      <c r="C135" s="268">
        <f>SUMIF(BTS_매출관리!C:C,B135,BTS_매출관리!I:I)</f>
        <v>0</v>
      </c>
      <c r="D135" s="58">
        <f t="shared" si="2"/>
        <v>55</v>
      </c>
    </row>
    <row r="136" spans="1:4" x14ac:dyDescent="0.3">
      <c r="A136" s="269"/>
      <c r="B136" s="269" t="s">
        <v>2474</v>
      </c>
      <c r="C136" s="268">
        <f>SUMIF(BTS_매출관리!C:C,B136,BTS_매출관리!I:I)</f>
        <v>0</v>
      </c>
      <c r="D136" s="58">
        <f t="shared" si="2"/>
        <v>55</v>
      </c>
    </row>
    <row r="137" spans="1:4" x14ac:dyDescent="0.3">
      <c r="A137" s="269"/>
      <c r="B137" s="269" t="s">
        <v>3936</v>
      </c>
      <c r="C137" s="268">
        <f>SUMIF(BTS_매출관리!C:C,B137,BTS_매출관리!I:I)</f>
        <v>0</v>
      </c>
      <c r="D137" s="58">
        <f t="shared" si="2"/>
        <v>55</v>
      </c>
    </row>
    <row r="138" spans="1:4" x14ac:dyDescent="0.3">
      <c r="A138" s="269"/>
      <c r="B138" s="269" t="s">
        <v>4074</v>
      </c>
      <c r="C138" s="268">
        <f>SUMIF(BTS_매출관리!C:C,B138,BTS_매출관리!I:I)</f>
        <v>0</v>
      </c>
      <c r="D138" s="58">
        <f t="shared" si="2"/>
        <v>55</v>
      </c>
    </row>
    <row r="139" spans="1:4" x14ac:dyDescent="0.3">
      <c r="A139" s="269"/>
      <c r="B139" s="269" t="s">
        <v>2951</v>
      </c>
      <c r="C139" s="268">
        <f>SUMIF(BTS_매출관리!C:C,B139,BTS_매출관리!I:I)</f>
        <v>0</v>
      </c>
      <c r="D139" s="58">
        <f t="shared" si="2"/>
        <v>55</v>
      </c>
    </row>
    <row r="140" spans="1:4" x14ac:dyDescent="0.3">
      <c r="A140" s="269"/>
      <c r="B140" s="269" t="s">
        <v>1086</v>
      </c>
      <c r="C140" s="299">
        <f>SUMIF(BTS_매출관리!C:C,B140,BTS_매출관리!I:I)</f>
        <v>0</v>
      </c>
      <c r="D140" s="58">
        <f t="shared" si="2"/>
        <v>55</v>
      </c>
    </row>
    <row r="141" spans="1:4" x14ac:dyDescent="0.3">
      <c r="A141" s="269"/>
      <c r="B141" s="269" t="s">
        <v>4441</v>
      </c>
      <c r="C141" s="268">
        <f>SUMIF(BTS_매출관리!C:C,B141,BTS_매출관리!I:I)</f>
        <v>0</v>
      </c>
      <c r="D141" s="58">
        <f t="shared" si="2"/>
        <v>55</v>
      </c>
    </row>
    <row r="142" spans="1:4" x14ac:dyDescent="0.3">
      <c r="A142" s="269"/>
      <c r="B142" s="269" t="s">
        <v>4719</v>
      </c>
      <c r="C142" s="268">
        <f>SUMIF(BTS_매출관리!C:C,B142,BTS_매출관리!I:I)</f>
        <v>0</v>
      </c>
      <c r="D142" s="58">
        <f t="shared" si="2"/>
        <v>55</v>
      </c>
    </row>
    <row r="143" spans="1:4" x14ac:dyDescent="0.3">
      <c r="A143" s="269"/>
      <c r="B143" s="269" t="s">
        <v>4798</v>
      </c>
      <c r="C143" s="268">
        <f>SUMIF(BTS_매출관리!C:C,B143,BTS_매출관리!I:I)</f>
        <v>0</v>
      </c>
      <c r="D143" s="58">
        <f t="shared" si="2"/>
        <v>55</v>
      </c>
    </row>
    <row r="144" spans="1:4" x14ac:dyDescent="0.3">
      <c r="A144" s="269"/>
      <c r="B144" s="269" t="s">
        <v>1267</v>
      </c>
      <c r="C144" s="299">
        <f>SUMIF(BTS_매출관리!C:C,B144,BTS_매출관리!I:I)</f>
        <v>0</v>
      </c>
      <c r="D144" s="58">
        <f t="shared" si="2"/>
        <v>55</v>
      </c>
    </row>
    <row r="145" spans="1:4" x14ac:dyDescent="0.3">
      <c r="A145" s="269"/>
      <c r="B145" s="269" t="s">
        <v>1281</v>
      </c>
      <c r="C145" s="299">
        <f>SUMIF(BTS_매출관리!C:C,B145,BTS_매출관리!I:I)</f>
        <v>0</v>
      </c>
      <c r="D145" s="58">
        <f t="shared" si="2"/>
        <v>55</v>
      </c>
    </row>
    <row r="146" spans="1:4" x14ac:dyDescent="0.3">
      <c r="A146" s="269"/>
      <c r="B146" s="269" t="s">
        <v>1268</v>
      </c>
      <c r="C146" s="299">
        <f>SUMIF(BTS_매출관리!C:C,B146,BTS_매출관리!I:I)</f>
        <v>0</v>
      </c>
      <c r="D146" s="58">
        <f t="shared" si="2"/>
        <v>55</v>
      </c>
    </row>
    <row r="147" spans="1:4" x14ac:dyDescent="0.3">
      <c r="A147" s="269"/>
      <c r="B147" s="269" t="s">
        <v>1272</v>
      </c>
      <c r="C147" s="299">
        <f>SUMIF(BTS_매출관리!C:C,B147,BTS_매출관리!I:I)</f>
        <v>0</v>
      </c>
      <c r="D147" s="58">
        <f t="shared" si="2"/>
        <v>55</v>
      </c>
    </row>
    <row r="148" spans="1:4" x14ac:dyDescent="0.3">
      <c r="A148" s="269"/>
      <c r="B148" s="269" t="s">
        <v>1275</v>
      </c>
      <c r="C148" s="299">
        <f>SUMIF(BTS_매출관리!C:C,B148,BTS_매출관리!I:I)</f>
        <v>0</v>
      </c>
      <c r="D148" s="58">
        <f t="shared" si="2"/>
        <v>55</v>
      </c>
    </row>
    <row r="149" spans="1:4" x14ac:dyDescent="0.3">
      <c r="A149" s="269"/>
      <c r="B149" s="269" t="s">
        <v>1283</v>
      </c>
      <c r="C149" s="299">
        <f>SUMIF(BTS_매출관리!C:C,B149,BTS_매출관리!I:I)</f>
        <v>0</v>
      </c>
      <c r="D149" s="58">
        <f t="shared" si="2"/>
        <v>55</v>
      </c>
    </row>
    <row r="150" spans="1:4" x14ac:dyDescent="0.3">
      <c r="A150" s="269"/>
      <c r="B150" s="269" t="s">
        <v>1284</v>
      </c>
      <c r="C150" s="268">
        <f>SUMIF(BTS_매출관리!C:C,B150,BTS_매출관리!I:I)</f>
        <v>0</v>
      </c>
      <c r="D150" s="58">
        <f t="shared" si="2"/>
        <v>55</v>
      </c>
    </row>
    <row r="151" spans="1:4" x14ac:dyDescent="0.3">
      <c r="A151" s="269"/>
      <c r="B151" s="269" t="s">
        <v>1074</v>
      </c>
      <c r="C151" s="268">
        <f>SUMIF(BTS_매출관리!C:C,B151,BTS_매출관리!I:I)</f>
        <v>0</v>
      </c>
      <c r="D151" s="58">
        <f t="shared" si="2"/>
        <v>55</v>
      </c>
    </row>
    <row r="152" spans="1:4" x14ac:dyDescent="0.3">
      <c r="A152" s="269"/>
      <c r="B152" s="269" t="s">
        <v>1290</v>
      </c>
      <c r="C152" s="299">
        <f>SUMIF(BTS_매출관리!C:C,B152,BTS_매출관리!I:I)</f>
        <v>0</v>
      </c>
      <c r="D152" s="58">
        <f t="shared" si="2"/>
        <v>55</v>
      </c>
    </row>
    <row r="153" spans="1:4" x14ac:dyDescent="0.3">
      <c r="A153" s="269"/>
      <c r="B153" s="269" t="s">
        <v>1291</v>
      </c>
      <c r="C153" s="299">
        <f>SUMIF(BTS_매출관리!C:C,B153,BTS_매출관리!I:I)</f>
        <v>0</v>
      </c>
      <c r="D153" s="58">
        <f t="shared" si="2"/>
        <v>55</v>
      </c>
    </row>
    <row r="154" spans="1:4" x14ac:dyDescent="0.3">
      <c r="A154" s="269"/>
      <c r="B154" s="269" t="s">
        <v>1561</v>
      </c>
      <c r="C154" s="268">
        <f>SUMIF(BTS_매출관리!C:C,B154,BTS_매출관리!I:I)</f>
        <v>0</v>
      </c>
      <c r="D154" s="58">
        <f t="shared" si="2"/>
        <v>55</v>
      </c>
    </row>
    <row r="155" spans="1:4" x14ac:dyDescent="0.3">
      <c r="A155" s="269"/>
      <c r="B155" s="269" t="s">
        <v>1294</v>
      </c>
      <c r="C155" s="268">
        <f>SUMIF(BTS_매출관리!C:C,B155,BTS_매출관리!I:I)</f>
        <v>0</v>
      </c>
      <c r="D155" s="58">
        <f t="shared" si="2"/>
        <v>55</v>
      </c>
    </row>
    <row r="156" spans="1:4" x14ac:dyDescent="0.3">
      <c r="A156" s="269"/>
      <c r="B156" s="269" t="s">
        <v>1295</v>
      </c>
      <c r="C156" s="299">
        <f>SUMIF(BTS_매출관리!C:C,B156,BTS_매출관리!I:I)</f>
        <v>0</v>
      </c>
      <c r="D156" s="58">
        <f t="shared" si="2"/>
        <v>55</v>
      </c>
    </row>
    <row r="157" spans="1:4" x14ac:dyDescent="0.3">
      <c r="A157" s="269"/>
      <c r="B157" s="269" t="s">
        <v>1010</v>
      </c>
      <c r="C157" s="268">
        <f>SUMIF(BTS_매출관리!C:C,B157,BTS_매출관리!I:I)</f>
        <v>0</v>
      </c>
      <c r="D157" s="58">
        <f t="shared" si="2"/>
        <v>55</v>
      </c>
    </row>
    <row r="158" spans="1:4" x14ac:dyDescent="0.3">
      <c r="A158" s="269"/>
      <c r="B158" s="269" t="s">
        <v>1298</v>
      </c>
      <c r="C158" s="268">
        <f>SUMIF(BTS_매출관리!C:C,B158,BTS_매출관리!I:I)</f>
        <v>0</v>
      </c>
      <c r="D158" s="58">
        <f t="shared" si="2"/>
        <v>55</v>
      </c>
    </row>
    <row r="159" spans="1:4" x14ac:dyDescent="0.3">
      <c r="A159" s="269"/>
      <c r="B159" s="269" t="s">
        <v>1299</v>
      </c>
      <c r="C159" s="268">
        <f>SUMIF(BTS_매출관리!C:C,B159,BTS_매출관리!I:I)</f>
        <v>0</v>
      </c>
      <c r="D159" s="58">
        <f t="shared" si="2"/>
        <v>55</v>
      </c>
    </row>
    <row r="160" spans="1:4" x14ac:dyDescent="0.3">
      <c r="A160" s="269"/>
      <c r="B160" s="269" t="s">
        <v>1300</v>
      </c>
      <c r="C160" s="299">
        <f>SUMIF(BTS_매출관리!C:C,B160,BTS_매출관리!I:I)</f>
        <v>0</v>
      </c>
      <c r="D160" s="58">
        <f t="shared" si="2"/>
        <v>55</v>
      </c>
    </row>
    <row r="161" spans="1:4" x14ac:dyDescent="0.3">
      <c r="A161" s="269"/>
      <c r="B161" s="269" t="s">
        <v>1301</v>
      </c>
      <c r="C161" s="268">
        <f>SUMIF(BTS_매출관리!C:C,B161,BTS_매출관리!I:I)</f>
        <v>0</v>
      </c>
      <c r="D161" s="58">
        <f t="shared" si="2"/>
        <v>55</v>
      </c>
    </row>
    <row r="162" spans="1:4" x14ac:dyDescent="0.3">
      <c r="A162" s="269"/>
      <c r="B162" s="269" t="s">
        <v>1302</v>
      </c>
      <c r="C162" s="268">
        <f>SUMIF(BTS_매출관리!C:C,B162,BTS_매출관리!I:I)</f>
        <v>0</v>
      </c>
      <c r="D162" s="58">
        <f t="shared" si="2"/>
        <v>55</v>
      </c>
    </row>
    <row r="163" spans="1:4" x14ac:dyDescent="0.3">
      <c r="A163" s="269"/>
      <c r="B163" s="269" t="s">
        <v>1306</v>
      </c>
      <c r="C163" s="299">
        <f>SUMIF(BTS_매출관리!C:C,B163,BTS_매출관리!I:I)</f>
        <v>0</v>
      </c>
      <c r="D163" s="58">
        <f t="shared" si="2"/>
        <v>55</v>
      </c>
    </row>
    <row r="164" spans="1:4" x14ac:dyDescent="0.3">
      <c r="A164" s="269"/>
      <c r="B164" s="269" t="s">
        <v>1308</v>
      </c>
      <c r="C164" s="268">
        <f>SUMIF(BTS_매출관리!C:C,B164,BTS_매출관리!I:I)</f>
        <v>0</v>
      </c>
      <c r="D164" s="58">
        <f t="shared" si="2"/>
        <v>55</v>
      </c>
    </row>
    <row r="165" spans="1:4" x14ac:dyDescent="0.3">
      <c r="A165" s="269"/>
      <c r="B165" s="269" t="s">
        <v>995</v>
      </c>
      <c r="C165" s="299">
        <f>SUMIF(BTS_매출관리!C:C,B165,BTS_매출관리!I:I)</f>
        <v>0</v>
      </c>
      <c r="D165" s="58">
        <f t="shared" si="2"/>
        <v>55</v>
      </c>
    </row>
    <row r="166" spans="1:4" x14ac:dyDescent="0.3">
      <c r="A166" s="269"/>
      <c r="B166" s="269" t="s">
        <v>1311</v>
      </c>
      <c r="C166" s="268">
        <f>SUMIF(BTS_매출관리!C:C,B166,BTS_매출관리!I:I)</f>
        <v>0</v>
      </c>
      <c r="D166" s="58">
        <f t="shared" si="2"/>
        <v>55</v>
      </c>
    </row>
    <row r="167" spans="1:4" x14ac:dyDescent="0.3">
      <c r="A167" s="269"/>
      <c r="B167" s="269" t="s">
        <v>1312</v>
      </c>
      <c r="C167" s="268">
        <f>SUMIF(BTS_매출관리!C:C,B167,BTS_매출관리!I:I)</f>
        <v>0</v>
      </c>
      <c r="D167" s="58">
        <f t="shared" si="2"/>
        <v>55</v>
      </c>
    </row>
    <row r="168" spans="1:4" x14ac:dyDescent="0.3">
      <c r="A168" s="269"/>
      <c r="B168" s="269" t="s">
        <v>1313</v>
      </c>
      <c r="C168" s="268">
        <f>SUMIF(BTS_매출관리!C:C,B168,BTS_매출관리!I:I)</f>
        <v>0</v>
      </c>
      <c r="D168" s="58">
        <f t="shared" si="2"/>
        <v>55</v>
      </c>
    </row>
    <row r="169" spans="1:4" x14ac:dyDescent="0.3">
      <c r="A169" s="269"/>
      <c r="B169" s="269" t="s">
        <v>1182</v>
      </c>
      <c r="C169" s="268">
        <f>SUMIF(BTS_매출관리!C:C,B169,BTS_매출관리!I:I)</f>
        <v>0</v>
      </c>
      <c r="D169" s="58">
        <f t="shared" si="2"/>
        <v>55</v>
      </c>
    </row>
    <row r="170" spans="1:4" x14ac:dyDescent="0.3">
      <c r="A170" s="269"/>
      <c r="B170" s="269" t="s">
        <v>1315</v>
      </c>
      <c r="C170" s="268">
        <f>SUMIF(BTS_매출관리!C:C,B170,BTS_매출관리!I:I)</f>
        <v>0</v>
      </c>
      <c r="D170" s="58">
        <f t="shared" si="2"/>
        <v>55</v>
      </c>
    </row>
    <row r="171" spans="1:4" x14ac:dyDescent="0.3">
      <c r="A171" s="269"/>
      <c r="B171" s="269" t="s">
        <v>1321</v>
      </c>
      <c r="C171" s="299">
        <f>SUMIF(BTS_매출관리!C:C,B171,BTS_매출관리!I:I)</f>
        <v>0</v>
      </c>
      <c r="D171" s="58">
        <f t="shared" si="2"/>
        <v>55</v>
      </c>
    </row>
    <row r="172" spans="1:4" x14ac:dyDescent="0.3">
      <c r="A172" s="269"/>
      <c r="B172" s="269" t="s">
        <v>1327</v>
      </c>
      <c r="C172" s="268">
        <f>SUMIF(BTS_매출관리!C:C,B172,BTS_매출관리!I:I)</f>
        <v>0</v>
      </c>
      <c r="D172" s="58">
        <f t="shared" si="2"/>
        <v>55</v>
      </c>
    </row>
    <row r="173" spans="1:4" x14ac:dyDescent="0.3">
      <c r="A173" s="269"/>
      <c r="B173" s="269" t="s">
        <v>1328</v>
      </c>
      <c r="C173" s="268">
        <f>SUMIF(BTS_매출관리!C:C,B173,BTS_매출관리!I:I)</f>
        <v>0</v>
      </c>
      <c r="D173" s="58">
        <f t="shared" si="2"/>
        <v>55</v>
      </c>
    </row>
    <row r="174" spans="1:4" x14ac:dyDescent="0.3">
      <c r="A174" s="269"/>
      <c r="B174" s="269" t="s">
        <v>1329</v>
      </c>
      <c r="C174" s="299">
        <f>SUMIF(BTS_매출관리!C:C,B174,BTS_매출관리!I:I)</f>
        <v>0</v>
      </c>
      <c r="D174" s="58">
        <f t="shared" si="2"/>
        <v>55</v>
      </c>
    </row>
    <row r="175" spans="1:4" x14ac:dyDescent="0.3">
      <c r="A175" s="269"/>
      <c r="B175" s="269" t="s">
        <v>1333</v>
      </c>
      <c r="C175" s="268">
        <f>SUMIF(BTS_매출관리!C:C,B175,BTS_매출관리!I:I)</f>
        <v>0</v>
      </c>
      <c r="D175" s="58">
        <f t="shared" si="2"/>
        <v>55</v>
      </c>
    </row>
    <row r="176" spans="1:4" x14ac:dyDescent="0.3">
      <c r="A176" s="269"/>
      <c r="B176" s="269" t="s">
        <v>1334</v>
      </c>
      <c r="C176" s="299">
        <f>SUMIF(BTS_매출관리!C:C,B176,BTS_매출관리!I:I)</f>
        <v>0</v>
      </c>
      <c r="D176" s="58">
        <f t="shared" si="2"/>
        <v>55</v>
      </c>
    </row>
    <row r="177" spans="1:4" x14ac:dyDescent="0.3">
      <c r="A177" s="269"/>
      <c r="B177" s="269" t="s">
        <v>1337</v>
      </c>
      <c r="C177" s="268">
        <f>SUMIF(BTS_매출관리!C:C,B177,BTS_매출관리!I:I)</f>
        <v>0</v>
      </c>
      <c r="D177" s="58">
        <f t="shared" si="2"/>
        <v>55</v>
      </c>
    </row>
    <row r="178" spans="1:4" x14ac:dyDescent="0.3">
      <c r="A178" s="269"/>
      <c r="B178" s="269" t="s">
        <v>1340</v>
      </c>
      <c r="C178" s="268">
        <f>SUMIF(BTS_매출관리!C:C,B178,BTS_매출관리!I:I)</f>
        <v>0</v>
      </c>
      <c r="D178" s="58">
        <f t="shared" si="2"/>
        <v>55</v>
      </c>
    </row>
    <row r="179" spans="1:4" x14ac:dyDescent="0.3">
      <c r="A179" s="269"/>
      <c r="B179" s="269" t="s">
        <v>1344</v>
      </c>
      <c r="C179" s="268">
        <f>SUMIF(BTS_매출관리!C:C,B179,BTS_매출관리!I:I)</f>
        <v>0</v>
      </c>
      <c r="D179" s="58">
        <f t="shared" si="2"/>
        <v>55</v>
      </c>
    </row>
    <row r="180" spans="1:4" x14ac:dyDescent="0.3">
      <c r="A180" s="269"/>
      <c r="B180" s="269" t="s">
        <v>1052</v>
      </c>
      <c r="C180" s="268">
        <f>SUMIF(BTS_매출관리!C:C,B180,BTS_매출관리!I:I)</f>
        <v>0</v>
      </c>
      <c r="D180" s="58">
        <f t="shared" si="2"/>
        <v>55</v>
      </c>
    </row>
    <row r="181" spans="1:4" x14ac:dyDescent="0.3">
      <c r="A181" s="269"/>
      <c r="B181" s="269" t="s">
        <v>1348</v>
      </c>
      <c r="C181" s="268">
        <f>SUMIF(BTS_매출관리!C:C,B181,BTS_매출관리!I:I)</f>
        <v>0</v>
      </c>
      <c r="D181" s="58">
        <f t="shared" si="2"/>
        <v>55</v>
      </c>
    </row>
    <row r="182" spans="1:4" x14ac:dyDescent="0.3">
      <c r="A182" s="269"/>
      <c r="B182" s="269" t="s">
        <v>1607</v>
      </c>
      <c r="C182" s="268">
        <f>SUMIF(BTS_매출관리!C:C,B182,BTS_매출관리!I:I)</f>
        <v>0</v>
      </c>
      <c r="D182" s="58">
        <f t="shared" si="2"/>
        <v>55</v>
      </c>
    </row>
    <row r="183" spans="1:4" x14ac:dyDescent="0.3">
      <c r="A183" s="269"/>
      <c r="B183" s="269" t="s">
        <v>1350</v>
      </c>
      <c r="C183" s="268">
        <f>SUMIF(BTS_매출관리!C:C,B183,BTS_매출관리!I:I)</f>
        <v>0</v>
      </c>
      <c r="D183" s="58">
        <f t="shared" si="2"/>
        <v>55</v>
      </c>
    </row>
    <row r="184" spans="1:4" x14ac:dyDescent="0.3">
      <c r="A184" s="269"/>
      <c r="B184" s="269" t="s">
        <v>2478</v>
      </c>
      <c r="C184" s="268">
        <f>SUMIF(BTS_매출관리!C:C,B184,BTS_매출관리!I:I)</f>
        <v>0</v>
      </c>
      <c r="D184" s="58">
        <f t="shared" si="2"/>
        <v>55</v>
      </c>
    </row>
    <row r="185" spans="1:4" x14ac:dyDescent="0.3">
      <c r="A185" s="269"/>
      <c r="B185" s="269" t="s">
        <v>1555</v>
      </c>
      <c r="C185" s="268">
        <f>SUMIF(BTS_매출관리!C:C,B185,BTS_매출관리!I:I)</f>
        <v>0</v>
      </c>
      <c r="D185" s="58">
        <f t="shared" si="2"/>
        <v>55</v>
      </c>
    </row>
    <row r="186" spans="1:4" x14ac:dyDescent="0.3">
      <c r="A186" s="269"/>
      <c r="B186" s="269" t="s">
        <v>1828</v>
      </c>
      <c r="C186" s="268">
        <f>SUMIF(BTS_매출관리!C:C,B186,BTS_매출관리!I:I)</f>
        <v>0</v>
      </c>
      <c r="D186" s="58">
        <f t="shared" si="2"/>
        <v>55</v>
      </c>
    </row>
    <row r="187" spans="1:4" x14ac:dyDescent="0.3">
      <c r="A187" s="269"/>
      <c r="B187" s="269" t="s">
        <v>2024</v>
      </c>
      <c r="C187" s="268">
        <f>SUMIF(BTS_매출관리!C:C,B187,BTS_매출관리!I:I)</f>
        <v>0</v>
      </c>
      <c r="D187" s="58">
        <f t="shared" si="2"/>
        <v>55</v>
      </c>
    </row>
    <row r="188" spans="1:4" x14ac:dyDescent="0.3">
      <c r="A188" s="269"/>
      <c r="B188" s="269" t="s">
        <v>2029</v>
      </c>
      <c r="C188" s="268">
        <f>SUMIF(BTS_매출관리!C:C,B188,BTS_매출관리!I:I)</f>
        <v>0</v>
      </c>
      <c r="D188" s="58">
        <f t="shared" si="2"/>
        <v>55</v>
      </c>
    </row>
    <row r="189" spans="1:4" x14ac:dyDescent="0.3">
      <c r="A189" s="269"/>
      <c r="B189" s="269" t="s">
        <v>2084</v>
      </c>
      <c r="C189" s="268">
        <f>SUMIF(BTS_매출관리!C:C,B189,BTS_매출관리!I:I)</f>
        <v>0</v>
      </c>
      <c r="D189" s="58">
        <f t="shared" si="2"/>
        <v>55</v>
      </c>
    </row>
    <row r="190" spans="1:4" x14ac:dyDescent="0.3">
      <c r="A190" s="269"/>
      <c r="B190" s="269" t="s">
        <v>2122</v>
      </c>
      <c r="C190" s="268">
        <f>SUMIF(BTS_매출관리!C:C,B190,BTS_매출관리!I:I)</f>
        <v>0</v>
      </c>
      <c r="D190" s="58">
        <f t="shared" si="2"/>
        <v>55</v>
      </c>
    </row>
    <row r="191" spans="1:4" x14ac:dyDescent="0.3">
      <c r="A191" s="269"/>
      <c r="B191" s="269" t="s">
        <v>2362</v>
      </c>
      <c r="C191" s="268">
        <f>SUMIF(BTS_매출관리!C:C,B191,BTS_매출관리!I:I)</f>
        <v>0</v>
      </c>
      <c r="D191" s="58">
        <f t="shared" si="2"/>
        <v>55</v>
      </c>
    </row>
    <row r="192" spans="1:4" x14ac:dyDescent="0.3">
      <c r="A192" s="269"/>
      <c r="B192" s="269" t="s">
        <v>2358</v>
      </c>
      <c r="C192" s="268">
        <f>SUMIF(BTS_매출관리!C:C,B192,BTS_매출관리!I:I)</f>
        <v>0</v>
      </c>
      <c r="D192" s="58">
        <f t="shared" si="2"/>
        <v>55</v>
      </c>
    </row>
    <row r="193" spans="1:4" x14ac:dyDescent="0.3">
      <c r="A193" s="269"/>
      <c r="B193" s="269" t="s">
        <v>2368</v>
      </c>
      <c r="C193" s="268">
        <f>SUMIF(BTS_매출관리!C:C,B193,BTS_매출관리!I:I)</f>
        <v>0</v>
      </c>
      <c r="D193" s="58">
        <f t="shared" si="2"/>
        <v>55</v>
      </c>
    </row>
    <row r="194" spans="1:4" x14ac:dyDescent="0.3">
      <c r="A194" s="269"/>
      <c r="B194" s="269" t="s">
        <v>2664</v>
      </c>
      <c r="C194" s="268">
        <f>SUMIF(BTS_매출관리!C:C,B194,BTS_매출관리!I:I)</f>
        <v>0</v>
      </c>
      <c r="D194" s="58">
        <f t="shared" ref="D194:D224" si="3">RANK(C194,C:C,0)</f>
        <v>55</v>
      </c>
    </row>
    <row r="195" spans="1:4" x14ac:dyDescent="0.3">
      <c r="A195" s="269"/>
      <c r="B195" s="269" t="s">
        <v>2620</v>
      </c>
      <c r="C195" s="268">
        <f>SUMIF(BTS_매출관리!C:C,B195,BTS_매출관리!I:I)</f>
        <v>0</v>
      </c>
      <c r="D195" s="58">
        <f t="shared" si="3"/>
        <v>55</v>
      </c>
    </row>
    <row r="196" spans="1:4" x14ac:dyDescent="0.3">
      <c r="A196" s="269"/>
      <c r="B196" s="269" t="s">
        <v>2719</v>
      </c>
      <c r="C196" s="268">
        <f>SUMIF(BTS_매출관리!C:C,B196,BTS_매출관리!I:I)</f>
        <v>0</v>
      </c>
      <c r="D196" s="58">
        <f t="shared" si="3"/>
        <v>55</v>
      </c>
    </row>
    <row r="197" spans="1:4" x14ac:dyDescent="0.3">
      <c r="A197" s="269"/>
      <c r="B197" s="269" t="s">
        <v>2749</v>
      </c>
      <c r="C197" s="268">
        <f>SUMIF(BTS_매출관리!C:C,B197,BTS_매출관리!I:I)</f>
        <v>0</v>
      </c>
      <c r="D197" s="58">
        <f t="shared" si="3"/>
        <v>55</v>
      </c>
    </row>
    <row r="198" spans="1:4" x14ac:dyDescent="0.3">
      <c r="A198" s="269"/>
      <c r="B198" s="269" t="s">
        <v>2796</v>
      </c>
      <c r="C198" s="268">
        <f>SUMIF(BTS_매출관리!C:C,B198,BTS_매출관리!I:I)</f>
        <v>0</v>
      </c>
      <c r="D198" s="58">
        <f t="shared" si="3"/>
        <v>55</v>
      </c>
    </row>
    <row r="199" spans="1:4" x14ac:dyDescent="0.3">
      <c r="A199" s="269"/>
      <c r="B199" s="269" t="s">
        <v>2860</v>
      </c>
      <c r="C199" s="268">
        <f>SUMIF(BTS_매출관리!C:C,B199,BTS_매출관리!I:I)</f>
        <v>0</v>
      </c>
      <c r="D199" s="58">
        <f t="shared" si="3"/>
        <v>55</v>
      </c>
    </row>
    <row r="200" spans="1:4" x14ac:dyDescent="0.3">
      <c r="A200" s="269"/>
      <c r="B200" s="269" t="s">
        <v>2877</v>
      </c>
      <c r="C200" s="268">
        <f>SUMIF(BTS_매출관리!C:C,B200,BTS_매출관리!I:I)</f>
        <v>0</v>
      </c>
      <c r="D200" s="58">
        <f t="shared" si="3"/>
        <v>55</v>
      </c>
    </row>
    <row r="201" spans="1:4" x14ac:dyDescent="0.3">
      <c r="A201" s="269"/>
      <c r="B201" s="269" t="s">
        <v>2883</v>
      </c>
      <c r="C201" s="268">
        <f>SUMIF(BTS_매출관리!C:C,B201,BTS_매출관리!I:I)</f>
        <v>0</v>
      </c>
      <c r="D201" s="58">
        <f t="shared" si="3"/>
        <v>55</v>
      </c>
    </row>
    <row r="202" spans="1:4" x14ac:dyDescent="0.3">
      <c r="A202" s="269"/>
      <c r="B202" s="269" t="s">
        <v>2917</v>
      </c>
      <c r="C202" s="268">
        <f>SUMIF(BTS_매출관리!C:C,B202,BTS_매출관리!I:I)</f>
        <v>0</v>
      </c>
      <c r="D202" s="58">
        <f t="shared" si="3"/>
        <v>55</v>
      </c>
    </row>
    <row r="203" spans="1:4" x14ac:dyDescent="0.3">
      <c r="A203" s="269"/>
      <c r="B203" s="269" t="s">
        <v>2922</v>
      </c>
      <c r="C203" s="268">
        <f>SUMIF(BTS_매출관리!C:C,B203,BTS_매출관리!I:I)</f>
        <v>0</v>
      </c>
      <c r="D203" s="58">
        <f t="shared" si="3"/>
        <v>55</v>
      </c>
    </row>
    <row r="204" spans="1:4" x14ac:dyDescent="0.3">
      <c r="A204" s="269"/>
      <c r="B204" s="269" t="s">
        <v>2929</v>
      </c>
      <c r="C204" s="268">
        <f>SUMIF(BTS_매출관리!C:C,B204,BTS_매출관리!I:I)</f>
        <v>0</v>
      </c>
      <c r="D204" s="58">
        <f t="shared" si="3"/>
        <v>55</v>
      </c>
    </row>
    <row r="205" spans="1:4" x14ac:dyDescent="0.3">
      <c r="A205" s="269"/>
      <c r="B205" s="269" t="s">
        <v>3008</v>
      </c>
      <c r="C205" s="268">
        <f>SUMIF(BTS_매출관리!C:C,B205,BTS_매출관리!I:I)</f>
        <v>0</v>
      </c>
      <c r="D205" s="58">
        <f t="shared" si="3"/>
        <v>55</v>
      </c>
    </row>
    <row r="206" spans="1:4" x14ac:dyDescent="0.3">
      <c r="A206" s="269"/>
      <c r="B206" s="269" t="s">
        <v>3016</v>
      </c>
      <c r="C206" s="268">
        <f>SUMIF(BTS_매출관리!C:C,B206,BTS_매출관리!I:I)</f>
        <v>0</v>
      </c>
      <c r="D206" s="58">
        <f t="shared" si="3"/>
        <v>55</v>
      </c>
    </row>
    <row r="207" spans="1:4" x14ac:dyDescent="0.3">
      <c r="A207" s="269"/>
      <c r="B207" s="269" t="s">
        <v>3107</v>
      </c>
      <c r="C207" s="268">
        <f>SUMIF(BTS_매출관리!C:C,B207,BTS_매출관리!I:I)</f>
        <v>0</v>
      </c>
      <c r="D207" s="58">
        <f t="shared" si="3"/>
        <v>55</v>
      </c>
    </row>
    <row r="208" spans="1:4" x14ac:dyDescent="0.3">
      <c r="A208" s="269"/>
      <c r="B208" s="269" t="s">
        <v>3170</v>
      </c>
      <c r="C208" s="268">
        <f>SUMIF(BTS_매출관리!C:C,B208,BTS_매출관리!I:I)</f>
        <v>0</v>
      </c>
      <c r="D208" s="58">
        <f t="shared" si="3"/>
        <v>55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 t="shared" si="3"/>
        <v>55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 t="shared" si="3"/>
        <v>55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 t="shared" si="3"/>
        <v>55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 t="shared" si="3"/>
        <v>55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 t="shared" si="3"/>
        <v>55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 t="shared" si="3"/>
        <v>55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 t="shared" si="3"/>
        <v>55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 t="shared" si="3"/>
        <v>55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 t="shared" si="3"/>
        <v>55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 t="shared" si="3"/>
        <v>55</v>
      </c>
    </row>
    <row r="219" spans="1:4" x14ac:dyDescent="0.3">
      <c r="A219" s="269"/>
      <c r="B219" s="269" t="s">
        <v>4412</v>
      </c>
      <c r="C219" s="268">
        <f>SUMIF(BTS_매출관리!C:C,B219,BTS_매출관리!I:I)</f>
        <v>0</v>
      </c>
      <c r="D219" s="58">
        <f t="shared" si="3"/>
        <v>55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55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55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55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55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55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/>
      <c r="T1" s="313"/>
      <c r="U1" s="314"/>
    </row>
    <row r="2" spans="1:21" x14ac:dyDescent="0.3">
      <c r="A2" s="315" t="s">
        <v>65</v>
      </c>
      <c r="B2" s="316"/>
      <c r="C2" s="317" t="s">
        <v>2212</v>
      </c>
      <c r="D2" s="318"/>
      <c r="E2" s="318"/>
      <c r="F2" s="318"/>
      <c r="G2" s="319"/>
      <c r="H2" s="317" t="s">
        <v>76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45804</v>
      </c>
      <c r="U2" s="323"/>
    </row>
    <row r="3" spans="1:21" ht="24" customHeight="1" x14ac:dyDescent="0.3">
      <c r="A3" s="333" t="s">
        <v>1161</v>
      </c>
      <c r="B3" s="37" t="s">
        <v>59</v>
      </c>
      <c r="C3" s="493" t="s">
        <v>1531</v>
      </c>
      <c r="D3" s="494"/>
      <c r="E3" s="494"/>
      <c r="F3" s="494"/>
      <c r="G3" s="494"/>
      <c r="H3" s="494"/>
      <c r="I3" s="494"/>
      <c r="J3" s="495"/>
      <c r="K3" s="339" t="s">
        <v>1162</v>
      </c>
      <c r="L3" s="37" t="s">
        <v>59</v>
      </c>
      <c r="M3" s="490" t="s">
        <v>964</v>
      </c>
      <c r="N3" s="491"/>
      <c r="O3" s="491"/>
      <c r="P3" s="491"/>
      <c r="Q3" s="491"/>
      <c r="R3" s="491"/>
      <c r="S3" s="491"/>
      <c r="T3" s="491"/>
      <c r="U3" s="492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496" t="s">
        <v>73</v>
      </c>
      <c r="U4" s="497"/>
    </row>
    <row r="5" spans="1:21" ht="15.75" customHeight="1" x14ac:dyDescent="0.3">
      <c r="A5" s="334"/>
      <c r="B5" s="38" t="s">
        <v>60</v>
      </c>
      <c r="C5" s="324" t="s">
        <v>1090</v>
      </c>
      <c r="D5" s="325"/>
      <c r="E5" s="325"/>
      <c r="F5" s="325"/>
      <c r="G5" s="325"/>
      <c r="H5" s="325"/>
      <c r="I5" s="325"/>
      <c r="J5" s="326"/>
      <c r="K5" s="340"/>
      <c r="L5" s="38" t="s">
        <v>60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15.75" customHeight="1" x14ac:dyDescent="0.3">
      <c r="A6" s="335"/>
      <c r="B6" s="38" t="s">
        <v>75</v>
      </c>
      <c r="C6" s="324" t="s">
        <v>1089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973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78</v>
      </c>
      <c r="G7" s="329"/>
      <c r="H7" s="329"/>
      <c r="I7" s="330"/>
      <c r="J7" s="331" t="s">
        <v>67</v>
      </c>
      <c r="K7" s="330"/>
      <c r="L7" s="331" t="s">
        <v>42</v>
      </c>
      <c r="M7" s="329"/>
      <c r="N7" s="329"/>
      <c r="O7" s="329"/>
      <c r="P7" s="330"/>
      <c r="Q7" s="331" t="s">
        <v>68</v>
      </c>
      <c r="R7" s="329"/>
      <c r="S7" s="330"/>
      <c r="T7" s="331" t="s">
        <v>69</v>
      </c>
      <c r="U7" s="332"/>
    </row>
    <row r="8" spans="1:21" ht="15" customHeight="1" x14ac:dyDescent="0.3">
      <c r="A8" s="498" t="s">
        <v>1127</v>
      </c>
      <c r="B8" s="499"/>
      <c r="C8" s="499"/>
      <c r="D8" s="499"/>
      <c r="E8" s="500"/>
      <c r="F8" s="501"/>
      <c r="G8" s="499"/>
      <c r="H8" s="499"/>
      <c r="I8" s="500"/>
      <c r="J8" s="502">
        <v>1</v>
      </c>
      <c r="K8" s="359"/>
      <c r="L8" s="480">
        <v>1000000</v>
      </c>
      <c r="M8" s="481"/>
      <c r="N8" s="481"/>
      <c r="O8" s="481"/>
      <c r="P8" s="482"/>
      <c r="Q8" s="480">
        <v>1000000</v>
      </c>
      <c r="R8" s="481"/>
      <c r="S8" s="482"/>
      <c r="T8" s="366"/>
      <c r="U8" s="367"/>
    </row>
    <row r="9" spans="1:21" ht="15" customHeight="1" x14ac:dyDescent="0.3">
      <c r="A9" s="483"/>
      <c r="B9" s="484"/>
      <c r="C9" s="484"/>
      <c r="D9" s="484"/>
      <c r="E9" s="485"/>
      <c r="F9" s="486"/>
      <c r="G9" s="484"/>
      <c r="H9" s="484"/>
      <c r="I9" s="485"/>
      <c r="J9" s="351"/>
      <c r="K9" s="350"/>
      <c r="L9" s="487"/>
      <c r="M9" s="488"/>
      <c r="N9" s="488"/>
      <c r="O9" s="488"/>
      <c r="P9" s="489"/>
      <c r="Q9" s="487"/>
      <c r="R9" s="488"/>
      <c r="S9" s="489"/>
      <c r="T9" s="355"/>
      <c r="U9" s="356"/>
    </row>
    <row r="10" spans="1:21" ht="15" customHeight="1" x14ac:dyDescent="0.3">
      <c r="A10" s="483"/>
      <c r="B10" s="484"/>
      <c r="C10" s="484"/>
      <c r="D10" s="484"/>
      <c r="E10" s="485"/>
      <c r="F10" s="486"/>
      <c r="G10" s="484"/>
      <c r="H10" s="484"/>
      <c r="I10" s="485"/>
      <c r="J10" s="351"/>
      <c r="K10" s="350"/>
      <c r="L10" s="487"/>
      <c r="M10" s="488"/>
      <c r="N10" s="488"/>
      <c r="O10" s="488"/>
      <c r="P10" s="489"/>
      <c r="Q10" s="487"/>
      <c r="R10" s="488"/>
      <c r="S10" s="489"/>
      <c r="T10" s="355"/>
      <c r="U10" s="356"/>
    </row>
    <row r="11" spans="1:21" ht="15" customHeight="1" x14ac:dyDescent="0.3">
      <c r="A11" s="483"/>
      <c r="B11" s="484"/>
      <c r="C11" s="484"/>
      <c r="D11" s="484"/>
      <c r="E11" s="485"/>
      <c r="F11" s="486"/>
      <c r="G11" s="484"/>
      <c r="H11" s="484"/>
      <c r="I11" s="485"/>
      <c r="J11" s="351"/>
      <c r="K11" s="350"/>
      <c r="L11" s="487"/>
      <c r="M11" s="488"/>
      <c r="N11" s="488"/>
      <c r="O11" s="488"/>
      <c r="P11" s="489"/>
      <c r="Q11" s="487"/>
      <c r="R11" s="488"/>
      <c r="S11" s="489"/>
      <c r="T11" s="355"/>
      <c r="U11" s="356"/>
    </row>
    <row r="12" spans="1:21" ht="15" customHeight="1" x14ac:dyDescent="0.3">
      <c r="A12" s="483"/>
      <c r="B12" s="484"/>
      <c r="C12" s="484"/>
      <c r="D12" s="484"/>
      <c r="E12" s="485"/>
      <c r="F12" s="486"/>
      <c r="G12" s="484"/>
      <c r="H12" s="484"/>
      <c r="I12" s="485"/>
      <c r="J12" s="351"/>
      <c r="K12" s="350"/>
      <c r="L12" s="487"/>
      <c r="M12" s="488"/>
      <c r="N12" s="488"/>
      <c r="O12" s="488"/>
      <c r="P12" s="489"/>
      <c r="Q12" s="487"/>
      <c r="R12" s="488"/>
      <c r="S12" s="489"/>
      <c r="T12" s="355"/>
      <c r="U12" s="356"/>
    </row>
    <row r="13" spans="1:21" ht="15" customHeight="1" x14ac:dyDescent="0.3">
      <c r="A13" s="483"/>
      <c r="B13" s="484"/>
      <c r="C13" s="484"/>
      <c r="D13" s="484"/>
      <c r="E13" s="485"/>
      <c r="F13" s="503"/>
      <c r="G13" s="504"/>
      <c r="H13" s="504"/>
      <c r="I13" s="505"/>
      <c r="J13" s="351"/>
      <c r="K13" s="350"/>
      <c r="L13" s="487"/>
      <c r="M13" s="488"/>
      <c r="N13" s="488"/>
      <c r="O13" s="488"/>
      <c r="P13" s="489"/>
      <c r="Q13" s="487"/>
      <c r="R13" s="488"/>
      <c r="S13" s="489"/>
      <c r="T13" s="355"/>
      <c r="U13" s="356"/>
    </row>
    <row r="14" spans="1:21" ht="15" customHeight="1" x14ac:dyDescent="0.3">
      <c r="A14" s="483"/>
      <c r="B14" s="484"/>
      <c r="C14" s="484"/>
      <c r="D14" s="484"/>
      <c r="E14" s="485"/>
      <c r="F14" s="486"/>
      <c r="G14" s="484"/>
      <c r="H14" s="484"/>
      <c r="I14" s="485"/>
      <c r="J14" s="351"/>
      <c r="K14" s="350"/>
      <c r="L14" s="487"/>
      <c r="M14" s="488"/>
      <c r="N14" s="488"/>
      <c r="O14" s="488"/>
      <c r="P14" s="489"/>
      <c r="Q14" s="487"/>
      <c r="R14" s="488"/>
      <c r="S14" s="489"/>
      <c r="T14" s="355"/>
      <c r="U14" s="356"/>
    </row>
    <row r="15" spans="1:21" ht="15" customHeight="1" x14ac:dyDescent="0.3">
      <c r="A15" s="348"/>
      <c r="B15" s="349"/>
      <c r="C15" s="349"/>
      <c r="D15" s="349"/>
      <c r="E15" s="350"/>
      <c r="F15" s="351"/>
      <c r="G15" s="349"/>
      <c r="H15" s="349"/>
      <c r="I15" s="350"/>
      <c r="J15" s="351"/>
      <c r="K15" s="350"/>
      <c r="L15" s="506"/>
      <c r="M15" s="507"/>
      <c r="N15" s="507"/>
      <c r="O15" s="507"/>
      <c r="P15" s="508"/>
      <c r="Q15" s="506"/>
      <c r="R15" s="507"/>
      <c r="S15" s="508"/>
      <c r="T15" s="355"/>
      <c r="U15" s="356"/>
    </row>
    <row r="16" spans="1:21" ht="15" customHeight="1" x14ac:dyDescent="0.3">
      <c r="A16" s="348"/>
      <c r="B16" s="349"/>
      <c r="C16" s="349"/>
      <c r="D16" s="349"/>
      <c r="E16" s="350"/>
      <c r="F16" s="351"/>
      <c r="G16" s="349"/>
      <c r="H16" s="349"/>
      <c r="I16" s="350"/>
      <c r="J16" s="351"/>
      <c r="K16" s="350"/>
      <c r="L16" s="506"/>
      <c r="M16" s="507"/>
      <c r="N16" s="507"/>
      <c r="O16" s="507"/>
      <c r="P16" s="508"/>
      <c r="Q16" s="506"/>
      <c r="R16" s="507"/>
      <c r="S16" s="508"/>
      <c r="T16" s="355"/>
      <c r="U16" s="356"/>
    </row>
    <row r="17" spans="1:21" ht="15" customHeight="1" x14ac:dyDescent="0.3">
      <c r="A17" s="348"/>
      <c r="B17" s="349"/>
      <c r="C17" s="349"/>
      <c r="D17" s="349"/>
      <c r="E17" s="350"/>
      <c r="F17" s="351"/>
      <c r="G17" s="349"/>
      <c r="H17" s="349"/>
      <c r="I17" s="350"/>
      <c r="J17" s="351"/>
      <c r="K17" s="350"/>
      <c r="L17" s="506"/>
      <c r="M17" s="507"/>
      <c r="N17" s="507"/>
      <c r="O17" s="507"/>
      <c r="P17" s="508"/>
      <c r="Q17" s="506"/>
      <c r="R17" s="507"/>
      <c r="S17" s="508"/>
      <c r="T17" s="355"/>
      <c r="U17" s="356"/>
    </row>
    <row r="18" spans="1:21" ht="15" customHeight="1" x14ac:dyDescent="0.3">
      <c r="A18" s="348"/>
      <c r="B18" s="349"/>
      <c r="C18" s="349"/>
      <c r="D18" s="349"/>
      <c r="E18" s="350"/>
      <c r="F18" s="351"/>
      <c r="G18" s="349"/>
      <c r="H18" s="349"/>
      <c r="I18" s="350"/>
      <c r="J18" s="351"/>
      <c r="K18" s="350"/>
      <c r="L18" s="506"/>
      <c r="M18" s="507"/>
      <c r="N18" s="507"/>
      <c r="O18" s="507"/>
      <c r="P18" s="508"/>
      <c r="Q18" s="506"/>
      <c r="R18" s="507"/>
      <c r="S18" s="508"/>
      <c r="T18" s="355"/>
      <c r="U18" s="356"/>
    </row>
    <row r="19" spans="1:21" ht="15" customHeight="1" x14ac:dyDescent="0.3">
      <c r="A19" s="529"/>
      <c r="B19" s="530"/>
      <c r="C19" s="530"/>
      <c r="D19" s="530"/>
      <c r="E19" s="526"/>
      <c r="F19" s="525"/>
      <c r="G19" s="530"/>
      <c r="H19" s="530"/>
      <c r="I19" s="526"/>
      <c r="J19" s="525"/>
      <c r="K19" s="526"/>
      <c r="L19" s="476"/>
      <c r="M19" s="477"/>
      <c r="N19" s="477"/>
      <c r="O19" s="477"/>
      <c r="P19" s="478"/>
      <c r="Q19" s="476"/>
      <c r="R19" s="477"/>
      <c r="S19" s="478"/>
      <c r="T19" s="527"/>
      <c r="U19" s="528"/>
    </row>
    <row r="20" spans="1:21" x14ac:dyDescent="0.3">
      <c r="A20" s="328" t="s">
        <v>80</v>
      </c>
      <c r="B20" s="329"/>
      <c r="C20" s="329"/>
      <c r="D20" s="329"/>
      <c r="E20" s="329"/>
      <c r="F20" s="407">
        <v>2450000</v>
      </c>
      <c r="G20" s="407"/>
      <c r="H20" s="407"/>
      <c r="I20" s="408"/>
      <c r="J20" s="479">
        <f>SUM(J8:K19)</f>
        <v>1</v>
      </c>
      <c r="K20" s="479"/>
      <c r="L20" s="462" t="s">
        <v>959</v>
      </c>
      <c r="M20" s="463"/>
      <c r="N20" s="463"/>
      <c r="O20" s="463"/>
      <c r="P20" s="464"/>
      <c r="Q20" s="406">
        <f>SUM(Q8:S19)</f>
        <v>1000000</v>
      </c>
      <c r="R20" s="407"/>
      <c r="S20" s="407"/>
      <c r="T20" s="407"/>
      <c r="U20" s="409"/>
    </row>
    <row r="21" spans="1:21" ht="17.25" thickBot="1" x14ac:dyDescent="0.35">
      <c r="A21" s="431" t="s">
        <v>90</v>
      </c>
      <c r="B21" s="432"/>
      <c r="C21" s="432"/>
      <c r="D21" s="432"/>
      <c r="E21" s="432"/>
      <c r="F21" s="433">
        <f>F20+Q20</f>
        <v>3450000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7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5">
      <c r="A24" s="522" t="s">
        <v>71</v>
      </c>
      <c r="B24" s="523"/>
      <c r="C24" s="523"/>
      <c r="D24" s="523"/>
      <c r="E24" s="523"/>
      <c r="F24" s="523"/>
      <c r="G24" s="523"/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  <c r="U24" s="524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77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45804</v>
      </c>
      <c r="U25" s="323"/>
    </row>
    <row r="26" spans="1:21" ht="27" customHeight="1" x14ac:dyDescent="0.3">
      <c r="A26" s="333" t="s">
        <v>1161</v>
      </c>
      <c r="B26" s="37" t="s">
        <v>59</v>
      </c>
      <c r="C26" s="512" t="str">
        <f>C3</f>
        <v>제이오토(대구)</v>
      </c>
      <c r="D26" s="513"/>
      <c r="E26" s="513"/>
      <c r="F26" s="513"/>
      <c r="G26" s="513"/>
      <c r="H26" s="513"/>
      <c r="I26" s="513"/>
      <c r="J26" s="514"/>
      <c r="K26" s="339" t="s">
        <v>1162</v>
      </c>
      <c r="L26" s="37" t="s">
        <v>59</v>
      </c>
      <c r="M26" s="490" t="str">
        <f>M3</f>
        <v>BTS&amp;P</v>
      </c>
      <c r="N26" s="491"/>
      <c r="O26" s="491"/>
      <c r="P26" s="491"/>
      <c r="Q26" s="491"/>
      <c r="R26" s="491"/>
      <c r="S26" s="491"/>
      <c r="T26" s="491"/>
      <c r="U26" s="492"/>
    </row>
    <row r="27" spans="1:21" ht="24.95" customHeight="1" x14ac:dyDescent="0.3">
      <c r="A27" s="334"/>
      <c r="B27" s="37" t="s">
        <v>61</v>
      </c>
      <c r="C27" s="473">
        <f>C4</f>
        <v>0</v>
      </c>
      <c r="D27" s="474"/>
      <c r="E27" s="474"/>
      <c r="F27" s="474"/>
      <c r="G27" s="474"/>
      <c r="H27" s="474"/>
      <c r="I27" s="474"/>
      <c r="J27" s="475"/>
      <c r="K27" s="340"/>
      <c r="L27" s="37" t="s">
        <v>61</v>
      </c>
      <c r="M27" s="324" t="str">
        <f>M4</f>
        <v>259-12-01768</v>
      </c>
      <c r="N27" s="325"/>
      <c r="O27" s="325"/>
      <c r="P27" s="325"/>
      <c r="Q27" s="325"/>
      <c r="R27" s="326"/>
      <c r="S27" s="38" t="s">
        <v>62</v>
      </c>
      <c r="T27" s="496" t="str">
        <f>T4</f>
        <v>장효주</v>
      </c>
      <c r="U27" s="497"/>
    </row>
    <row r="28" spans="1:21" ht="15.75" customHeight="1" x14ac:dyDescent="0.3">
      <c r="A28" s="334"/>
      <c r="B28" s="38" t="s">
        <v>10</v>
      </c>
      <c r="C28" s="324" t="str">
        <f>C5</f>
        <v>대구광역시 서구 가르뱅이로 53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tr">
        <f>M5</f>
        <v>대구 달서구 용산로 28(본리동)</v>
      </c>
      <c r="N28" s="325"/>
      <c r="O28" s="325"/>
      <c r="P28" s="325"/>
      <c r="Q28" s="325"/>
      <c r="R28" s="325"/>
      <c r="S28" s="325"/>
      <c r="T28" s="325"/>
      <c r="U28" s="327"/>
    </row>
    <row r="29" spans="1:21" ht="15.75" customHeight="1" x14ac:dyDescent="0.3">
      <c r="A29" s="335"/>
      <c r="B29" s="38" t="s">
        <v>75</v>
      </c>
      <c r="C29" s="324" t="str">
        <f>C6</f>
        <v>010-5102-8176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tr">
        <f>M6</f>
        <v>010-5168-3542</v>
      </c>
      <c r="N29" s="325"/>
      <c r="O29" s="325"/>
      <c r="P29" s="325"/>
      <c r="Q29" s="325"/>
      <c r="R29" s="326"/>
      <c r="S29" s="38" t="s">
        <v>22</v>
      </c>
      <c r="T29" s="324"/>
      <c r="U29" s="327"/>
    </row>
    <row r="30" spans="1:21" ht="15.75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67</v>
      </c>
      <c r="K30" s="330"/>
      <c r="L30" s="331" t="s">
        <v>42</v>
      </c>
      <c r="M30" s="329"/>
      <c r="N30" s="329"/>
      <c r="O30" s="329"/>
      <c r="P30" s="330"/>
      <c r="Q30" s="331" t="s">
        <v>68</v>
      </c>
      <c r="R30" s="329"/>
      <c r="S30" s="330"/>
      <c r="T30" s="331" t="s">
        <v>69</v>
      </c>
      <c r="U30" s="332"/>
    </row>
    <row r="31" spans="1:21" ht="15" customHeight="1" x14ac:dyDescent="0.3">
      <c r="A31" s="517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471">
        <f>L8</f>
        <v>1000000</v>
      </c>
      <c r="M31" s="471"/>
      <c r="N31" s="471"/>
      <c r="O31" s="471"/>
      <c r="P31" s="471"/>
      <c r="Q31" s="471">
        <f>Q8</f>
        <v>1000000</v>
      </c>
      <c r="R31" s="471"/>
      <c r="S31" s="471"/>
      <c r="T31" s="515">
        <f>T8</f>
        <v>0</v>
      </c>
      <c r="U31" s="516"/>
    </row>
    <row r="32" spans="1:21" ht="15" customHeight="1" x14ac:dyDescent="0.3">
      <c r="A32" s="511">
        <f t="shared" ref="A32:A42" si="0">A9</f>
        <v>0</v>
      </c>
      <c r="B32" s="509"/>
      <c r="C32" s="509"/>
      <c r="D32" s="509"/>
      <c r="E32" s="509"/>
      <c r="F32" s="509">
        <f t="shared" ref="F32:F42" si="1">F9</f>
        <v>0</v>
      </c>
      <c r="G32" s="509"/>
      <c r="H32" s="509"/>
      <c r="I32" s="509"/>
      <c r="J32" s="509">
        <f t="shared" ref="J32:J42" si="2">J9</f>
        <v>0</v>
      </c>
      <c r="K32" s="509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509">
        <f t="shared" ref="T32:T42" si="5">T9</f>
        <v>0</v>
      </c>
      <c r="U32" s="510"/>
    </row>
    <row r="33" spans="1:21" ht="15" customHeight="1" x14ac:dyDescent="0.3">
      <c r="A33" s="511">
        <f t="shared" si="0"/>
        <v>0</v>
      </c>
      <c r="B33" s="509"/>
      <c r="C33" s="509"/>
      <c r="D33" s="509"/>
      <c r="E33" s="509"/>
      <c r="F33" s="509">
        <f t="shared" si="1"/>
        <v>0</v>
      </c>
      <c r="G33" s="509"/>
      <c r="H33" s="509"/>
      <c r="I33" s="509"/>
      <c r="J33" s="509">
        <f t="shared" si="2"/>
        <v>0</v>
      </c>
      <c r="K33" s="509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509">
        <f t="shared" si="5"/>
        <v>0</v>
      </c>
      <c r="U33" s="510"/>
    </row>
    <row r="34" spans="1:21" ht="15" customHeight="1" x14ac:dyDescent="0.3">
      <c r="A34" s="511">
        <f t="shared" si="0"/>
        <v>0</v>
      </c>
      <c r="B34" s="509"/>
      <c r="C34" s="509"/>
      <c r="D34" s="509"/>
      <c r="E34" s="509"/>
      <c r="F34" s="509">
        <f t="shared" si="1"/>
        <v>0</v>
      </c>
      <c r="G34" s="509"/>
      <c r="H34" s="509"/>
      <c r="I34" s="509"/>
      <c r="J34" s="509">
        <v>1</v>
      </c>
      <c r="K34" s="509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509">
        <f t="shared" si="5"/>
        <v>0</v>
      </c>
      <c r="U34" s="510"/>
    </row>
    <row r="35" spans="1:21" ht="15" customHeight="1" x14ac:dyDescent="0.3">
      <c r="A35" s="511">
        <f t="shared" si="0"/>
        <v>0</v>
      </c>
      <c r="B35" s="509"/>
      <c r="C35" s="509"/>
      <c r="D35" s="509"/>
      <c r="E35" s="509"/>
      <c r="F35" s="509">
        <f t="shared" si="1"/>
        <v>0</v>
      </c>
      <c r="G35" s="509"/>
      <c r="H35" s="509"/>
      <c r="I35" s="509"/>
      <c r="J35" s="509">
        <f t="shared" si="2"/>
        <v>0</v>
      </c>
      <c r="K35" s="509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509">
        <f t="shared" si="5"/>
        <v>0</v>
      </c>
      <c r="U35" s="510"/>
    </row>
    <row r="36" spans="1:21" ht="15" customHeight="1" x14ac:dyDescent="0.3">
      <c r="A36" s="511">
        <f t="shared" si="0"/>
        <v>0</v>
      </c>
      <c r="B36" s="509"/>
      <c r="C36" s="509"/>
      <c r="D36" s="509"/>
      <c r="E36" s="509"/>
      <c r="F36" s="509">
        <f t="shared" si="1"/>
        <v>0</v>
      </c>
      <c r="G36" s="509"/>
      <c r="H36" s="509"/>
      <c r="I36" s="509"/>
      <c r="J36" s="509">
        <f t="shared" si="2"/>
        <v>0</v>
      </c>
      <c r="K36" s="509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509">
        <f t="shared" si="5"/>
        <v>0</v>
      </c>
      <c r="U36" s="510"/>
    </row>
    <row r="37" spans="1:21" ht="15" customHeight="1" x14ac:dyDescent="0.3">
      <c r="A37" s="511">
        <f t="shared" si="0"/>
        <v>0</v>
      </c>
      <c r="B37" s="509"/>
      <c r="C37" s="509"/>
      <c r="D37" s="509"/>
      <c r="E37" s="509"/>
      <c r="F37" s="509">
        <f t="shared" si="1"/>
        <v>0</v>
      </c>
      <c r="G37" s="509"/>
      <c r="H37" s="509"/>
      <c r="I37" s="509"/>
      <c r="J37" s="509">
        <f t="shared" si="2"/>
        <v>0</v>
      </c>
      <c r="K37" s="509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509">
        <f t="shared" si="5"/>
        <v>0</v>
      </c>
      <c r="U37" s="510"/>
    </row>
    <row r="38" spans="1:21" ht="15" customHeight="1" x14ac:dyDescent="0.3">
      <c r="A38" s="511">
        <f t="shared" si="0"/>
        <v>0</v>
      </c>
      <c r="B38" s="509"/>
      <c r="C38" s="509"/>
      <c r="D38" s="509"/>
      <c r="E38" s="509"/>
      <c r="F38" s="509">
        <f t="shared" si="1"/>
        <v>0</v>
      </c>
      <c r="G38" s="509"/>
      <c r="H38" s="509"/>
      <c r="I38" s="509"/>
      <c r="J38" s="509">
        <f t="shared" si="2"/>
        <v>0</v>
      </c>
      <c r="K38" s="509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509">
        <f t="shared" si="5"/>
        <v>0</v>
      </c>
      <c r="U38" s="510"/>
    </row>
    <row r="39" spans="1:21" ht="15" customHeight="1" x14ac:dyDescent="0.3">
      <c r="A39" s="511">
        <f t="shared" si="0"/>
        <v>0</v>
      </c>
      <c r="B39" s="509"/>
      <c r="C39" s="509"/>
      <c r="D39" s="509"/>
      <c r="E39" s="509"/>
      <c r="F39" s="509">
        <f t="shared" si="1"/>
        <v>0</v>
      </c>
      <c r="G39" s="509"/>
      <c r="H39" s="509"/>
      <c r="I39" s="509"/>
      <c r="J39" s="509">
        <f t="shared" si="2"/>
        <v>0</v>
      </c>
      <c r="K39" s="509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509">
        <f t="shared" si="5"/>
        <v>0</v>
      </c>
      <c r="U39" s="510"/>
    </row>
    <row r="40" spans="1:21" ht="15" customHeight="1" x14ac:dyDescent="0.3">
      <c r="A40" s="511">
        <f t="shared" si="0"/>
        <v>0</v>
      </c>
      <c r="B40" s="509"/>
      <c r="C40" s="509"/>
      <c r="D40" s="509"/>
      <c r="E40" s="509"/>
      <c r="F40" s="509">
        <f t="shared" si="1"/>
        <v>0</v>
      </c>
      <c r="G40" s="509"/>
      <c r="H40" s="509"/>
      <c r="I40" s="509"/>
      <c r="J40" s="509">
        <f t="shared" si="2"/>
        <v>0</v>
      </c>
      <c r="K40" s="509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509">
        <f t="shared" si="5"/>
        <v>0</v>
      </c>
      <c r="U40" s="510"/>
    </row>
    <row r="41" spans="1:21" ht="15" customHeight="1" x14ac:dyDescent="0.3">
      <c r="A41" s="511">
        <f t="shared" si="0"/>
        <v>0</v>
      </c>
      <c r="B41" s="509"/>
      <c r="C41" s="509"/>
      <c r="D41" s="509"/>
      <c r="E41" s="509"/>
      <c r="F41" s="509">
        <f t="shared" si="1"/>
        <v>0</v>
      </c>
      <c r="G41" s="509"/>
      <c r="H41" s="509"/>
      <c r="I41" s="509"/>
      <c r="J41" s="509">
        <f t="shared" si="2"/>
        <v>0</v>
      </c>
      <c r="K41" s="509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509">
        <f t="shared" si="5"/>
        <v>0</v>
      </c>
      <c r="U41" s="510"/>
    </row>
    <row r="42" spans="1:21" ht="15" customHeight="1" x14ac:dyDescent="0.3">
      <c r="A42" s="518">
        <f t="shared" si="0"/>
        <v>0</v>
      </c>
      <c r="B42" s="519"/>
      <c r="C42" s="519"/>
      <c r="D42" s="519"/>
      <c r="E42" s="519"/>
      <c r="F42" s="519">
        <f t="shared" si="1"/>
        <v>0</v>
      </c>
      <c r="G42" s="519"/>
      <c r="H42" s="519"/>
      <c r="I42" s="519"/>
      <c r="J42" s="519">
        <f t="shared" si="2"/>
        <v>0</v>
      </c>
      <c r="K42" s="519"/>
      <c r="L42" s="520">
        <f t="shared" si="3"/>
        <v>0</v>
      </c>
      <c r="M42" s="520"/>
      <c r="N42" s="520"/>
      <c r="O42" s="520"/>
      <c r="P42" s="520"/>
      <c r="Q42" s="520">
        <f t="shared" si="4"/>
        <v>0</v>
      </c>
      <c r="R42" s="520"/>
      <c r="S42" s="520"/>
      <c r="T42" s="519">
        <f t="shared" si="5"/>
        <v>0</v>
      </c>
      <c r="U42" s="521"/>
    </row>
    <row r="43" spans="1:21" x14ac:dyDescent="0.3">
      <c r="A43" s="328" t="s">
        <v>80</v>
      </c>
      <c r="B43" s="329"/>
      <c r="C43" s="329"/>
      <c r="D43" s="329"/>
      <c r="E43" s="329"/>
      <c r="F43" s="407">
        <f>F20</f>
        <v>2450000</v>
      </c>
      <c r="G43" s="407"/>
      <c r="H43" s="407"/>
      <c r="I43" s="408"/>
      <c r="J43" s="479">
        <f>J20</f>
        <v>1</v>
      </c>
      <c r="K43" s="479"/>
      <c r="L43" s="462" t="s">
        <v>959</v>
      </c>
      <c r="M43" s="463"/>
      <c r="N43" s="463"/>
      <c r="O43" s="463"/>
      <c r="P43" s="464"/>
      <c r="Q43" s="465">
        <f>Q20</f>
        <v>1000000</v>
      </c>
      <c r="R43" s="466"/>
      <c r="S43" s="466"/>
      <c r="T43" s="466"/>
      <c r="U43" s="467"/>
    </row>
    <row r="44" spans="1:21" ht="17.25" thickBot="1" x14ac:dyDescent="0.35">
      <c r="A44" s="431" t="s">
        <v>90</v>
      </c>
      <c r="B44" s="432"/>
      <c r="C44" s="432"/>
      <c r="D44" s="432"/>
      <c r="E44" s="432"/>
      <c r="F44" s="433">
        <f>F21</f>
        <v>3450000</v>
      </c>
      <c r="G44" s="433"/>
      <c r="H44" s="433"/>
      <c r="I44" s="434"/>
      <c r="J44" s="435" t="s">
        <v>965</v>
      </c>
      <c r="K44" s="432"/>
      <c r="L44" s="401" t="str">
        <f>L21</f>
        <v>장효주</v>
      </c>
      <c r="M44" s="401"/>
      <c r="N44" s="401"/>
      <c r="O44" s="435" t="s">
        <v>64</v>
      </c>
      <c r="P44" s="437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91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1716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4411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4415</v>
      </c>
    </row>
    <row r="1227" spans="1:4" x14ac:dyDescent="0.3">
      <c r="A1227">
        <v>1251</v>
      </c>
      <c r="B1227" s="13">
        <v>45986</v>
      </c>
      <c r="C1227" t="s">
        <v>4416</v>
      </c>
      <c r="D1227" t="s">
        <v>4419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4420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4429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4430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4431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4432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4433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4434</v>
      </c>
    </row>
    <row r="1235" spans="1:4" x14ac:dyDescent="0.3">
      <c r="A1235">
        <v>1259</v>
      </c>
      <c r="B1235" s="13">
        <v>45988</v>
      </c>
      <c r="C1235" t="s">
        <v>4440</v>
      </c>
      <c r="D1235" t="s">
        <v>4445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4446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4447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4448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4449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4450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4453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4454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4456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4457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4458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4461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4467</v>
      </c>
    </row>
    <row r="1248" spans="1:4" x14ac:dyDescent="0.3">
      <c r="A1248">
        <v>1272</v>
      </c>
      <c r="B1248" s="13">
        <v>45992</v>
      </c>
      <c r="C1248" t="s">
        <v>4464</v>
      </c>
      <c r="D1248" t="s">
        <v>4468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4469</v>
      </c>
    </row>
    <row r="1250" spans="1:4" x14ac:dyDescent="0.3">
      <c r="A1250">
        <v>1274</v>
      </c>
      <c r="B1250" s="13">
        <v>45993</v>
      </c>
      <c r="C1250" t="s">
        <v>4472</v>
      </c>
      <c r="D1250" t="s">
        <v>4475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4476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4477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4482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4483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4484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4485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4486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4487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4488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4496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4497</v>
      </c>
    </row>
    <row r="1262" spans="1:4" x14ac:dyDescent="0.3">
      <c r="A1262">
        <v>1286</v>
      </c>
      <c r="B1262" s="13">
        <v>45995</v>
      </c>
      <c r="C1262" t="s">
        <v>4493</v>
      </c>
      <c r="D1262" t="s">
        <v>4498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4503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4504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4505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4506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4507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4511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4512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4513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4514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4515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4516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4520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4521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4522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4523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4524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4525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4526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4527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4533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4534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4535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4536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4537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4538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4543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4544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4546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4549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4557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4560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4563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4564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4565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4569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4570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4571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4573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4581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4582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4583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4584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4585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4586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4588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4589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4590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4591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4595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4596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4600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4601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4602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4603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4604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4605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4606</v>
      </c>
    </row>
    <row r="1321" spans="1:4" x14ac:dyDescent="0.3">
      <c r="A1321">
        <v>1345</v>
      </c>
      <c r="B1321" s="13">
        <v>46009</v>
      </c>
      <c r="C1321" t="s">
        <v>4609</v>
      </c>
      <c r="D1321" t="s">
        <v>4612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4613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4614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4615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4616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4617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4626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4627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4628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4629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4630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4631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4639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4642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4644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4645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4646</v>
      </c>
    </row>
    <row r="1338" spans="1:4" x14ac:dyDescent="0.3">
      <c r="A1338">
        <v>1362</v>
      </c>
      <c r="B1338" s="13">
        <v>46013</v>
      </c>
      <c r="C1338" t="s">
        <v>4609</v>
      </c>
      <c r="D1338" t="s">
        <v>4647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4648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4650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4656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4657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4659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4660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4661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4662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4663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4669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4670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4671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4672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4676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4677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4678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4680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4681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4684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4688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4689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4692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4694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4695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4697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4698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4699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4701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4708</v>
      </c>
    </row>
    <row r="1368" spans="1:4" x14ac:dyDescent="0.3">
      <c r="A1368">
        <v>1392</v>
      </c>
      <c r="B1368" s="13">
        <v>46024</v>
      </c>
      <c r="C1368" t="s">
        <v>4716</v>
      </c>
      <c r="D1368" t="s">
        <v>4722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4723</v>
      </c>
    </row>
    <row r="1370" spans="1:4" x14ac:dyDescent="0.3">
      <c r="A1370">
        <v>1394</v>
      </c>
      <c r="B1370" s="13">
        <v>46024</v>
      </c>
      <c r="C1370" t="s">
        <v>4719</v>
      </c>
      <c r="D1370" t="s">
        <v>4724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4725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4726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4727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4731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4734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4735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4736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4738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4739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4750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4751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4752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4753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4754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4757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4758</v>
      </c>
    </row>
    <row r="1389" spans="1:4" x14ac:dyDescent="0.3">
      <c r="A1389">
        <v>1413</v>
      </c>
      <c r="B1389" s="13">
        <v>46029</v>
      </c>
      <c r="C1389" t="s">
        <v>4609</v>
      </c>
      <c r="D1389" t="s">
        <v>4763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4764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4765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4767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4773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4774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4775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4777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4778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4786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4788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4791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4792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4793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4794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4795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4796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4803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4804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4805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4806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4807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4808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4809</v>
      </c>
    </row>
    <row r="1413" spans="1:4" x14ac:dyDescent="0.3">
      <c r="A1413">
        <v>1437</v>
      </c>
      <c r="B1413" s="13">
        <v>46034</v>
      </c>
      <c r="C1413" t="s">
        <v>4797</v>
      </c>
      <c r="D1413" t="s">
        <v>4810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4811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4812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4813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4814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4815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4816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4818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4820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4822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4825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4826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4829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4831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4845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4846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4847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4848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4849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4850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4851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4852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4854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4856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4857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4858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4868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4869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4870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4872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4873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4874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4877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4880</v>
      </c>
    </row>
    <row r="1448" spans="1:4" x14ac:dyDescent="0.3">
      <c r="A1448">
        <v>1472</v>
      </c>
      <c r="B1448" s="13">
        <v>46043</v>
      </c>
      <c r="C1448" t="s">
        <v>4464</v>
      </c>
      <c r="D1448" t="s">
        <v>4881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4883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4884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4885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4887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4889</v>
      </c>
    </row>
    <row r="1455" spans="1:4" x14ac:dyDescent="0.3">
      <c r="A1455">
        <v>1479</v>
      </c>
      <c r="B1455" s="13">
        <v>46045</v>
      </c>
      <c r="C1455" t="s">
        <v>4890</v>
      </c>
      <c r="D1455" t="s">
        <v>4895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4900</v>
      </c>
    </row>
    <row r="1459" spans="1:4" x14ac:dyDescent="0.3">
      <c r="A1459">
        <v>1483</v>
      </c>
      <c r="B1459" s="13">
        <v>46045</v>
      </c>
      <c r="C1459" t="s">
        <v>4901</v>
      </c>
      <c r="D1459" t="s">
        <v>4902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4908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4909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4910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4911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4912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4913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4916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4917</v>
      </c>
    </row>
    <row r="1468" spans="1:4" x14ac:dyDescent="0.3">
      <c r="A1468">
        <v>1492</v>
      </c>
      <c r="B1468" s="13">
        <v>46049</v>
      </c>
      <c r="C1468" t="s">
        <v>4920</v>
      </c>
      <c r="D1468" t="s">
        <v>4923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4925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4926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4927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4928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4929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4933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4934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4935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4936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4937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4938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4940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4942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4943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4944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4945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4947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4952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4958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4962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4964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4965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4966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4967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4968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4970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4971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4986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4987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4988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4989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4990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4993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4995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4996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4997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4999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5001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5003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5004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5008</v>
      </c>
    </row>
    <row r="1510" spans="1:4" x14ac:dyDescent="0.3">
      <c r="A1510">
        <v>1534</v>
      </c>
      <c r="B1510" s="13">
        <v>46059</v>
      </c>
      <c r="C1510" t="s">
        <v>5005</v>
      </c>
      <c r="D1510" t="s">
        <v>5010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5012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5013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5018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5019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5020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5021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5022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5023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5024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5025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5026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5027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5028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5029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5030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5031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5032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5033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5039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5040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5041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5042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5043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5044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5045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5047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5048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5049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5050</v>
      </c>
    </row>
    <row r="1540" spans="1:4" x14ac:dyDescent="0.3">
      <c r="A1540">
        <v>1564</v>
      </c>
      <c r="B1540" s="13">
        <v>46065</v>
      </c>
      <c r="C1540" t="s">
        <v>5051</v>
      </c>
      <c r="D1540" t="s">
        <v>5054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5055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5059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5062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5063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5064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5065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5079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5084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5087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5088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5089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5090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5092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5093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5094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5095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5096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5097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5098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5099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5100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5101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5104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5105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5106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5107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5108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5109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5110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5112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5113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5114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5115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5118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5119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5121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5122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5123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5124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5128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5130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5131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5132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5133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5141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5142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5144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5145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5146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5149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5150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5151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5152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5155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5157</v>
      </c>
    </row>
    <row r="1596" spans="1:4" x14ac:dyDescent="0.3">
      <c r="A1596">
        <v>1620</v>
      </c>
      <c r="B1596" s="13">
        <v>46080</v>
      </c>
      <c r="C1596" t="s">
        <v>5159</v>
      </c>
      <c r="D1596" t="s">
        <v>5161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5162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5163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5164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5170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5171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5172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5173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5175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5184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5185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5187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5188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5189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5190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5191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5192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5193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5194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5195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5196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5197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5199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5200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5201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5202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5203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5209</v>
      </c>
    </row>
    <row r="1624" spans="1:4" x14ac:dyDescent="0.3">
      <c r="A1624">
        <v>1648</v>
      </c>
      <c r="B1624" s="13">
        <v>46086</v>
      </c>
      <c r="C1624" t="s">
        <v>5210</v>
      </c>
      <c r="D1624" t="s">
        <v>5211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5213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5214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5215</v>
      </c>
    </row>
    <row r="1628" spans="1:4" x14ac:dyDescent="0.3">
      <c r="A1628">
        <v>1652</v>
      </c>
      <c r="B1628" s="13">
        <v>46086</v>
      </c>
      <c r="C1628" t="s">
        <v>5216</v>
      </c>
      <c r="D1628" t="s">
        <v>5220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5221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5228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5229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5230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5231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5232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5233</v>
      </c>
    </row>
    <row r="1636" spans="1:4" x14ac:dyDescent="0.3">
      <c r="A1636">
        <v>1660</v>
      </c>
      <c r="B1636" s="13">
        <v>46088</v>
      </c>
      <c r="C1636" t="s">
        <v>4464</v>
      </c>
      <c r="D1636" t="s">
        <v>5237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5247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5248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5249</v>
      </c>
    </row>
    <row r="1640" spans="1:4" x14ac:dyDescent="0.3">
      <c r="A1640">
        <v>1664</v>
      </c>
      <c r="B1640" s="13">
        <v>46091</v>
      </c>
      <c r="C1640" t="s">
        <v>4782</v>
      </c>
      <c r="D1640" t="s">
        <v>5255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5256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5257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5258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5259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5260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5261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5262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5263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5264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5265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5268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5270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5275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5277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5278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5280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5282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5284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5286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5287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5289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5295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5298</v>
      </c>
    </row>
    <row r="1664" spans="1:4" x14ac:dyDescent="0.3">
      <c r="A1664">
        <v>1688</v>
      </c>
      <c r="B1664" s="13">
        <v>46094</v>
      </c>
      <c r="C1664" t="s">
        <v>5299</v>
      </c>
      <c r="D1664" t="s">
        <v>5301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5302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5303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5304</v>
      </c>
    </row>
    <row r="1668" spans="1:4" x14ac:dyDescent="0.3">
      <c r="A1668">
        <v>1692</v>
      </c>
      <c r="B1668" s="13">
        <v>46097</v>
      </c>
      <c r="C1668" t="s">
        <v>1457</v>
      </c>
      <c r="D1668" t="s">
        <v>5314</v>
      </c>
    </row>
    <row r="1669" spans="1:4" x14ac:dyDescent="0.3">
      <c r="A1669">
        <v>1693</v>
      </c>
      <c r="B1669" s="13">
        <v>46097</v>
      </c>
      <c r="C1669" t="s">
        <v>2454</v>
      </c>
      <c r="D1669" t="s">
        <v>5316</v>
      </c>
    </row>
    <row r="1670" spans="1:4" x14ac:dyDescent="0.3">
      <c r="A1670">
        <v>1694</v>
      </c>
      <c r="B1670" s="13">
        <v>46097</v>
      </c>
      <c r="C1670" t="s">
        <v>3188</v>
      </c>
      <c r="D1670" t="s">
        <v>5317</v>
      </c>
    </row>
    <row r="1671" spans="1:4" x14ac:dyDescent="0.3">
      <c r="A1671">
        <v>1695</v>
      </c>
      <c r="B1671" s="13">
        <v>46097</v>
      </c>
      <c r="C1671" t="s">
        <v>1363</v>
      </c>
      <c r="D1671" t="s">
        <v>5318</v>
      </c>
    </row>
    <row r="1672" spans="1:4" x14ac:dyDescent="0.3">
      <c r="A1672">
        <v>1696</v>
      </c>
      <c r="B1672" s="13">
        <v>46097</v>
      </c>
      <c r="C1672" t="s">
        <v>1712</v>
      </c>
      <c r="D1672" t="s">
        <v>5319</v>
      </c>
    </row>
    <row r="1673" spans="1:4" x14ac:dyDescent="0.3">
      <c r="A1673">
        <v>1697</v>
      </c>
      <c r="B1673" s="13">
        <v>46097</v>
      </c>
      <c r="C1673" t="s">
        <v>2770</v>
      </c>
      <c r="D1673" t="s">
        <v>5320</v>
      </c>
    </row>
    <row r="1674" spans="1:4" x14ac:dyDescent="0.3">
      <c r="A1674">
        <v>1698</v>
      </c>
      <c r="B1674" s="13">
        <v>46097</v>
      </c>
      <c r="C1674" t="s">
        <v>1434</v>
      </c>
      <c r="D1674" t="s">
        <v>5322</v>
      </c>
    </row>
    <row r="1675" spans="1:4" x14ac:dyDescent="0.3">
      <c r="A1675">
        <v>1699</v>
      </c>
      <c r="B1675" s="13">
        <v>46097</v>
      </c>
      <c r="C1675" t="s">
        <v>1712</v>
      </c>
      <c r="D1675" t="s">
        <v>5324</v>
      </c>
    </row>
    <row r="1676" spans="1:4" x14ac:dyDescent="0.3">
      <c r="A1676">
        <v>1700</v>
      </c>
      <c r="B1676" s="13">
        <v>46097</v>
      </c>
      <c r="C1676" t="s">
        <v>1368</v>
      </c>
      <c r="D1676" t="s">
        <v>5325</v>
      </c>
    </row>
    <row r="1677" spans="1:4" x14ac:dyDescent="0.3">
      <c r="A1677">
        <v>1701</v>
      </c>
      <c r="B1677" s="13">
        <v>46097</v>
      </c>
      <c r="C1677" t="s">
        <v>4410</v>
      </c>
      <c r="D1677" t="s">
        <v>5326</v>
      </c>
    </row>
    <row r="1678" spans="1:4" x14ac:dyDescent="0.3">
      <c r="A1678">
        <v>1702</v>
      </c>
      <c r="B1678" s="13">
        <v>46097</v>
      </c>
      <c r="C1678" t="s">
        <v>1544</v>
      </c>
      <c r="D1678" t="s">
        <v>5327</v>
      </c>
    </row>
    <row r="1679" spans="1:4" x14ac:dyDescent="0.3">
      <c r="A1679">
        <v>1703</v>
      </c>
      <c r="B1679" s="13">
        <v>46097</v>
      </c>
      <c r="C1679" t="s">
        <v>3794</v>
      </c>
      <c r="D1679" t="s">
        <v>5333</v>
      </c>
    </row>
    <row r="1680" spans="1:4" x14ac:dyDescent="0.3">
      <c r="A1680">
        <v>1704</v>
      </c>
      <c r="B1680" s="13">
        <v>46098</v>
      </c>
      <c r="C1680" t="s">
        <v>1570</v>
      </c>
      <c r="D1680" t="s">
        <v>5335</v>
      </c>
    </row>
    <row r="1681" spans="1:4" x14ac:dyDescent="0.3">
      <c r="A1681">
        <v>1705</v>
      </c>
      <c r="B1681" s="13">
        <v>46098</v>
      </c>
      <c r="C1681" t="s">
        <v>1737</v>
      </c>
      <c r="D1681" t="s">
        <v>5336</v>
      </c>
    </row>
    <row r="1682" spans="1:4" x14ac:dyDescent="0.3">
      <c r="A1682">
        <v>1706</v>
      </c>
      <c r="B1682" s="13">
        <v>46098</v>
      </c>
      <c r="C1682" t="s">
        <v>1570</v>
      </c>
      <c r="D1682" t="s">
        <v>5337</v>
      </c>
    </row>
    <row r="1683" spans="1:4" x14ac:dyDescent="0.3">
      <c r="A1683">
        <v>1707</v>
      </c>
      <c r="B1683" s="13">
        <v>46098</v>
      </c>
      <c r="C1683" t="s">
        <v>1531</v>
      </c>
      <c r="D1683" t="s">
        <v>5338</v>
      </c>
    </row>
    <row r="1684" spans="1:4" x14ac:dyDescent="0.3">
      <c r="A1684">
        <v>1708</v>
      </c>
      <c r="B1684" s="13">
        <v>46099</v>
      </c>
      <c r="C1684" t="s">
        <v>1567</v>
      </c>
      <c r="D1684" t="s">
        <v>5339</v>
      </c>
    </row>
    <row r="1685" spans="1:4" x14ac:dyDescent="0.3">
      <c r="A1685">
        <v>1709</v>
      </c>
      <c r="B1685" s="13">
        <v>46099</v>
      </c>
      <c r="C1685" t="s">
        <v>1016</v>
      </c>
      <c r="D1685" t="s">
        <v>5340</v>
      </c>
    </row>
    <row r="1686" spans="1:4" x14ac:dyDescent="0.3">
      <c r="A1686">
        <v>1710</v>
      </c>
      <c r="B1686" s="13">
        <v>46100</v>
      </c>
      <c r="C1686" t="s">
        <v>1463</v>
      </c>
      <c r="D1686" t="s">
        <v>5342</v>
      </c>
    </row>
    <row r="1687" spans="1:4" x14ac:dyDescent="0.3">
      <c r="A1687">
        <v>1711</v>
      </c>
      <c r="B1687" s="13">
        <v>46100</v>
      </c>
      <c r="C1687" t="s">
        <v>2545</v>
      </c>
      <c r="D1687" t="s">
        <v>5343</v>
      </c>
    </row>
    <row r="1688" spans="1:4" x14ac:dyDescent="0.3">
      <c r="A1688">
        <v>1712</v>
      </c>
      <c r="B1688" s="13">
        <v>46100</v>
      </c>
      <c r="C1688" t="s">
        <v>1570</v>
      </c>
      <c r="D1688" t="s">
        <v>5347</v>
      </c>
    </row>
    <row r="1689" spans="1:4" x14ac:dyDescent="0.3">
      <c r="A1689">
        <v>1713</v>
      </c>
      <c r="B1689" s="13">
        <v>46101</v>
      </c>
      <c r="C1689" t="s">
        <v>1737</v>
      </c>
      <c r="D1689" t="s">
        <v>5351</v>
      </c>
    </row>
    <row r="1690" spans="1:4" x14ac:dyDescent="0.3">
      <c r="A1690">
        <v>1714</v>
      </c>
      <c r="B1690" s="13">
        <v>46101</v>
      </c>
      <c r="C1690" t="s">
        <v>1459</v>
      </c>
      <c r="D1690" t="s">
        <v>5352</v>
      </c>
    </row>
    <row r="1691" spans="1:4" x14ac:dyDescent="0.3">
      <c r="A1691">
        <v>1715</v>
      </c>
      <c r="B1691" s="13">
        <v>46101</v>
      </c>
      <c r="C1691" t="s">
        <v>1737</v>
      </c>
      <c r="D1691" t="s">
        <v>5353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2" activePane="bottomRight" state="frozen"/>
      <selection activeCell="N26" sqref="N26"/>
      <selection pane="topRight" activeCell="N26" sqref="N26"/>
      <selection pane="bottomLeft" activeCell="N26" sqref="N26"/>
      <selection pane="bottomRight" activeCell="A223" sqref="A223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4859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1110999.6000000015</v>
      </c>
      <c r="I2" s="194" t="s">
        <v>5332</v>
      </c>
    </row>
    <row r="3" spans="1:1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5234</v>
      </c>
    </row>
    <row r="4" spans="1:1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4982</v>
      </c>
    </row>
    <row r="5" spans="1:1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5240000</v>
      </c>
      <c r="I10" s="52" t="s">
        <v>5332</v>
      </c>
    </row>
    <row r="11" spans="1:1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5102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5332</v>
      </c>
    </row>
    <row r="15" spans="1:1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15600500.200000003</v>
      </c>
      <c r="I17" s="52" t="s">
        <v>5332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0</v>
      </c>
      <c r="I18" s="52" t="s">
        <v>5332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2810000</v>
      </c>
      <c r="I19" s="52" t="s">
        <v>5332</v>
      </c>
      <c r="M19" s="282"/>
    </row>
    <row r="20" spans="1:13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4836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0</v>
      </c>
      <c r="I21" s="52" t="s">
        <v>5332</v>
      </c>
    </row>
    <row r="22" spans="1:13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4529</v>
      </c>
    </row>
    <row r="23" spans="1:13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4982</v>
      </c>
    </row>
    <row r="26" spans="1:13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  <c r="I26" s="52" t="s">
        <v>5153</v>
      </c>
    </row>
    <row r="27" spans="1:13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4636</v>
      </c>
    </row>
    <row r="29" spans="1:13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0</v>
      </c>
      <c r="I31" s="52" t="s">
        <v>5332</v>
      </c>
      <c r="J31" t="s">
        <v>4634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5332</v>
      </c>
    </row>
    <row r="33" spans="1:9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2895000</v>
      </c>
      <c r="I37" s="52" t="s">
        <v>5332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1649999.8999999985</v>
      </c>
      <c r="I38" s="52" t="s">
        <v>5332</v>
      </c>
    </row>
    <row r="39" spans="1:9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4638</v>
      </c>
    </row>
    <row r="40" spans="1:9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5332</v>
      </c>
    </row>
    <row r="44" spans="1:9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5332</v>
      </c>
    </row>
    <row r="55" spans="1:9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5166</v>
      </c>
    </row>
    <row r="58" spans="1:9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5153</v>
      </c>
    </row>
    <row r="69" spans="1:9" x14ac:dyDescent="0.3">
      <c r="A69" s="47">
        <v>68</v>
      </c>
      <c r="B69" t="s">
        <v>1317</v>
      </c>
      <c r="C69" t="s">
        <v>1069</v>
      </c>
      <c r="E69" t="s">
        <v>5305</v>
      </c>
      <c r="F69" t="s">
        <v>32</v>
      </c>
      <c r="G69" t="s">
        <v>5306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0</v>
      </c>
      <c r="I70" s="52" t="s">
        <v>5332</v>
      </c>
    </row>
    <row r="71" spans="1:9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5166</v>
      </c>
    </row>
    <row r="72" spans="1:9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1600000</v>
      </c>
      <c r="I72" s="52" t="s">
        <v>5250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0</v>
      </c>
      <c r="I73" s="52" t="s">
        <v>5332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1100000</v>
      </c>
      <c r="I74" s="52" t="s">
        <v>5332</v>
      </c>
    </row>
    <row r="75" spans="1:9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1480000</v>
      </c>
      <c r="I76" s="52" t="s">
        <v>5166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5332</v>
      </c>
    </row>
    <row r="78" spans="1:9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5153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6050000</v>
      </c>
      <c r="I79" s="52" t="s">
        <v>5332</v>
      </c>
    </row>
    <row r="80" spans="1:9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0</v>
      </c>
      <c r="I84" s="52" t="s">
        <v>5332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5332</v>
      </c>
    </row>
    <row r="86" spans="1:10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4633</v>
      </c>
    </row>
    <row r="89" spans="1:10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5250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2049001.0999999996</v>
      </c>
      <c r="I92" s="52" t="s">
        <v>5332</v>
      </c>
    </row>
    <row r="93" spans="1:10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1430000</v>
      </c>
      <c r="I94" s="52" t="s">
        <v>5292</v>
      </c>
    </row>
    <row r="95" spans="1:10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4619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6920000</v>
      </c>
      <c r="I97" s="52" t="s">
        <v>5332</v>
      </c>
    </row>
    <row r="98" spans="1:9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3025000</v>
      </c>
    </row>
    <row r="100" spans="1:9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649999.69999999925</v>
      </c>
      <c r="I101" s="52" t="s">
        <v>5292</v>
      </c>
    </row>
    <row r="102" spans="1:9" x14ac:dyDescent="0.3">
      <c r="A102" s="47">
        <v>101</v>
      </c>
      <c r="B102" t="s">
        <v>1345</v>
      </c>
      <c r="C102" t="s">
        <v>4832</v>
      </c>
      <c r="E102" t="s">
        <v>4833</v>
      </c>
      <c r="F102" t="s">
        <v>4834</v>
      </c>
      <c r="G102" t="s">
        <v>4835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5332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4519</v>
      </c>
      <c r="H108" s="194">
        <f>SUMIF(주문_리스트!C:C,거래처!B108,주문_리스트!K:K)+SUMIF(주문_리스트!C:C,거래처!B108,주문_리스트!L:L)</f>
        <v>0</v>
      </c>
      <c r="I108" s="52" t="s">
        <v>5332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4300000</v>
      </c>
      <c r="I109" s="52" t="s">
        <v>5332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5166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0</v>
      </c>
      <c r="I114" s="52" t="s">
        <v>5332</v>
      </c>
    </row>
    <row r="115" spans="1:9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1100000</v>
      </c>
      <c r="I116" s="52" t="s">
        <v>4638</v>
      </c>
    </row>
    <row r="117" spans="1:9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4956</v>
      </c>
    </row>
    <row r="119" spans="1:9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5250</v>
      </c>
    </row>
    <row r="121" spans="1:9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5332</v>
      </c>
    </row>
    <row r="129" spans="1:9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0</v>
      </c>
      <c r="I132" s="52" t="s">
        <v>5332</v>
      </c>
    </row>
    <row r="133" spans="1:9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4783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0</v>
      </c>
      <c r="I137" s="52" t="s">
        <v>5292</v>
      </c>
    </row>
    <row r="138" spans="1:9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4574</v>
      </c>
      <c r="C140" t="s">
        <v>4575</v>
      </c>
      <c r="E140" t="s">
        <v>4576</v>
      </c>
      <c r="F140" t="s">
        <v>4577</v>
      </c>
      <c r="G140" t="s">
        <v>4578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1300000</v>
      </c>
      <c r="I148" s="52" t="s">
        <v>5292</v>
      </c>
    </row>
    <row r="149" spans="1:10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4956</v>
      </c>
    </row>
    <row r="151" spans="1:10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4982</v>
      </c>
    </row>
    <row r="153" spans="1:10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4632</v>
      </c>
    </row>
    <row r="156" spans="1:10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4696</v>
      </c>
    </row>
    <row r="158" spans="1:10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5206</v>
      </c>
    </row>
    <row r="163" spans="1:9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5153</v>
      </c>
    </row>
    <row r="177" spans="1:9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5234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5332</v>
      </c>
    </row>
    <row r="192" spans="1:9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4539</v>
      </c>
    </row>
    <row r="201" spans="1:9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4658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5310</v>
      </c>
      <c r="C205" t="s">
        <v>5311</v>
      </c>
      <c r="E205" t="s">
        <v>5312</v>
      </c>
      <c r="F205" t="s">
        <v>5313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4412</v>
      </c>
      <c r="C206" t="s">
        <v>4413</v>
      </c>
      <c r="E206" t="s">
        <v>4414</v>
      </c>
      <c r="F206" t="s">
        <v>1175</v>
      </c>
      <c r="H206" s="194">
        <v>0</v>
      </c>
    </row>
    <row r="207" spans="1:9" x14ac:dyDescent="0.3">
      <c r="A207" s="47">
        <v>207</v>
      </c>
      <c r="B207" t="s">
        <v>4416</v>
      </c>
      <c r="C207" t="s">
        <v>4417</v>
      </c>
      <c r="E207" t="s">
        <v>4418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4441</v>
      </c>
      <c r="C208" t="s">
        <v>4442</v>
      </c>
      <c r="E208" t="s">
        <v>4443</v>
      </c>
      <c r="F208" t="s">
        <v>4444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4464</v>
      </c>
      <c r="C209" t="s">
        <v>4465</v>
      </c>
      <c r="E209" t="s">
        <v>4466</v>
      </c>
      <c r="F209" t="s">
        <v>963</v>
      </c>
      <c r="G209" t="s">
        <v>4471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4472</v>
      </c>
      <c r="C210" t="s">
        <v>4473</v>
      </c>
      <c r="E210" t="s">
        <v>4474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4493</v>
      </c>
      <c r="C211" t="s">
        <v>4494</v>
      </c>
      <c r="E211" t="s">
        <v>4495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4609</v>
      </c>
      <c r="C212" t="s">
        <v>4610</v>
      </c>
      <c r="E212" t="s">
        <v>4611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4716</v>
      </c>
      <c r="C213" t="s">
        <v>4717</v>
      </c>
      <c r="E213" t="s">
        <v>4718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4719</v>
      </c>
      <c r="C214" t="s">
        <v>4720</v>
      </c>
      <c r="E214" t="s">
        <v>4721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4798</v>
      </c>
      <c r="C215" t="s">
        <v>4799</v>
      </c>
      <c r="E215" t="s">
        <v>4800</v>
      </c>
      <c r="F215" t="s">
        <v>4801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2807</v>
      </c>
      <c r="C216" t="s">
        <v>4842</v>
      </c>
      <c r="E216" t="s">
        <v>4843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4891</v>
      </c>
      <c r="C217" t="s">
        <v>4892</v>
      </c>
      <c r="E217" t="s">
        <v>4893</v>
      </c>
      <c r="F217" t="s">
        <v>4894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4920</v>
      </c>
      <c r="C218" t="s">
        <v>4921</v>
      </c>
      <c r="E218" t="s">
        <v>4922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5005</v>
      </c>
      <c r="C219" t="s">
        <v>5006</v>
      </c>
      <c r="E219" t="s">
        <v>5007</v>
      </c>
      <c r="F219" t="s">
        <v>1175</v>
      </c>
      <c r="G219" t="s">
        <v>5007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5051</v>
      </c>
      <c r="C220" t="s">
        <v>5052</v>
      </c>
      <c r="E220" t="s">
        <v>5053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5159</v>
      </c>
      <c r="C221" t="s">
        <v>5160</v>
      </c>
      <c r="E221" t="s">
        <v>5158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5223</v>
      </c>
      <c r="C222" t="s">
        <v>5224</v>
      </c>
      <c r="E222" t="s">
        <v>5225</v>
      </c>
      <c r="F222" t="s">
        <v>5226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5216</v>
      </c>
      <c r="C223" t="s">
        <v>5217</v>
      </c>
      <c r="E223" t="s">
        <v>5218</v>
      </c>
      <c r="F223" t="s">
        <v>963</v>
      </c>
      <c r="G223" t="s">
        <v>5219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8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302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-6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-37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-32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-107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-188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-50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-50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-26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-57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-86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4500</v>
      </c>
      <c r="D44" s="288" t="s">
        <v>4501</v>
      </c>
      <c r="E44" s="288" t="s">
        <v>4500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-85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-49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-15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-50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-36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-87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-87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-16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5238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4439</v>
      </c>
      <c r="D85" s="288" t="s">
        <v>2724</v>
      </c>
      <c r="E85" s="288" t="s">
        <v>4439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-72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4760</v>
      </c>
      <c r="D88" s="288" t="s">
        <v>1713</v>
      </c>
      <c r="E88" s="288" t="s">
        <v>4760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4651</v>
      </c>
      <c r="D89" s="288" t="s">
        <v>1714</v>
      </c>
      <c r="E89" s="288" t="s">
        <v>4651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4769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-5</v>
      </c>
    </row>
    <row r="97" spans="1:9" x14ac:dyDescent="0.3">
      <c r="A97">
        <v>96</v>
      </c>
      <c r="B97">
        <v>6</v>
      </c>
      <c r="C97" s="288" t="s">
        <v>5060</v>
      </c>
      <c r="D97" s="288" t="s">
        <v>5061</v>
      </c>
      <c r="E97" s="288" t="s">
        <v>5060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-92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-188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-36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-5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-36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-50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-9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-8</v>
      </c>
    </row>
    <row r="141" spans="1:8" x14ac:dyDescent="0.3">
      <c r="A141">
        <v>140</v>
      </c>
      <c r="B141">
        <v>4</v>
      </c>
      <c r="C141" s="288" t="s">
        <v>4594</v>
      </c>
      <c r="D141" s="288" t="s">
        <v>4593</v>
      </c>
      <c r="E141" s="288" t="s">
        <v>4594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-5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-36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-36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-36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-9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4866</v>
      </c>
      <c r="D205" s="288" t="s">
        <v>4865</v>
      </c>
      <c r="E205" s="288" t="s">
        <v>4866</v>
      </c>
      <c r="F205" s="52">
        <v>900000</v>
      </c>
      <c r="H205">
        <v>0</v>
      </c>
      <c r="I205" s="52" t="s">
        <v>4867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-36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4480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4479</v>
      </c>
      <c r="D229" s="288" t="s">
        <v>4481</v>
      </c>
      <c r="E229" s="288" t="s">
        <v>4479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-18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-18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4437</v>
      </c>
      <c r="D259" s="288" t="s">
        <v>4438</v>
      </c>
      <c r="E259" s="288" t="s">
        <v>4437</v>
      </c>
    </row>
    <row r="260" spans="1:9" x14ac:dyDescent="0.3">
      <c r="A260">
        <v>263</v>
      </c>
      <c r="B260">
        <v>1</v>
      </c>
      <c r="C260" s="288" t="s">
        <v>4508</v>
      </c>
      <c r="D260" s="288" t="s">
        <v>1197</v>
      </c>
      <c r="E260" s="288" t="s">
        <v>4508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4509</v>
      </c>
      <c r="D261" s="288" t="s">
        <v>4510</v>
      </c>
      <c r="E261" s="288" t="s">
        <v>4509</v>
      </c>
    </row>
    <row r="262" spans="1:9" x14ac:dyDescent="0.3">
      <c r="A262">
        <v>265</v>
      </c>
      <c r="B262">
        <v>2</v>
      </c>
      <c r="D262" s="288" t="s">
        <v>4531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4541</v>
      </c>
      <c r="D263" s="288" t="s">
        <v>4542</v>
      </c>
      <c r="E263" s="288" t="s">
        <v>4541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4558</v>
      </c>
      <c r="D264" s="288" t="s">
        <v>4559</v>
      </c>
      <c r="E264" s="288" t="s">
        <v>4558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4561</v>
      </c>
      <c r="D265" s="288" t="s">
        <v>4562</v>
      </c>
      <c r="E265" s="288" t="s">
        <v>4561</v>
      </c>
      <c r="F265" s="52">
        <v>650000</v>
      </c>
    </row>
    <row r="266" spans="1:9" x14ac:dyDescent="0.3">
      <c r="A266">
        <v>269</v>
      </c>
      <c r="D266" s="288" t="s">
        <v>4572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4597</v>
      </c>
      <c r="D267" s="288" t="s">
        <v>4598</v>
      </c>
      <c r="E267" s="288" t="s">
        <v>4597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4599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4623</v>
      </c>
      <c r="D270" s="288" t="s">
        <v>3880</v>
      </c>
      <c r="E270" s="288" t="s">
        <v>4623</v>
      </c>
      <c r="F270" s="52">
        <v>70000</v>
      </c>
      <c r="G270" s="52">
        <v>40000</v>
      </c>
      <c r="I270" s="52" t="s">
        <v>4624</v>
      </c>
    </row>
    <row r="271" spans="1:9" x14ac:dyDescent="0.3">
      <c r="A271">
        <v>274</v>
      </c>
      <c r="B271">
        <v>3</v>
      </c>
      <c r="C271" s="288" t="s">
        <v>4640</v>
      </c>
      <c r="D271" s="288" t="s">
        <v>4641</v>
      </c>
      <c r="E271" s="288" t="s">
        <v>4640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4652</v>
      </c>
      <c r="D272" s="288" t="s">
        <v>4653</v>
      </c>
      <c r="E272" s="288" t="s">
        <v>4652</v>
      </c>
    </row>
    <row r="273" spans="1:7" x14ac:dyDescent="0.3">
      <c r="A273">
        <v>276</v>
      </c>
      <c r="B273">
        <v>1</v>
      </c>
      <c r="C273" s="288" t="s">
        <v>4654</v>
      </c>
      <c r="D273" s="288" t="s">
        <v>4655</v>
      </c>
      <c r="E273" s="288" t="s">
        <v>4654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4733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4755</v>
      </c>
      <c r="D275" s="288" t="s">
        <v>4756</v>
      </c>
      <c r="E275" s="288" t="s">
        <v>4755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4761</v>
      </c>
      <c r="D276" s="288" t="s">
        <v>4158</v>
      </c>
      <c r="E276" s="288" t="s">
        <v>4761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4770</v>
      </c>
      <c r="D277" s="288" t="s">
        <v>4771</v>
      </c>
      <c r="E277" s="288" t="s">
        <v>4770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4780</v>
      </c>
      <c r="D279" s="288" t="s">
        <v>4781</v>
      </c>
      <c r="E279" s="288" t="s">
        <v>4780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4789</v>
      </c>
      <c r="D280" s="288" t="s">
        <v>4790</v>
      </c>
      <c r="E280" s="288" t="s">
        <v>4789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4827</v>
      </c>
      <c r="D281" s="288" t="s">
        <v>4828</v>
      </c>
      <c r="E281" s="288" t="s">
        <v>4827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4837</v>
      </c>
      <c r="D282" s="288" t="s">
        <v>4838</v>
      </c>
      <c r="E282" s="288" t="s">
        <v>4837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4876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4878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4914</v>
      </c>
      <c r="D285" s="288" t="s">
        <v>4915</v>
      </c>
      <c r="E285" s="288" t="s">
        <v>4914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4948</v>
      </c>
      <c r="D286" s="288" t="s">
        <v>4949</v>
      </c>
      <c r="E286" s="288" t="s">
        <v>4948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4950</v>
      </c>
      <c r="D287" s="288" t="s">
        <v>4951</v>
      </c>
      <c r="E287" s="288" t="s">
        <v>4950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4969</v>
      </c>
      <c r="D288" s="288" t="s">
        <v>4838</v>
      </c>
      <c r="E288" s="288" t="s">
        <v>4969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4994</v>
      </c>
      <c r="D289" s="288" t="s">
        <v>1840</v>
      </c>
      <c r="E289" s="288" t="s">
        <v>4994</v>
      </c>
      <c r="F289" s="52">
        <v>210000</v>
      </c>
    </row>
    <row r="290" spans="1:7" x14ac:dyDescent="0.3">
      <c r="A290">
        <v>293</v>
      </c>
      <c r="D290" s="288" t="s">
        <v>5086</v>
      </c>
      <c r="F290" s="52">
        <v>350000</v>
      </c>
    </row>
    <row r="291" spans="1:7" x14ac:dyDescent="0.3">
      <c r="A291">
        <v>294</v>
      </c>
      <c r="B291">
        <v>6</v>
      </c>
      <c r="D291" s="288" t="s">
        <v>5198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5235</v>
      </c>
      <c r="D292" s="288" t="s">
        <v>5236</v>
      </c>
      <c r="E292" s="288" t="s">
        <v>5235</v>
      </c>
      <c r="F292" s="52">
        <v>10000</v>
      </c>
    </row>
    <row r="293" spans="1:7" x14ac:dyDescent="0.3">
      <c r="A293">
        <v>296</v>
      </c>
      <c r="B293">
        <v>3</v>
      </c>
      <c r="C293" s="288" t="s">
        <v>5239</v>
      </c>
      <c r="D293" s="288" t="s">
        <v>5240</v>
      </c>
      <c r="E293" s="288" t="s">
        <v>5239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5241</v>
      </c>
      <c r="D294" s="288" t="s">
        <v>4838</v>
      </c>
      <c r="E294" s="288" t="s">
        <v>5241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5242</v>
      </c>
      <c r="D295" s="288" t="s">
        <v>5243</v>
      </c>
      <c r="E295" s="288" t="s">
        <v>5242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5285</v>
      </c>
      <c r="D296" s="288" t="s">
        <v>5243</v>
      </c>
      <c r="E296" s="288" t="s">
        <v>5285</v>
      </c>
      <c r="F296" s="52">
        <v>1000000</v>
      </c>
    </row>
    <row r="297" spans="1:7" x14ac:dyDescent="0.3">
      <c r="A297">
        <v>300</v>
      </c>
      <c r="B297">
        <v>9</v>
      </c>
      <c r="C297" s="288" t="s">
        <v>5323</v>
      </c>
      <c r="D297" s="288" t="s">
        <v>2906</v>
      </c>
      <c r="E297" s="288" t="s">
        <v>5323</v>
      </c>
      <c r="F297" s="52">
        <v>640000</v>
      </c>
    </row>
    <row r="298" spans="1:7" x14ac:dyDescent="0.3">
      <c r="A298">
        <v>301</v>
      </c>
      <c r="B298">
        <v>3</v>
      </c>
      <c r="C298" s="288" t="s">
        <v>5344</v>
      </c>
      <c r="D298" s="288" t="s">
        <v>5345</v>
      </c>
      <c r="E298" s="288" t="s">
        <v>5344</v>
      </c>
      <c r="F298" s="52">
        <v>2500000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5080</v>
      </c>
      <c r="B1" t="s">
        <v>5081</v>
      </c>
      <c r="C1" t="s">
        <v>5082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2026-03-23T08:55:32Z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