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94204895-3F86-464D-99A1-A8365C7D68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U47" i="1" l="1"/>
  <c r="X13" i="1"/>
  <c r="X38" i="1" s="1"/>
  <c r="X14" i="1"/>
  <c r="X39" i="1" s="1"/>
  <c r="X15" i="1"/>
  <c r="X40" i="1" s="1"/>
  <c r="X16" i="1"/>
  <c r="X41" i="1" s="1"/>
  <c r="X17" i="1"/>
  <c r="X42" i="1" s="1"/>
  <c r="X18" i="1"/>
  <c r="X43" i="1" s="1"/>
  <c r="X19" i="1"/>
  <c r="X44" i="1" s="1"/>
  <c r="X12" i="1"/>
  <c r="X37" i="1" s="1"/>
  <c r="P42" i="1"/>
  <c r="D42" i="1"/>
  <c r="AB44" i="1"/>
  <c r="D45" i="1"/>
  <c r="O47" i="1"/>
  <c r="F47" i="1"/>
  <c r="AB40" i="1"/>
  <c r="AB38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20" i="1"/>
  <c r="AB45" i="1" s="1"/>
  <c r="AB43" i="1"/>
  <c r="AB17" i="1"/>
  <c r="X20" i="1"/>
  <c r="AB41" i="1"/>
  <c r="AB39" i="1"/>
  <c r="J47" i="1"/>
  <c r="A47" i="1"/>
  <c r="E9" i="1" l="1"/>
  <c r="Y22" i="1" s="1"/>
  <c r="Y47" i="1" s="1"/>
  <c r="AB37" i="1"/>
  <c r="E34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<sst xmlns="http://schemas.openxmlformats.org/spreadsheetml/2006/main" count="66" uniqueCount="56">
  <si>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</si>
  <si>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</si>
  <si>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</si>
  <si>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</si>
  <si>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</si>
  <si>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</si>
  <si>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</si>
  <si>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</si>
  <si>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</si>
  <si>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</si>
  <si>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</si>
  <si>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</si>
  <si>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</si>
  <si>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</si>
  <si>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</si>
  <si>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</si>
  <si>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</si>
  <si>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</si>
  <si>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</si>
  <si>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</si>
  <si>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</si>
  <si>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</si>
  <si>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</si>
  <si>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</si>
  <si>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</si>
  <si>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</si>
  <si>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</si>
  <si>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</si>
  <si>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</si>
  <si>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</si>
  <si>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</si>
  <si>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</si>
  <si>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</si>
  <si>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</si>
  <si>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</si>
  <si>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</si>
  <si>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</si>
  <si>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</si>
  <si>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</si>
  <si>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</si>
  <si>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</si>
  <si>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</si>
  <si>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</si>
  <si>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</si>
  <si>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</si>
  <si>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</si>
  <si>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</si>
  <si>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</si>
  <si>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</si>
  <si>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</si>
  <si>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</si>
  <si>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</si>
  <si>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미수금</t>
    <phoneticPr fontId="5" type="noConversion"/>
  </si>
  <si>
    <t>3333 18 1865047 카카오뱅크 장효주</t>
    <phoneticPr fontId="5" type="noConversion"/>
  </si>
  <si>
    <t>8hp50 Mechatronics</t>
    <phoneticPr fontId="5" type="noConversion"/>
  </si>
  <si>
    <t>BMW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</si>
</sst>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3" sqref="D13:J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48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49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50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SUM(X12:AA18)</f>
        <v>1650000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10</v>
      </c>
      <c r="C12" s="10">
        <v>30</v>
      </c>
      <c r="D12" s="105" t="s">
        <v>54</v>
      </c>
      <c r="E12" s="106"/>
      <c r="F12" s="106"/>
      <c r="G12" s="106"/>
      <c r="H12" s="106"/>
      <c r="I12" s="106"/>
      <c r="J12" s="106"/>
      <c r="K12" s="107" t="s">
        <v>55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1650000</v>
      </c>
      <c r="U12" s="69"/>
      <c r="V12" s="69"/>
      <c r="W12" s="69"/>
      <c r="X12" s="69">
        <f>T12*P12</f>
        <v>1650000</v>
      </c>
      <c r="Y12" s="69"/>
      <c r="Z12" s="69"/>
      <c r="AA12" s="69"/>
      <c r="AB12" s="69"/>
      <c r="AC12" s="69"/>
      <c r="AD12" s="69"/>
      <c r="AE12" s="70"/>
    </row>
    <row r="13" spans="1:31" ht="18" customHeight="1" x14ac:dyDescent="0.15">
      <c r="A13" s="8"/>
      <c r="B13" s="9"/>
      <c r="C13" s="10"/>
      <c r="D13" s="105"/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/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/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/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/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 t="str">
        <f t="shared" ref="AB17" si="1">IF(T17="","",X17*0.1)</f>
        <v/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/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52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>
        <v>8878000</v>
      </c>
      <c r="U19" s="69"/>
      <c r="V19" s="69"/>
      <c r="W19" s="69"/>
      <c r="X19" s="69">
        <f t="shared" si="0"/>
        <v>8878000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53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 t="str">
        <f>IF(T21="","",P21*T21)</f>
        <v/>
      </c>
      <c r="Y20" s="78"/>
      <c r="Z20" s="78"/>
      <c r="AA20" s="79"/>
      <c r="AB20" s="77" t="str">
        <f>IF(T20="","",#REF!*0.1)</f>
        <v/>
      </c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51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47</v>
      </c>
      <c r="V22" s="60"/>
      <c r="W22" s="60"/>
      <c r="X22" s="60"/>
      <c r="Y22" s="85">
        <f>X19+E9</f>
        <v>10528000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조이오토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대구광역시 북구 연암로42길 43-1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010-4141-9634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1650000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10</v>
      </c>
      <c r="C37" s="13">
        <f t="shared" si="2"/>
        <v>30</v>
      </c>
      <c r="D37" s="38" t="str">
        <f t="shared" si="2"/>
        <v>8hp50 Mechatronics</v>
      </c>
      <c r="E37" s="39"/>
      <c r="F37" s="39"/>
      <c r="G37" s="39"/>
      <c r="H37" s="39"/>
      <c r="I37" s="39"/>
      <c r="J37" s="39"/>
      <c r="K37" s="40" t="str">
        <f>K12</f>
        <v>BMW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1650000</v>
      </c>
      <c r="U37" s="36"/>
      <c r="V37" s="36"/>
      <c r="W37" s="36"/>
      <c r="X37" s="36">
        <f>X12</f>
        <v>1650000</v>
      </c>
      <c r="Y37" s="36"/>
      <c r="Z37" s="36"/>
      <c r="AA37" s="36"/>
      <c r="AB37" s="36">
        <f>AB12</f>
        <v>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>
        <f t="shared" si="2"/>
        <v>0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>미수금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1</v>
      </c>
      <c r="Q44" s="36"/>
      <c r="R44" s="36"/>
      <c r="S44" s="36"/>
      <c r="T44" s="42">
        <f>T19</f>
        <v>8878000</v>
      </c>
      <c r="U44" s="36"/>
      <c r="V44" s="36"/>
      <c r="W44" s="36"/>
      <c r="X44" s="36">
        <f t="shared" si="4"/>
        <v>8878000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>3333 18 1865047 카카오뱅크 장효주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 t="str">
        <f>AB20</f>
        <v/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조희옥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10528000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C22:D27 L12:O19 K1:K19 A22:B28 AB37:AE42 L22:S35 Q12:S19 P12:P20 U12:W19 T11:T20 U22:AE35 AC12:AE19 AB12:AB20 A36:D45 K43:O44 Q43:S44 P43:P45 T22:T45 X45 X12:X20 A47:AE48 AC43:AE44 AB43:AB45 U37:AA44 A11:D20 E12:J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17:AE17 AB43:AE44 AB41:AE41 C41:D41 A37:A41 E38:W39 E43:W44 E40:W40 E37:W37 E41:W41 AB20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2024-10-30T09:00:55Z</cp:lastPrinted>
  <dcterms:created xsi:type="dcterms:W3CDTF">2010-01-19T05:17:14Z</dcterms:created>
  <dcterms:modified xsi:type="dcterms:W3CDTF">2024-10-30T09:18:49Z</dcterms:modified>
</cp:coreProperties>
</file>