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2CDB0DF7-E24C-468F-A519-E1DF7EBF589B}" xr6:coauthVersionLast="47" xr6:coauthVersionMax="47" xr10:uidLastSave="{00000000-0000-0000-0000-000000000000}"/>
  <bookViews>
    <workbookView xWindow="1650" yWindow="81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U47" i="1" l="1"/>
  <c r="X13" i="1"/>
  <c r="X38" i="1" s="1"/>
  <c r="X14" i="1"/>
  <c r="X39" i="1" s="1"/>
  <c r="X15" i="1"/>
  <c r="X40" i="1" s="1"/>
  <c r="X16" i="1"/>
  <c r="X41" i="1" s="1"/>
  <c r="X17" i="1"/>
  <c r="X42" i="1" s="1"/>
  <c r="X18" i="1"/>
  <c r="X43" i="1" s="1"/>
  <c r="X19" i="1"/>
  <c r="X44" i="1" s="1"/>
  <c r="X12" i="1"/>
  <c r="X37" i="1" s="1"/>
  <c r="P42" i="1"/>
  <c r="D42" i="1"/>
  <c r="AB44" i="1"/>
  <c r="D45" i="1"/>
  <c r="O47" i="1"/>
  <c r="F47" i="1"/>
  <c r="AB40" i="1"/>
  <c r="AB38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20" i="1"/>
  <c r="AB45" i="1" s="1"/>
  <c r="AB43" i="1"/>
  <c r="AB17" i="1"/>
  <c r="X20" i="1"/>
  <c r="AB41" i="1"/>
  <c r="AB39" i="1"/>
  <c r="J47" i="1"/>
  <c r="A47" i="1"/>
  <c r="E9" i="1" l="1"/>
  <c r="Y22" i="1" s="1"/>
  <c r="Y47" i="1" s="1"/>
  <c r="AB37" i="1"/>
  <c r="E34" i="1" l="1"/>
</calcChain>
</file>

<file path=xl/sharedStrings.xml><?xml version="1.0" encoding="utf-8"?>
<sst xmlns="http://schemas.openxmlformats.org/spreadsheetml/2006/main" count="70" uniqueCount="60">
  <si>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</si>
  <si>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</si>
  <si>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</si>
  <si>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</si>
  <si>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</si>
  <si>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</si>
  <si>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</si>
  <si>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</si>
  <si>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</si>
  <si>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</si>
  <si>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</si>
  <si>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</si>
  <si>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</si>
  <si>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</si>
  <si>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</si>
  <si>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</si>
  <si>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</si>
  <si>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</si>
  <si>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</si>
  <si>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</si>
  <si>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</si>
  <si>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</si>
  <si>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</si>
  <si>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</si>
  <si>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</si>
  <si>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</si>
  <si>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</si>
  <si>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</si>
  <si>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</si>
  <si>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</si>
  <si>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</si>
  <si>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</si>
  <si>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</si>
  <si>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</si>
  <si>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</si>
  <si>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</si>
  <si>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</si>
  <si>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</si>
  <si>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</si>
  <si>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</si>
  <si>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</si>
  <si>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</si>
  <si>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</si>
  <si>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</si>
  <si>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</si>
  <si>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</si>
  <si>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</si>
  <si>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</si>
  <si>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조이오토</t>
    <phoneticPr fontId="5" type="noConversion"/>
  </si>
  <si>
    <t>대구광역시 북구 연암로42길 43-1</t>
    <phoneticPr fontId="5" type="noConversion"/>
  </si>
  <si>
    <t>010-4141-9634</t>
    <phoneticPr fontId="5" type="noConversion"/>
  </si>
  <si>
    <t>조희옥</t>
    <phoneticPr fontId="5" type="noConversion"/>
  </si>
  <si>
    <t>농협 352 2197 5088 53 윤인숙</t>
    <phoneticPr fontId="5" type="noConversion"/>
  </si>
  <si>
    <t>미수금</t>
    <phoneticPr fontId="5" type="noConversion"/>
  </si>
  <si>
    <t>415054509(LUK)</t>
    <phoneticPr fontId="5" type="noConversion"/>
  </si>
  <si>
    <t>플라이휠</t>
    <phoneticPr fontId="5" type="noConversion"/>
  </si>
  <si>
    <t>410013910(LUK)</t>
    <phoneticPr fontId="5" type="noConversion"/>
  </si>
  <si>
    <t>베어링</t>
    <phoneticPr fontId="5" type="noConversion"/>
  </si>
  <si>
    <t>클러치</t>
    <phoneticPr fontId="5" type="noConversion"/>
  </si>
  <si>
    <t>602000700(LUK)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</si>
</sst>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5" sqref="T15:W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48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49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50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SUM(X12:AA18)</f>
        <v>658000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7</v>
      </c>
      <c r="C12" s="10">
        <v>23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320000</v>
      </c>
      <c r="U12" s="51"/>
      <c r="V12" s="51"/>
      <c r="W12" s="51"/>
      <c r="X12" s="51">
        <f>T12*P12</f>
        <v>320000</v>
      </c>
      <c r="Y12" s="51"/>
      <c r="Z12" s="51"/>
      <c r="AA12" s="51"/>
      <c r="AB12" s="51"/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56</v>
      </c>
      <c r="E13" s="32"/>
      <c r="F13" s="32"/>
      <c r="G13" s="32"/>
      <c r="H13" s="32"/>
      <c r="I13" s="32"/>
      <c r="J13" s="32"/>
      <c r="K13" s="49" t="s">
        <v>57</v>
      </c>
      <c r="L13" s="50"/>
      <c r="M13" s="50"/>
      <c r="N13" s="50"/>
      <c r="O13" s="50"/>
      <c r="P13" s="51">
        <v>1</v>
      </c>
      <c r="Q13" s="51"/>
      <c r="R13" s="51"/>
      <c r="S13" s="51"/>
      <c r="T13" s="68">
        <v>8000</v>
      </c>
      <c r="U13" s="51"/>
      <c r="V13" s="51"/>
      <c r="W13" s="51"/>
      <c r="X13" s="51">
        <f t="shared" ref="X13:X19" si="0">T13*P13</f>
        <v>8000</v>
      </c>
      <c r="Y13" s="51"/>
      <c r="Z13" s="51"/>
      <c r="AA13" s="51"/>
      <c r="AB13" s="51"/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59</v>
      </c>
      <c r="E14" s="32"/>
      <c r="F14" s="32"/>
      <c r="G14" s="32"/>
      <c r="H14" s="32"/>
      <c r="I14" s="32"/>
      <c r="J14" s="32"/>
      <c r="K14" s="49" t="s">
        <v>58</v>
      </c>
      <c r="L14" s="50"/>
      <c r="M14" s="50"/>
      <c r="N14" s="50"/>
      <c r="O14" s="50"/>
      <c r="P14" s="51">
        <v>1</v>
      </c>
      <c r="Q14" s="51"/>
      <c r="R14" s="51"/>
      <c r="S14" s="51"/>
      <c r="T14" s="68">
        <v>330000</v>
      </c>
      <c r="U14" s="51"/>
      <c r="V14" s="51"/>
      <c r="W14" s="51"/>
      <c r="X14" s="51">
        <f t="shared" si="0"/>
        <v>330000</v>
      </c>
      <c r="Y14" s="51"/>
      <c r="Z14" s="51"/>
      <c r="AA14" s="51"/>
      <c r="AB14" s="51"/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/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/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 t="str">
        <f t="shared" ref="AB17" si="1">IF(T17="","",X17*0.1)</f>
        <v/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/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53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4730000</v>
      </c>
      <c r="U19" s="51"/>
      <c r="V19" s="51"/>
      <c r="W19" s="51"/>
      <c r="X19" s="51">
        <f t="shared" si="0"/>
        <v>4730000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52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 t="str">
        <f>IF(T21="","",P21*T21)</f>
        <v/>
      </c>
      <c r="Y20" s="63"/>
      <c r="Z20" s="63"/>
      <c r="AA20" s="64"/>
      <c r="AB20" s="62" t="str">
        <f>IF(T20="","",#REF!*0.1)</f>
        <v/>
      </c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51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47</v>
      </c>
      <c r="V22" s="155"/>
      <c r="W22" s="155"/>
      <c r="X22" s="155"/>
      <c r="Y22" s="122">
        <f>X19+E9</f>
        <v>5388000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조이오토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북구 연암로42길 43-1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010-4141-9634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658000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7</v>
      </c>
      <c r="C37" s="13">
        <f t="shared" si="2"/>
        <v>23</v>
      </c>
      <c r="D37" s="146" t="str">
        <f t="shared" si="2"/>
        <v>415054509(LUK)</v>
      </c>
      <c r="E37" s="147"/>
      <c r="F37" s="147"/>
      <c r="G37" s="147"/>
      <c r="H37" s="147"/>
      <c r="I37" s="147"/>
      <c r="J37" s="147"/>
      <c r="K37" s="148" t="str">
        <f>K12</f>
        <v>플라이휠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320000</v>
      </c>
      <c r="U37" s="150"/>
      <c r="V37" s="150"/>
      <c r="W37" s="150"/>
      <c r="X37" s="150">
        <f>X12</f>
        <v>320000</v>
      </c>
      <c r="Y37" s="150"/>
      <c r="Z37" s="150"/>
      <c r="AA37" s="150"/>
      <c r="AB37" s="150">
        <f>AB12</f>
        <v>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410013910(LUK)</v>
      </c>
      <c r="E38" s="147"/>
      <c r="F38" s="147"/>
      <c r="G38" s="147"/>
      <c r="H38" s="147"/>
      <c r="I38" s="147"/>
      <c r="J38" s="147"/>
      <c r="K38" s="148" t="str">
        <f>K13</f>
        <v>베어링</v>
      </c>
      <c r="L38" s="149"/>
      <c r="M38" s="149"/>
      <c r="N38" s="149"/>
      <c r="O38" s="149"/>
      <c r="P38" s="150">
        <f t="shared" si="3"/>
        <v>1</v>
      </c>
      <c r="Q38" s="150"/>
      <c r="R38" s="150"/>
      <c r="S38" s="150"/>
      <c r="T38" s="153">
        <f>T13</f>
        <v>8000</v>
      </c>
      <c r="U38" s="150"/>
      <c r="V38" s="150"/>
      <c r="W38" s="150"/>
      <c r="X38" s="150">
        <f t="shared" ref="X38:X44" si="4">X13</f>
        <v>8000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 t="str">
        <f t="shared" si="2"/>
        <v>602000700(LUK)</v>
      </c>
      <c r="E39" s="147"/>
      <c r="F39" s="147"/>
      <c r="G39" s="147"/>
      <c r="H39" s="147"/>
      <c r="I39" s="147"/>
      <c r="J39" s="147"/>
      <c r="K39" s="148" t="str">
        <f>K14</f>
        <v>클러치</v>
      </c>
      <c r="L39" s="149"/>
      <c r="M39" s="149"/>
      <c r="N39" s="149"/>
      <c r="O39" s="149"/>
      <c r="P39" s="150">
        <f t="shared" si="3"/>
        <v>1</v>
      </c>
      <c r="Q39" s="150"/>
      <c r="R39" s="150"/>
      <c r="S39" s="150"/>
      <c r="T39" s="153">
        <f>T14</f>
        <v>330000</v>
      </c>
      <c r="U39" s="150"/>
      <c r="V39" s="150"/>
      <c r="W39" s="150"/>
      <c r="X39" s="150">
        <f t="shared" si="4"/>
        <v>330000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>미수금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1</v>
      </c>
      <c r="Q44" s="150"/>
      <c r="R44" s="150"/>
      <c r="S44" s="150"/>
      <c r="T44" s="153">
        <f>T19</f>
        <v>4730000</v>
      </c>
      <c r="U44" s="150"/>
      <c r="V44" s="150"/>
      <c r="W44" s="150"/>
      <c r="X44" s="150">
        <f t="shared" si="4"/>
        <v>4730000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>농협 352 2197 5088 53 윤인숙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 t="str">
        <f>AB20</f>
        <v/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조희옥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5388000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C12:AE19 AB12:AB20 A36:D45 K43:O44 Q43:S44 P43:P45 T22:T45 X45 X12:X20 A47:AE48 AC43:AE44 AB43:AB45 U37:AA44 AB37:AE42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17:AE17 AB43:AE44 AB41:AE41 C41:D41 A37:A41 E38:W39 E43:W44 E40:W40 E37:W37 E41:W41 AB20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2024-07-23T01:19:31Z</cp:lastPrinted>
  <dcterms:created xsi:type="dcterms:W3CDTF">2010-01-19T05:17:14Z</dcterms:created>
  <dcterms:modified xsi:type="dcterms:W3CDTF">2024-07-23T01:20:15Z</dcterms:modified>
</cp:coreProperties>
</file>