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E8104A7-58B9-44C6-80DB-013A4E57F0D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<sst xmlns="http://schemas.openxmlformats.org/spreadsheetml/2006/main" count="13775" uniqueCount="4671">
  <si>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</si>
  <si>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</si>
  <si>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</si>
  <si>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</si>
  <si>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</si>
  <si>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</si>
  <si>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</si>
  <si>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</si>
  <si>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</si>
  <si>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</si>
  <si>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</si>
  <si>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</si>
  <si>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</si>
  <si>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</si>
  <si>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</si>
  <si>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</si>
  <si>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</si>
  <si>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</si>
  <si>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</si>
  <si>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</si>
  <si>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</si>
  <si>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</si>
  <si>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</si>
  <si>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</si>
  <si>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</si>
  <si>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</si>
  <si>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</si>
  <si>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</si>
  <si>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</si>
  <si>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</si>
  <si>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</si>
  <si>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</si>
  <si>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</si>
  <si>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</si>
  <si>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</si>
  <si>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</si>
  <si>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</si>
  <si>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</si>
  <si>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</si>
  <si>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</si>
  <si>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</si>
  <si>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</si>
  <si>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</si>
  <si>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</si>
  <si>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</si>
  <si>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</si>
  <si>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</si>
  <si>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</si>
  <si>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</si>
  <si>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</si>
  <si>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</si>
  <si>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</si>
  <si>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</si>
  <si>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</si>
  <si>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</si>
  <si>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</si>
  <si>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</si>
  <si>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</si>
  <si>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</si>
  <si>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</si>
  <si>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</si>
  <si>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</si>
  <si>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</si>
  <si>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</si>
  <si>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</si>
  <si>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</si>
  <si>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</si>
  <si>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</si>
  <si>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</si>
  <si>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</si>
  <si>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</si>
  <si>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</si>
  <si>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</si>
  <si>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</si>
  <si>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</si>
  <si>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</si>
  <si>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</si>
  <si>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</si>
  <si>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</si>
  <si>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</si>
  <si>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</si>
  <si>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</si>
  <si>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</si>
  <si>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</si>
  <si>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</si>
  <si>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</si>
  <si>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</si>
  <si>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</si>
  <si>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</si>
  <si>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</si>
  <si>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</si>
  <si>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</si>
  <si>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</si>
  <si>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</si>
  <si>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</si>
  <si>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</si>
  <si>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</si>
  <si>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</si>
  <si>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</si>
  <si>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</si>
  <si>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</si>
  <si>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</si>
  <si>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</si>
  <si>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</si>
  <si>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</si>
  <si>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</si>
  <si>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</si>
  <si>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</si>
  <si>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</si>
  <si>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</si>
  <si>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</si>
  <si>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</si>
  <si>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</si>
  <si>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</si>
  <si>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</si>
  <si>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</si>
  <si>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</si>
  <si>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</si>
  <si>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</si>
  <si>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</si>
  <si>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</si>
  <si>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</si>
  <si>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</si>
  <si>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</si>
  <si>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</si>
  <si>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</si>
  <si>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</si>
  <si>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</si>
  <si>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</si>
  <si>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</si>
  <si>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</si>
  <si>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</si>
  <si>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</si>
  <si>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</si>
  <si>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</si>
  <si>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</si>
  <si>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</si>
  <si>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</si>
  <si>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</si>
  <si>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</si>
  <si>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</si>
  <si>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</si>
  <si>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</si>
  <si>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</si>
  <si>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</si>
  <si>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</si>
  <si>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</si>
  <si>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</si>
  <si>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</si>
  <si>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</si>
  <si>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</si>
  <si>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</si>
  <si>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</si>
  <si>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</si>
  <si>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</si>
  <si>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</si>
  <si>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</si>
  <si>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</si>
  <si>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</si>
  <si>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</si>
  <si>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</si>
  <si>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</si>
  <si>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</si>
  <si>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</si>
  <si>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</si>
  <si>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</si>
  <si>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</si>
  <si>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</si>
  <si>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</si>
  <si>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</si>
  <si>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</si>
  <si>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</si>
  <si>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</si>
  <si>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</si>
  <si>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</si>
  <si>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</si>
  <si>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</si>
  <si>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</si>
  <si>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</si>
  <si>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</si>
  <si>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</si>
  <si>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</si>
  <si>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</si>
  <si>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</si>
  <si>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</si>
  <si>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</si>
  <si>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</si>
  <si>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</si>
  <si>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</si>
  <si>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</si>
  <si>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</si>
  <si>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</si>
  <si>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</si>
  <si>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</si>
  <si>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</si>
  <si>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</si>
  <si>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</si>
  <si>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</si>
  <si>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</si>
  <si>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</si>
  <si>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</si>
  <si>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</si>
  <si>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</si>
  <si>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</si>
  <si>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</si>
  <si>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</si>
  <si>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</si>
  <si>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</si>
  <si>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</si>
  <si>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</si>
  <si>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</si>
  <si>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</si>
  <si>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</si>
  <si>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</si>
  <si>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</si>
  <si>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</si>
  <si>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</si>
  <si>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</si>
  <si>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</si>
  <si>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</si>
  <si>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</si>
  <si>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</si>
  <si>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</si>
  <si>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</si>
  <si>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</si>
  <si>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</si>
  <si>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</si>
  <si>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</si>
  <si>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</si>
  <si>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</si>
  <si>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</si>
  <si>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</si>
  <si>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</si>
  <si>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</si>
  <si>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</si>
  <si>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</si>
  <si>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</si>
  <si>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</si>
  <si>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</si>
  <si>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</si>
  <si>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</si>
  <si>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</si>
  <si>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</si>
  <si>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</si>
  <si>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</si>
  <si>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</si>
  <si>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</si>
  <si>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</si>
  <si>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</si>
  <si>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</si>
  <si>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</si>
  <si>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</si>
  <si>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</si>
  <si>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</si>
  <si>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</si>
  <si>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</si>
  <si>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</si>
  <si>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</si>
  <si>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</si>
  <si>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</si>
  <si>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</si>
  <si>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</si>
  <si>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</si>
  <si>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</si>
  <si>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</si>
  <si>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</si>
  <si>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</si>
  <si>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</si>
  <si>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</si>
  <si>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</si>
  <si>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</si>
  <si>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</si>
  <si>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</si>
  <si>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</si>
  <si>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</si>
  <si>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</si>
  <si>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</si>
  <si>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</si>
  <si>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</si>
  <si>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</si>
  <si>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</si>
  <si>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</si>
  <si>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</si>
  <si>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</si>
  <si>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</si>
  <si>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</si>
  <si>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</si>
  <si>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</si>
  <si>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</si>
  <si>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</si>
  <si>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</si>
  <si>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</si>
  <si>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</si>
  <si>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</si>
  <si>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</si>
  <si>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</si>
  <si>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</si>
  <si>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</si>
  <si>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</si>
  <si>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</si>
  <si>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</si>
  <si>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</si>
  <si>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</si>
  <si>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</si>
  <si>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</si>
  <si>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</si>
  <si>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</si>
  <si>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</si>
  <si>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</si>
  <si>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</si>
  <si>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</si>
  <si>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</si>
  <si>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</si>
  <si>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</si>
  <si>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</si>
  <si>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</si>
  <si>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</si>
  <si>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</si>
  <si>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</si>
  <si>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</si>
  <si>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</si>
  <si>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</si>
  <si>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</si>
  <si>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</si>
  <si>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</si>
  <si>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</si>
  <si>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</si>
  <si>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</si>
  <si>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</si>
  <si>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</si>
  <si>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</si>
  <si>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</si>
  <si>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</si>
  <si>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</si>
  <si>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</si>
  <si>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</si>
  <si>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</si>
  <si>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</si>
  <si>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</si>
  <si>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</si>
  <si>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</si>
  <si>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</si>
  <si>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</si>
  <si>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</si>
  <si>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</si>
  <si>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</si>
  <si>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</si>
  <si>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</si>
  <si>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</si>
  <si>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</si>
  <si>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</si>
  <si>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</si>
  <si>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</si>
  <si>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</si>
  <si>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</si>
  <si>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</si>
  <si>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</si>
  <si>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</si>
  <si>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</si>
  <si>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</si>
  <si>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</si>
  <si>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</si>
  <si>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</si>
  <si>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</si>
  <si>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</si>
  <si>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</si>
  <si>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</si>
  <si>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</si>
  <si>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</si>
  <si>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</si>
  <si>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</si>
  <si>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</si>
  <si>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</si>
  <si>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</si>
  <si>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</si>
  <si>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</si>
  <si>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</si>
  <si>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</si>
  <si>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</si>
  <si>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</si>
  <si>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</si>
  <si>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</si>
  <si>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</si>
  <si>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</si>
  <si>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</si>
  <si>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</si>
  <si>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</si>
  <si>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</si>
  <si>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</si>
  <si>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</si>
  <si>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</si>
  <si>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</si>
  <si>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</si>
  <si>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</si>
  <si>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</si>
  <si>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</si>
  <si>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</si>
  <si>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</si>
  <si>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</si>
  <si>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</si>
  <si>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</si>
  <si>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</si>
  <si>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</si>
  <si>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</si>
  <si>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</si>
  <si>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</si>
  <si>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</si>
  <si>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</si>
  <si>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</si>
  <si>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</si>
  <si>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</si>
  <si>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</si>
  <si>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</si>
  <si>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</si>
  <si>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</si>
  <si>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</si>
  <si>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</si>
  <si>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</si>
  <si>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</si>
  <si>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</si>
  <si>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</si>
  <si>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</si>
  <si>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</si>
  <si>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</si>
  <si>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</si>
  <si>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</si>
  <si>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</si>
  <si>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</si>
  <si>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</si>
  <si>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</si>
  <si>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</si>
  <si>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</si>
  <si>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</si>
  <si>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</si>
  <si>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</si>
  <si>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</si>
  <si>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</si>
  <si>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</si>
  <si>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</si>
  <si>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</si>
  <si>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</si>
  <si>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</si>
  <si>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</si>
  <si>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</si>
  <si>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</si>
  <si>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</si>
  <si>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</si>
  <si>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</si>
  <si>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</si>
  <si>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</si>
  <si>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</si>
  <si>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</si>
  <si>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</si>
  <si>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</si>
  <si>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</si>
  <si>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</si>
  <si>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</si>
  <si>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</si>
  <si>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</si>
  <si>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</si>
  <si>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</si>
  <si>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</si>
  <si>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</si>
  <si>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</si>
  <si>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</si>
  <si>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</si>
  <si>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</si>
  <si>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</si>
  <si>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</si>
  <si>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</si>
  <si>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</si>
  <si>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</si>
  <si>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</si>
  <si>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</si>
  <si>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</si>
  <si>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</si>
  <si>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</si>
  <si>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</si>
  <si>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</si>
  <si>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</si>
  <si>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</si>
  <si>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</si>
  <si>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</si>
  <si>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</si>
  <si>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</si>
  <si>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</si>
  <si>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</si>
  <si>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</si>
  <si>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</si>
  <si>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</si>
  <si>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</si>
  <si>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</si>
  <si>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</si>
  <si>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</si>
  <si>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</si>
  <si>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</si>
  <si>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</si>
  <si>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</si>
  <si>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</si>
  <si>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</si>
  <si>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</si>
  <si>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</si>
  <si>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</si>
  <si>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</si>
  <si>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</si>
  <si>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</si>
  <si>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</si>
  <si>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</si>
  <si>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</si>
  <si>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</si>
  <si>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</si>
  <si>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</si>
  <si>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</si>
  <si>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</si>
  <si>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</si>
  <si>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</si>
  <si>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</si>
  <si>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</si>
  <si>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</si>
  <si>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</si>
  <si>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</si>
  <si>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</si>
  <si>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</si>
  <si>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</si>
  <si>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</si>
  <si>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</si>
  <si>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</si>
  <si>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</si>
  <si>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</si>
  <si>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</si>
  <si>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</si>
  <si>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</si>
  <si>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</si>
  <si>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</si>
  <si>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</si>
  <si>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</si>
  <si>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</si>
  <si>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</si>
  <si>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</si>
  <si>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</si>
  <si>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</si>
  <si>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</si>
  <si>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</si>
  <si>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</si>
  <si>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</si>
  <si>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</si>
  <si>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</si>
  <si>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</si>
  <si>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</si>
  <si>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</si>
  <si>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</si>
  <si>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</si>
  <si>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</si>
  <si>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</si>
  <si>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</si>
  <si>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</si>
  <si>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</si>
  <si>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</si>
  <si>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</si>
  <si>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</si>
  <si>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</si>
  <si>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</si>
  <si>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</si>
  <si>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</si>
  <si>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</si>
  <si>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</si>
  <si>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</si>
  <si>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</si>
  <si>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</si>
  <si>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</si>
  <si>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</si>
  <si>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</si>
  <si>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</si>
  <si>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</si>
  <si>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</si>
  <si>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</si>
  <si>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</si>
  <si>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</si>
  <si>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</si>
  <si>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</si>
  <si>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</si>
  <si>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</si>
  <si>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</si>
  <si>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</si>
  <si>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</si>
  <si>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</si>
  <si>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</si>
  <si>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</si>
  <si>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</si>
  <si>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</si>
  <si>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</si>
  <si>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</si>
  <si>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</si>
  <si>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</si>
  <si>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</si>
  <si>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</si>
  <si>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</si>
  <si>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</si>
  <si>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</si>
  <si>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</si>
  <si>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</si>
  <si>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</si>
  <si>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</si>
  <si>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</si>
  <si>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</si>
  <si>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</si>
  <si>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</si>
  <si>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</si>
  <si>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</si>
  <si>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</si>
  <si>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</si>
  <si>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</si>
  <si>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</si>
  <si>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</si>
  <si>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</si>
  <si>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</si>
  <si>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</si>
  <si>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</si>
  <si>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</si>
  <si>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</si>
  <si>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</si>
  <si>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</si>
  <si>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</si>
  <si>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</si>
  <si>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</si>
  <si>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</si>
  <si>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</si>
  <si>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</si>
  <si>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</si>
  <si>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</si>
  <si>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</si>
  <si>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</si>
  <si>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</si>
  <si>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</si>
  <si>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</si>
  <si>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</si>
  <si>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</si>
  <si>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</si>
  <si>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</si>
  <si>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</si>
  <si>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</si>
  <si>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</si>
  <si>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</si>
  <si>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</si>
  <si>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</si>
  <si>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</si>
  <si>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</si>
  <si>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</si>
  <si>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</si>
  <si>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</si>
  <si>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</si>
  <si>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</si>
  <si>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</si>
  <si>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</si>
  <si>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</si>
  <si>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</si>
  <si>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</si>
  <si>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</si>
  <si>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</si>
  <si>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</si>
  <si>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</si>
  <si>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</si>
  <si>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</si>
  <si>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</si>
  <si>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</si>
  <si>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</si>
  <si>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</si>
  <si>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</si>
  <si>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</si>
  <si>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</si>
  <si>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</si>
  <si>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</si>
  <si>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</si>
  <si>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</si>
  <si>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</si>
  <si>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</si>
  <si>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</si>
  <si>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</si>
  <si>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</si>
  <si>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</si>
  <si>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</si>
  <si>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</si>
  <si>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</si>
  <si>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</si>
  <si>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</si>
  <si>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</si>
  <si>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</si>
  <si>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</si>
  <si>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</si>
  <si>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</si>
  <si>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</si>
  <si>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</si>
  <si>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</si>
  <si>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</si>
  <si>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</si>
  <si>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</si>
  <si>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</si>
  <si>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</si>
  <si>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</si>
  <si>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</si>
  <si>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</si>
  <si>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</si>
  <si>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</si>
  <si>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</si>
  <si>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</si>
  <si>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</si>
  <si>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</si>
  <si>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</si>
  <si>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</si>
  <si>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</si>
  <si>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</si>
  <si>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</si>
  <si>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</si>
  <si>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</si>
  <si>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</si>
  <si>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</si>
  <si>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</si>
  <si>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</si>
  <si>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</si>
  <si>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</si>
  <si>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</si>
  <si>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</si>
  <si>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</si>
  <si>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</si>
  <si>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</si>
  <si>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</si>
  <si>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</si>
  <si>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</si>
  <si>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</si>
  <si>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</si>
  <si>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</si>
  <si>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</si>
  <si>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</si>
  <si>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</si>
  <si>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</si>
  <si>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</si>
  <si>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</si>
  <si>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</si>
  <si>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</si>
  <si>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</si>
  <si>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</si>
  <si>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</si>
  <si>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</si>
  <si>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</si>
  <si>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</si>
  <si>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</si>
  <si>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</si>
  <si>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</si>
  <si>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</si>
  <si>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</si>
  <si>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</si>
  <si>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</si>
  <si>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</si>
  <si>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</si>
  <si>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</si>
  <si>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</si>
  <si>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</si>
  <si>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</si>
  <si>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</si>
  <si>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</si>
  <si>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</si>
  <si>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</si>
  <si>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</si>
  <si>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</si>
  <si>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</si>
  <si>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</si>
  <si>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</si>
  <si>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</si>
  <si>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</si>
  <si>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</si>
  <si>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</si>
  <si>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</si>
  <si>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</si>
  <si>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</si>
  <si>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</si>
  <si>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</si>
  <si>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</si>
  <si>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</si>
  <si>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</si>
  <si>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</si>
  <si>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</si>
  <si>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</si>
  <si>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</si>
  <si>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</si>
  <si>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</si>
  <si>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</si>
  <si>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</si>
  <si>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</si>
  <si>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</si>
  <si>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</si>
  <si>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</si>
  <si>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</si>
  <si>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</si>
  <si>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</si>
  <si>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</si>
  <si>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</si>
  <si>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</si>
  <si>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</si>
  <si>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</si>
  <si>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</si>
  <si>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</si>
  <si>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</si>
  <si>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</si>
  <si>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</si>
  <si>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</si>
  <si>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</si>
  <si>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</si>
  <si>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</si>
  <si>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</si>
  <si>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</si>
  <si>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</si>
  <si>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</si>
  <si>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</si>
  <si>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</si>
  <si>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</si>
  <si>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</si>
  <si>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</si>
  <si>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</si>
  <si>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</si>
  <si>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</si>
  <si>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</si>
  <si>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</si>
  <si>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</si>
  <si>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</si>
  <si>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</si>
  <si>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</si>
  <si>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</si>
  <si>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</si>
  <si>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</si>
  <si>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</si>
  <si>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</si>
  <si>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</si>
  <si>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</si>
  <si>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</si>
  <si>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</si>
  <si>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</si>
  <si>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</si>
  <si>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</si>
  <si>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</si>
  <si>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</si>
  <si>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</si>
  <si>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</si>
  <si>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</si>
  <si>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</si>
  <si>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</si>
  <si>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</si>
  <si>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</si>
  <si>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</si>
  <si>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</si>
  <si>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</si>
  <si>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</si>
  <si>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</si>
  <si>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</si>
  <si>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</si>
  <si>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</si>
  <si>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</si>
  <si>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</si>
  <si>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</si>
  <si>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</si>
  <si>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</si>
  <si>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</si>
  <si>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</si>
  <si>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</si>
  <si>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</si>
  <si>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</si>
  <si>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</si>
  <si>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</si>
  <si>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</si>
  <si>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</si>
  <si>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</si>
  <si>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</si>
  <si>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</si>
  <si>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</si>
  <si>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</si>
  <si>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</si>
  <si>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</si>
  <si>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</si>
  <si>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</si>
  <si>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</si>
  <si>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</si>
  <si>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</si>
  <si>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</si>
  <si>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</si>
  <si>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</si>
  <si>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</si>
  <si>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</si>
  <si>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</si>
  <si>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</si>
  <si>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</si>
  <si>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</si>
  <si>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</si>
  <si>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</si>
  <si>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</si>
  <si>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</si>
  <si>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</si>
  <si>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</si>
  <si>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</si>
  <si>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</si>
  <si>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</si>
  <si>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</si>
  <si>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</si>
  <si>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</si>
  <si>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</si>
  <si>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</si>
  <si>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</si>
  <si>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</si>
  <si>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</si>
  <si>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</si>
  <si>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</si>
  <si>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</si>
  <si>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</si>
  <si>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</si>
  <si>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</si>
  <si>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</si>
  <si>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</si>
  <si>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</si>
  <si>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</si>
  <si>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</si>
  <si>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</si>
  <si>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</si>
  <si>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</si>
  <si>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</si>
  <si>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</si>
  <si>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</si>
  <si>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</si>
  <si>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</si>
  <si>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</si>
  <si>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</si>
  <si>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</si>
  <si>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</si>
  <si>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</si>
  <si>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</si>
  <si>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</si>
  <si>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</si>
  <si>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</si>
  <si>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</si>
  <si>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</si>
  <si>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</si>
  <si>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</si>
  <si>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</si>
  <si>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</si>
  <si>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</si>
  <si>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</si>
  <si>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</si>
  <si>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</si>
  <si>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</si>
  <si>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</si>
  <si>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</si>
  <si>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</si>
  <si>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</si>
  <si>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</si>
  <si>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</si>
  <si>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</si>
  <si>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</si>
  <si>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</si>
  <si>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</si>
  <si>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</si>
  <si>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</si>
  <si>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</si>
  <si>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</si>
  <si>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</si>
  <si>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</si>
  <si>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</si>
  <si>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</si>
  <si>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</si>
  <si>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</si>
  <si>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</si>
  <si>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</si>
  <si>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</si>
  <si>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</si>
  <si>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</si>
  <si>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</si>
  <si>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</si>
  <si>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</si>
  <si>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</si>
  <si>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</si>
  <si>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</si>
  <si>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</si>
  <si>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</si>
  <si>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</si>
  <si>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</si>
  <si>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</si>
  <si>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</si>
  <si>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</si>
  <si>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</si>
  <si>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</si>
  <si>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</si>
  <si>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</si>
  <si>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</si>
  <si>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</si>
  <si>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</si>
  <si>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</si>
  <si>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</si>
  <si>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</si>
  <si>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</si>
  <si>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</si>
  <si>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</si>
  <si>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</si>
  <si>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</si>
  <si>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</si>
  <si>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</si>
  <si>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</si>
  <si>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</si>
  <si>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</si>
  <si>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</si>
  <si>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</si>
  <si>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</si>
  <si>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</si>
  <si>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</si>
  <si>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</si>
  <si>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</si>
  <si>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</si>
  <si>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</si>
  <si>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</si>
  <si>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</si>
  <si>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</si>
  <si>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</si>
  <si>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</si>
  <si>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</si>
  <si>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</si>
  <si>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</si>
  <si>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</si>
  <si>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</si>
  <si>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</si>
  <si>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</si>
  <si>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</si>
  <si>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</si>
  <si>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</si>
  <si>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</si>
  <si>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</si>
  <si>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</si>
  <si>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</si>
  <si>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</si>
  <si>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</si>
  <si>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</si>
  <si>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</si>
  <si>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</si>
  <si>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</si>
  <si>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</si>
  <si>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</si>
  <si>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</si>
  <si>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</si>
  <si>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</si>
  <si>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</si>
  <si>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</si>
  <si>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</si>
  <si>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</si>
  <si>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</si>
  <si>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</si>
  <si>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</si>
  <si>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</si>
  <si>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</si>
  <si>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</si>
  <si>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</si>
  <si>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</si>
  <si>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</si>
  <si>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</si>
  <si>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</si>
  <si>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</si>
  <si>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</si>
  <si>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</si>
  <si>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</si>
  <si>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</si>
  <si>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</si>
  <si>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</si>
  <si>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</si>
  <si>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</si>
  <si>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</si>
  <si>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</si>
  <si>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</si>
  <si>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</si>
  <si>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</si>
  <si>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</si>
  <si>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</si>
  <si>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</si>
  <si>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</si>
  <si>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</si>
  <si>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</si>
  <si>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</si>
  <si>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</si>
  <si>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</si>
  <si>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</si>
  <si>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</si>
  <si>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</si>
  <si>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</si>
  <si>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</si>
  <si>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</si>
  <si>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</si>
  <si>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</si>
  <si>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</si>
  <si>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</si>
  <si>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</si>
  <si>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</si>
  <si>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</si>
  <si>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</si>
  <si>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</si>
  <si>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</si>
  <si>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</si>
  <si>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</si>
  <si>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</si>
  <si>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</si>
  <si>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</si>
  <si>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</si>
  <si>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</si>
  <si>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</si>
  <si>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</si>
  <si>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</si>
  <si>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</si>
  <si>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</si>
  <si>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</si>
  <si>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</si>
  <si>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</si>
  <si>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</si>
  <si>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</si>
  <si>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</si>
  <si>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</si>
  <si>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</si>
  <si>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</si>
  <si>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</si>
  <si>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</si>
  <si>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</si>
  <si>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</si>
  <si>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</si>
  <si>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</si>
  <si>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</si>
  <si>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</si>
  <si>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</si>
  <si>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</si>
  <si>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</si>
  <si>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</si>
  <si>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</si>
  <si>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</si>
  <si>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</si>
  <si>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</si>
  <si>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</si>
  <si>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</si>
  <si>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</si>
  <si>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</si>
  <si>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</si>
  <si>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</si>
  <si>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</si>
  <si>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</si>
  <si>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</si>
  <si>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</si>
  <si>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</si>
  <si>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</si>
  <si>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</si>
  <si>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</si>
  <si>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</si>
  <si>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</si>
  <si>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</si>
  <si>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</si>
  <si>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</si>
  <si>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</si>
  <si>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</si>
  <si>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</si>
  <si>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</si>
  <si>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</si>
  <si>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</si>
  <si>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</si>
  <si>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</si>
  <si>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</si>
  <si>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</si>
  <si>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</si>
  <si>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</si>
  <si>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</si>
  <si>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</si>
  <si>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</si>
  <si>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</si>
  <si>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</si>
  <si>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</si>
  <si>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</si>
  <si>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</si>
  <si>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</si>
  <si>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</si>
  <si>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</si>
  <si>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</si>
  <si>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</si>
  <si>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</si>
  <si>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</si>
  <si>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</si>
  <si>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</si>
  <si>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</si>
  <si>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</si>
  <si>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</si>
  <si>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</si>
  <si>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</si>
  <si>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</si>
  <si>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</si>
  <si>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</si>
  <si>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</si>
  <si>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</si>
  <si>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</si>
  <si>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</si>
  <si>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</si>
  <si>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</si>
  <si>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</si>
  <si>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</si>
  <si>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</si>
  <si>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</si>
  <si>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</si>
  <si>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</si>
  <si>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</si>
  <si>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</si>
  <si>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</si>
  <si>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</si>
  <si>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</si>
  <si>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</si>
  <si>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</si>
  <si>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</si>
  <si>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</si>
  <si>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</si>
  <si>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</si>
  <si>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</si>
  <si>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</si>
  <si>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</si>
  <si>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</si>
  <si>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</si>
  <si>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</si>
  <si>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</si>
  <si>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</si>
  <si>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</si>
  <si>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</si>
  <si>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</si>
  <si>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</si>
  <si>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</si>
  <si>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</si>
  <si>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</si>
  <si>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</si>
  <si>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</si>
  <si>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</si>
  <si>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</si>
  <si>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</si>
  <si>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</si>
  <si>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</si>
  <si>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</si>
  <si>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</si>
  <si>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</si>
  <si>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</si>
  <si>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</si>
  <si>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</si>
  <si>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</si>
  <si>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</si>
  <si>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</si>
  <si>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</si>
  <si>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</si>
  <si>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</si>
  <si>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</si>
  <si>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</si>
  <si>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</si>
  <si>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</si>
  <si>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</si>
  <si>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</si>
  <si>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</si>
  <si>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</si>
  <si>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</si>
  <si>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</si>
  <si>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</si>
  <si>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</si>
  <si>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</si>
  <si>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</si>
  <si>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</si>
  <si>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</si>
  <si>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</si>
  <si>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</si>
  <si>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</si>
  <si>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</si>
  <si>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</si>
  <si>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</si>
  <si>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</si>
  <si>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</si>
  <si>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</si>
  <si>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</si>
  <si>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</si>
  <si>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</si>
  <si>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</si>
  <si>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</si>
  <si>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</si>
  <si>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</si>
  <si>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</si>
  <si>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</si>
  <si>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</si>
  <si>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</si>
  <si>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</si>
  <si>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</si>
  <si>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</si>
  <si>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</si>
  <si>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</si>
  <si>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</si>
  <si>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</si>
  <si>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</si>
  <si>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</si>
  <si>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</si>
  <si>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</si>
  <si>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</si>
  <si>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</si>
  <si>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</si>
  <si>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</si>
  <si>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</si>
  <si>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</si>
  <si>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</si>
  <si>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</si>
  <si>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</si>
  <si>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</si>
  <si>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</si>
  <si>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</si>
  <si>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</si>
  <si>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</si>
  <si>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</si>
  <si>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</si>
  <si>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</si>
  <si>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</si>
  <si>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</si>
  <si>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</si>
  <si>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</si>
  <si>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</si>
  <si>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</si>
  <si>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</si>
  <si>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</si>
  <si>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</si>
  <si>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</si>
  <si>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</si>
  <si>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</si>
  <si>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</si>
  <si>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</si>
  <si>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</si>
  <si>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</si>
  <si>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</si>
  <si>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</si>
  <si>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</si>
  <si>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</si>
  <si>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</si>
  <si>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</si>
  <si>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</si>
  <si>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</si>
  <si>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</si>
  <si>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</si>
  <si>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</si>
  <si>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</si>
  <si>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</si>
  <si>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</si>
  <si>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</si>
  <si>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</si>
  <si>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</si>
  <si>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</si>
  <si>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</si>
  <si>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</si>
  <si>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</si>
  <si>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</si>
  <si>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</si>
  <si>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</si>
  <si>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</si>
  <si>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</si>
  <si>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</si>
  <si>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</si>
  <si>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</si>
  <si>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</si>
  <si>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</si>
  <si>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</si>
  <si>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</si>
  <si>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</si>
  <si>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</si>
  <si>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</si>
  <si>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</si>
  <si>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</si>
  <si>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</si>
  <si>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</si>
  <si>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</si>
  <si>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</si>
  <si>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</si>
  <si>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</si>
  <si>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</si>
  <si>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</si>
  <si>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</si>
  <si>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</si>
  <si>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</si>
  <si>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</si>
  <si>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</si>
  <si>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</si>
  <si>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</si>
  <si>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</si>
  <si>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</si>
  <si>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</si>
  <si>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</si>
  <si>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</si>
  <si>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</si>
  <si>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</si>
  <si>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</si>
  <si>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</si>
  <si>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</si>
  <si>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</si>
  <si>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</si>
  <si>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</si>
  <si>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</si>
  <si>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</si>
  <si>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</si>
  <si>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</si>
  <si>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</si>
  <si>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</si>
  <si>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</si>
  <si>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</si>
  <si>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</si>
  <si>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</si>
  <si>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</si>
  <si>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</si>
  <si>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</si>
  <si>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</si>
  <si>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</si>
  <si>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</si>
  <si>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</si>
  <si>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</si>
  <si>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</si>
  <si>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</si>
  <si>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</si>
  <si>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</si>
  <si>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</si>
  <si>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</si>
  <si>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</si>
  <si>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</si>
  <si>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</si>
  <si>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</si>
  <si>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</si>
  <si>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</si>
  <si>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</si>
  <si>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</si>
  <si>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</si>
  <si>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</si>
  <si>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</si>
  <si>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</si>
  <si>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</si>
  <si>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</si>
  <si>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</si>
  <si>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</si>
  <si>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</si>
  <si>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</si>
  <si>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</si>
  <si>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</si>
  <si>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</si>
  <si>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</si>
  <si>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</si>
  <si>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</si>
  <si>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</si>
  <si>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</si>
  <si>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</si>
  <si>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</si>
  <si>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</si>
  <si>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</si>
  <si>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</si>
  <si>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</si>
  <si>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</si>
  <si>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</si>
  <si>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</si>
  <si>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</si>
  <si>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</si>
  <si>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</si>
  <si>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</si>
  <si>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</si>
  <si>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</si>
  <si>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</si>
  <si>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</si>
  <si>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</si>
  <si>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</si>
  <si>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</si>
  <si>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</si>
  <si>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</si>
  <si>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</si>
  <si>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</si>
  <si>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</si>
  <si>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</si>
  <si>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</si>
  <si>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</si>
  <si>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</si>
  <si>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</si>
  <si>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</si>
  <si>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</si>
  <si>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</si>
  <si>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</si>
  <si>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</si>
  <si>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</si>
  <si>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</si>
  <si>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</si>
  <si>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</si>
  <si>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</si>
  <si>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</si>
  <si>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</si>
  <si>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</si>
  <si>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</si>
  <si>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</si>
  <si>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</si>
  <si>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</si>
  <si>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</si>
  <si>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</si>
  <si>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</si>
  <si>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</si>
  <si>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</si>
  <si>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</si>
  <si>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</si>
  <si>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</si>
  <si>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</si>
  <si>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</si>
  <si>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</si>
  <si>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</si>
  <si>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</si>
  <si>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</si>
  <si>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</si>
  <si>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</si>
  <si>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</si>
  <si>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</si>
  <si>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</si>
  <si>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</si>
  <si>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</si>
  <si>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</si>
  <si>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</si>
  <si>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</si>
  <si>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</si>
  <si>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</si>
  <si>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</si>
  <si>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</si>
  <si>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</si>
  <si>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</si>
  <si>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</si>
  <si>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</si>
  <si>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</si>
  <si>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</si>
  <si>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</si>
  <si>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</si>
  <si>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</si>
  <si>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</si>
  <si>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</si>
  <si>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</si>
  <si>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</si>
  <si>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</si>
  <si>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</si>
  <si>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</si>
  <si>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</si>
  <si>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</si>
  <si>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</si>
  <si>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</si>
  <si>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</si>
  <si>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</si>
  <si>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</si>
  <si>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</si>
  <si>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</si>
  <si>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</si>
  <si>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</si>
  <si>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</si>
  <si>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</si>
  <si>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</si>
  <si>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</si>
  <si>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</si>
  <si>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</si>
  <si>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</si>
  <si>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</si>
  <si>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</si>
  <si>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</si>
  <si>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</si>
  <si>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</si>
  <si>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</si>
  <si>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</si>
  <si>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</si>
  <si>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</si>
  <si>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</si>
  <si>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</si>
  <si>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</si>
  <si>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</si>
  <si>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</si>
  <si>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</si>
  <si>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</si>
  <si>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</si>
  <si>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</si>
  <si>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</si>
  <si>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</si>
  <si>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</si>
  <si>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</si>
  <si>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</si>
  <si>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</si>
  <si>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</si>
  <si>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</si>
  <si>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</si>
  <si>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</si>
  <si>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</si>
  <si>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</si>
  <si>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</si>
  <si>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</si>
  <si>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</si>
  <si>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</si>
  <si>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</si>
  <si>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</si>
  <si>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</si>
  <si>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</si>
  <si>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</si>
  <si>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</si>
  <si>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</si>
  <si>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</si>
  <si>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</si>
  <si>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</si>
  <si>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</si>
  <si>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</si>
  <si>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</si>
  <si>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</si>
  <si>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</si>
  <si>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</si>
  <si>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</si>
  <si>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</si>
  <si>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</si>
  <si>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</si>
  <si>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</si>
  <si>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</si>
  <si>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</si>
  <si>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</si>
  <si>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</si>
  <si>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</si>
  <si>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</si>
  <si>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</si>
  <si>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</si>
  <si>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</si>
  <si>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</si>
  <si>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</si>
  <si>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</si>
  <si>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</si>
  <si>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</si>
  <si>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</si>
  <si>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</si>
  <si>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</si>
  <si>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</si>
  <si>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</si>
  <si>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</si>
  <si>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</si>
  <si>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</si>
  <si>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</si>
  <si>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</si>
  <si>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</si>
  <si>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</si>
  <si>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</si>
  <si>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</si>
  <si>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</si>
  <si>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</si>
  <si>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</si>
  <si>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</si>
  <si>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</si>
  <si>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</si>
  <si>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</si>
  <si>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</si>
  <si>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</si>
  <si>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</si>
  <si>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</si>
  <si>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</si>
  <si>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</si>
  <si>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</si>
  <si>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</si>
  <si>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</si>
  <si>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</si>
  <si>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</si>
  <si>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</si>
  <si>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</si>
  <si>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</si>
  <si>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</si>
  <si>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</si>
  <si>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</si>
  <si>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</si>
  <si>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</si>
  <si>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</si>
  <si>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</si>
  <si>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</si>
  <si>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</si>
  <si>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</si>
  <si>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</si>
  <si>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</si>
  <si>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</si>
  <si>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</si>
  <si>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</si>
  <si>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</si>
  <si>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</si>
  <si>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</si>
  <si>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</si>
  <si>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</si>
  <si>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</si>
  <si>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</si>
  <si>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</si>
  <si>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</si>
  <si>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</si>
  <si>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</si>
  <si>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</si>
  <si>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</si>
  <si>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</si>
  <si>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</si>
  <si>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</si>
  <si>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</si>
  <si>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</si>
  <si>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</si>
  <si>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</si>
  <si>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</si>
  <si>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</si>
  <si>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</si>
  <si>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</si>
  <si>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</si>
  <si>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</si>
  <si>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</si>
  <si>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</si>
  <si>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</si>
  <si>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</si>
  <si>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</si>
  <si>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</si>
  <si>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</si>
  <si>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</si>
  <si>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</si>
  <si>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</si>
  <si>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</si>
  <si>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</si>
  <si>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</si>
  <si>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</si>
  <si>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</si>
  <si>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</si>
  <si>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</si>
  <si>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</si>
  <si>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</si>
  <si>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</si>
  <si>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</si>
  <si>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</si>
  <si>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</si>
  <si>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</si>
  <si>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</si>
  <si>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</si>
  <si>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</si>
  <si>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</si>
  <si>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</si>
  <si>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</si>
  <si>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</si>
  <si>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</si>
  <si>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</si>
  <si>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</si>
  <si>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</si>
  <si>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</si>
  <si>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</si>
  <si>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</si>
  <si>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</si>
  <si>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</si>
  <si>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</si>
  <si>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</si>
  <si>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</si>
  <si>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</si>
  <si>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</si>
  <si>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</si>
  <si>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</si>
  <si>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</si>
  <si>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</si>
  <si>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</si>
  <si>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</si>
  <si>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</si>
  <si>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</si>
  <si>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</si>
  <si>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</si>
  <si>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</si>
  <si>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</si>
  <si>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</si>
  <si>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</si>
  <si>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</si>
  <si>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</si>
  <si>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</si>
  <si>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</si>
  <si>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</si>
  <si>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</si>
  <si>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</si>
  <si>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</si>
  <si>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</si>
  <si>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</si>
  <si>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</si>
  <si>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</si>
  <si>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</si>
  <si>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</si>
  <si>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</si>
  <si>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</si>
  <si>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</si>
  <si>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</si>
  <si>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</si>
  <si>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</si>
  <si>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</si>
  <si>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</si>
  <si>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</si>
  <si>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</si>
  <si>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</si>
  <si>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</si>
  <si>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</si>
  <si>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</si>
  <si>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</si>
  <si>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</si>
  <si>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</si>
  <si>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</si>
  <si>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</si>
  <si>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</si>
  <si>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</si>
  <si>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</si>
  <si>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</si>
  <si>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</si>
  <si>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</si>
  <si>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</si>
  <si>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</si>
  <si>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</si>
  <si>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</si>
  <si>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</si>
  <si>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</si>
  <si>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</si>
  <si>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</si>
  <si>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</si>
  <si>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</si>
  <si>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</si>
  <si>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</si>
  <si>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</si>
  <si>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</si>
  <si>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</si>
  <si>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</si>
  <si>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</si>
  <si>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</si>
  <si>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</si>
  <si>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</si>
  <si>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</si>
  <si>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</si>
  <si>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</si>
  <si>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</si>
  <si>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</si>
  <si>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</si>
  <si>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</si>
  <si>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</si>
  <si>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</si>
  <si>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</si>
  <si>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</si>
  <si>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</si>
  <si>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</si>
  <si>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</si>
  <si>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</si>
  <si>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</si>
  <si>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</si>
  <si>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</si>
  <si>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</si>
  <si>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</si>
  <si>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</si>
  <si>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</si>
  <si>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</si>
  <si>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</si>
  <si>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</si>
  <si>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</si>
  <si>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</si>
  <si>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</si>
  <si>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</si>
  <si>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</si>
  <si>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</si>
  <si>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</si>
  <si>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</si>
  <si>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</si>
  <si>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</si>
  <si>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</si>
  <si>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</si>
  <si>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</si>
  <si>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</si>
  <si>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</si>
  <si>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</si>
  <si>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</si>
  <si>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</si>
  <si>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</si>
  <si>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</si>
  <si>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</si>
  <si>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</si>
  <si>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</si>
  <si>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</si>
  <si>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</si>
  <si>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</si>
  <si>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</si>
  <si>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</si>
  <si>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</si>
  <si>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</si>
  <si>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</si>
  <si>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</si>
  <si>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</si>
  <si>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</si>
  <si>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</si>
  <si>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</si>
  <si>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</si>
  <si>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</si>
  <si>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</si>
  <si>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</si>
  <si>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</si>
  <si>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</si>
  <si>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</si>
  <si>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</si>
  <si>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</si>
  <si>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</si>
  <si>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</si>
  <si>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</si>
  <si>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</si>
  <si>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</si>
  <si>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</si>
  <si>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</si>
  <si>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</si>
  <si>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</si>
  <si>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</si>
  <si>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</si>
  <si>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</si>
  <si>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</si>
  <si>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</si>
  <si>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</si>
  <si>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</si>
  <si>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</si>
  <si>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</si>
  <si>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</si>
  <si>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</si>
  <si>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</si>
  <si>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</si>
  <si>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</si>
  <si>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</si>
  <si>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</si>
  <si>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</si>
  <si>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</si>
  <si>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</si>
  <si>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</si>
  <si>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</si>
  <si>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</si>
  <si>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</si>
  <si>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</si>
  <si>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</si>
  <si>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</si>
  <si>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</si>
  <si>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</si>
  <si>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</si>
  <si>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</si>
  <si>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</si>
  <si>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</si>
  <si>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</si>
  <si>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</si>
  <si>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</si>
  <si>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</si>
  <si>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</si>
  <si>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</si>
  <si>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</si>
  <si>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</si>
  <si>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</si>
  <si>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</si>
  <si>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</si>
  <si>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</si>
  <si>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</si>
  <si>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</si>
  <si>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</si>
  <si>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</si>
  <si>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</si>
  <si>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</si>
  <si>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</si>
  <si>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</si>
  <si>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</si>
  <si>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</si>
  <si>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</si>
  <si>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</si>
  <si>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</si>
  <si>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</si>
  <si>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</si>
  <si>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</si>
  <si>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</si>
  <si>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</si>
  <si>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</si>
  <si>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</si>
  <si>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</si>
  <si>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</si>
  <si>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</si>
  <si>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</si>
  <si>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</si>
  <si>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</si>
  <si>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</si>
  <si>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</si>
  <si>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</si>
  <si>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</si>
  <si>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</si>
  <si>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</si>
  <si>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</si>
  <si>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</si>
  <si>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</si>
  <si>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</si>
  <si>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</si>
  <si>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</si>
  <si>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</si>
  <si>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</si>
  <si>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</si>
  <si>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</si>
  <si>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</si>
  <si>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</si>
  <si>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</si>
  <si>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</si>
  <si>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</si>
  <si>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</si>
  <si>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</si>
  <si>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</si>
  <si>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</si>
  <si>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</si>
  <si>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</si>
  <si>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</si>
  <si>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</si>
  <si>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</si>
  <si>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</si>
  <si>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</si>
  <si>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</si>
  <si>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</si>
  <si>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</si>
  <si>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</si>
  <si>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</si>
  <si>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</si>
  <si>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</si>
  <si>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</si>
  <si>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</si>
  <si>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</si>
  <si>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</si>
  <si>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</si>
  <si>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</si>
  <si>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</si>
  <si>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</si>
  <si>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</si>
  <si>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</si>
  <si>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</si>
  <si>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</si>
  <si>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</si>
  <si>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</si>
  <si>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</si>
  <si>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</si>
  <si>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</si>
  <si>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</si>
  <si>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</si>
  <si>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</si>
  <si>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</si>
  <si>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</si>
  <si>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</si>
  <si>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</si>
  <si>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</si>
  <si>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</si>
  <si>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</si>
  <si>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</si>
  <si>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</si>
  <si>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</si>
  <si>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</si>
  <si>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</si>
  <si>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</si>
  <si>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</si>
  <si>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</si>
  <si>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</si>
  <si>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</si>
  <si>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</si>
  <si>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</si>
  <si>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</si>
  <si>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</si>
  <si>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</si>
  <si>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</si>
  <si>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</si>
  <si>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</si>
  <si>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</si>
  <si>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</si>
  <si>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</si>
  <si>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</si>
  <si>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</si>
  <si>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</si>
  <si>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</si>
  <si>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</si>
  <si>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</si>
  <si>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</si>
  <si>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</si>
  <si>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</si>
  <si>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</si>
  <si>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</si>
  <si>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</si>
  <si>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</si>
  <si>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</si>
  <si>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</si>
  <si>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</si>
  <si>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</si>
  <si>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</si>
  <si>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</si>
  <si>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</si>
  <si>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</si>
  <si>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</si>
  <si>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</si>
  <si>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</si>
  <si>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</si>
  <si>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</si>
  <si>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</si>
  <si>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</si>
  <si>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</si>
  <si>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</si>
  <si>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</si>
  <si>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</si>
  <si>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</si>
  <si>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</si>
  <si>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</si>
  <si>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</si>
  <si>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</si>
  <si>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</si>
  <si>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</si>
  <si>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</si>
  <si>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</si>
  <si>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</si>
  <si>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</si>
  <si>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</si>
  <si>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</si>
  <si>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</si>
  <si>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</si>
  <si>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</si>
  <si>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</si>
  <si>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</si>
  <si>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</si>
  <si>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</si>
  <si>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</si>
  <si>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</si>
  <si>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</si>
  <si>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</si>
  <si>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</si>
  <si>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</si>
  <si>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</si>
  <si>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</si>
  <si>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</si>
  <si>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</si>
  <si>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</si>
  <si>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</si>
  <si>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</si>
  <si>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</si>
  <si>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</si>
  <si>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</si>
  <si>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</si>
  <si>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</si>
  <si>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</si>
  <si>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</si>
  <si>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</si>
  <si>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</si>
  <si>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</si>
  <si>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</si>
  <si>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</si>
  <si>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</si>
  <si>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</si>
  <si>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</si>
  <si>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</si>
  <si>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</si>
  <si>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</si>
  <si>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</si>
  <si>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</si>
  <si>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</si>
  <si>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</si>
  <si>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</si>
  <si>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</si>
  <si>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</si>
  <si>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</si>
  <si>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</si>
  <si>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</si>
  <si>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</si>
  <si>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</si>
  <si>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</si>
  <si>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</si>
  <si>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</si>
  <si>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</si>
  <si>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</si>
  <si>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</si>
  <si>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</si>
  <si>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</si>
  <si>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</si>
  <si>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</si>
  <si>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</si>
  <si>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</si>
  <si>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</si>
  <si>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</si>
  <si>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</si>
  <si>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</si>
  <si>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</si>
  <si>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</si>
  <si>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</si>
  <si>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</si>
  <si>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</si>
  <si>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</si>
  <si>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</si>
  <si>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</si>
  <si>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</si>
  <si>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</si>
  <si>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</si>
  <si>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</si>
  <si>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</si>
  <si>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</si>
  <si>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</si>
  <si>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</si>
  <si>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</si>
  <si>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</si>
  <si>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</si>
  <si>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</si>
  <si>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</si>
  <si>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</si>
  <si>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</si>
  <si>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</si>
  <si>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</si>
  <si>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</si>
  <si>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</si>
  <si>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</si>
  <si>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</si>
  <si>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</si>
  <si>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</si>
  <si>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</si>
  <si>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</si>
  <si>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</si>
  <si>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</si>
  <si>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</si>
  <si>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</si>
  <si>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</si>
  <si>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</si>
  <si>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</si>
  <si>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</si>
  <si>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</si>
  <si>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</si>
  <si>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</si>
  <si>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</si>
  <si>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</si>
  <si>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</si>
  <si>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</si>
  <si>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</si>
  <si>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</si>
  <si>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</si>
  <si>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</si>
  <si>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</si>
  <si>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</si>
  <si>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</si>
  <si>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</si>
  <si>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</si>
  <si>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</si>
  <si>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</si>
  <si>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</si>
  <si>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</si>
  <si>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</si>
  <si>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</si>
  <si>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</si>
  <si>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</si>
  <si>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</si>
  <si>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</si>
  <si>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</si>
  <si>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</si>
  <si>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</si>
  <si>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</si>
  <si>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</si>
  <si>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</si>
  <si>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</si>
  <si>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</si>
  <si>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</si>
  <si>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</si>
  <si>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</si>
  <si>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</si>
  <si>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</si>
  <si>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</si>
  <si>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</si>
  <si>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</si>
  <si>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</si>
  <si>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</si>
  <si>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</si>
  <si>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</si>
  <si>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</si>
  <si>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</si>
  <si>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</si>
  <si>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</si>
  <si>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</si>
  <si>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</si>
  <si>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</si>
  <si>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</si>
  <si>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</si>
  <si>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</si>
  <si>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</si>
  <si>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</si>
  <si>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</si>
  <si>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</si>
  <si>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</si>
  <si>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</si>
  <si>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</si>
  <si>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</si>
  <si>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</si>
  <si>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</si>
  <si>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</si>
  <si>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</si>
  <si>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</si>
  <si>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</si>
  <si>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</si>
  <si>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</si>
  <si>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</si>
  <si>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</si>
  <si>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</si>
  <si>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</si>
  <si>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</si>
  <si>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</si>
  <si>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</si>
  <si>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</si>
  <si>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</si>
  <si>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</si>
  <si>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</si>
  <si>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</si>
  <si>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</si>
  <si>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</si>
  <si>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</si>
  <si>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</si>
  <si>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</si>
  <si>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</si>
  <si>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</si>
  <si>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</si>
  <si>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</si>
  <si>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</si>
  <si>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</si>
  <si>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</si>
  <si>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</si>
  <si>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</si>
  <si>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</si>
  <si>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</si>
  <si>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</si>
  <si>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</si>
  <si>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</si>
  <si>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</si>
  <si>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</si>
  <si>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</si>
  <si>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</si>
  <si>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</si>
  <si>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</si>
  <si>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</si>
  <si>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</si>
  <si>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</si>
  <si>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</si>
  <si>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</si>
  <si>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</si>
  <si>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</si>
  <si>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</si>
  <si>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</si>
  <si>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</si>
  <si>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</si>
  <si>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</si>
  <si>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</si>
  <si>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</si>
  <si>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</si>
  <si>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</si>
  <si>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</si>
  <si>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</si>
  <si>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</si>
  <si>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</si>
  <si>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</si>
  <si>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</si>
  <si>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</si>
  <si>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</si>
  <si>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</si>
  <si>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</si>
  <si>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</si>
  <si>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</si>
  <si>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</si>
  <si>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</si>
  <si>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</si>
  <si>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</si>
  <si>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</si>
  <si>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</si>
  <si>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</si>
  <si>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</si>
  <si>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</si>
  <si>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</si>
  <si>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</si>
  <si>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</si>
  <si>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</si>
  <si>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</si>
  <si>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</si>
  <si>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</si>
  <si>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</si>
  <si>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</si>
  <si>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</si>
  <si>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</si>
  <si>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</si>
  <si>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</si>
  <si>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</si>
  <si>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</si>
  <si>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</si>
  <si>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</si>
  <si>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</si>
  <si>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</si>
  <si>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</si>
  <si>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</si>
  <si>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</si>
  <si>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</si>
  <si>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</si>
  <si>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</si>
  <si>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</si>
  <si>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</si>
  <si>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</si>
  <si>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</si>
  <si>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</si>
  <si>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</si>
  <si>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</si>
  <si>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</si>
  <si>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</si>
  <si>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</si>
  <si>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</si>
  <si>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</si>
  <si>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</si>
  <si>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</si>
  <si>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</si>
  <si>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</si>
  <si>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</si>
  <si>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</si>
  <si>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</si>
  <si>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</si>
  <si>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</si>
  <si>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</si>
  <si>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</si>
  <si>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</si>
  <si>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</si>
  <si>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</si>
  <si>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</si>
  <si>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</si>
  <si>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</si>
  <si>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</si>
  <si>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</si>
  <si>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</si>
  <si>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</si>
  <si>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</si>
  <si>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</si>
  <si>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</si>
  <si>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</si>
  <si>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</si>
  <si>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</si>
  <si>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</si>
  <si>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</si>
  <si>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</si>
  <si>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</si>
  <si>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</si>
  <si>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</si>
  <si>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</si>
  <si>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</si>
  <si>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</si>
  <si>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</si>
  <si>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</si>
  <si>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</si>
  <si>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</si>
  <si>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</si>
  <si>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</si>
  <si>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</si>
  <si>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</si>
  <si>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</si>
  <si>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</si>
  <si>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</si>
  <si>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</si>
  <si>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</si>
  <si>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</si>
  <si>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</si>
  <si>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</si>
  <si>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</si>
  <si>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</si>
  <si>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</si>
  <si>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</si>
  <si>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</si>
  <si>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</si>
  <si>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</si>
  <si>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</si>
  <si>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</si>
  <si>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</si>
  <si>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</si>
  <si>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</si>
  <si>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</si>
  <si>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</si>
  <si>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</si>
  <si>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</si>
  <si>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</si>
  <si>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</si>
  <si>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</si>
  <si>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</si>
  <si>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</si>
  <si>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</si>
  <si>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</si>
  <si>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</si>
  <si>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</si>
  <si>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</si>
  <si>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</si>
  <si>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</si>
  <si>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</si>
  <si>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</si>
  <si>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</si>
  <si>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</si>
  <si>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</si>
  <si>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</si>
  <si>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</si>
  <si>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</si>
  <si>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</si>
  <si>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</si>
  <si>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</si>
  <si>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</si>
  <si>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</si>
  <si>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</si>
  <si>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</si>
  <si>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</si>
  <si>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</si>
  <si>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</si>
  <si>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</si>
  <si>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</si>
  <si>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</si>
  <si>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</si>
  <si>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</si>
  <si>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</si>
  <si>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</si>
  <si>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</si>
  <si>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</si>
  <si>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</si>
  <si>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</si>
  <si>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</si>
  <si>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</si>
  <si>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</si>
  <si>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</si>
  <si>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</si>
  <si>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</si>
  <si>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</si>
  <si>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</si>
  <si>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</si>
  <si>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</si>
  <si>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</si>
  <si>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</si>
  <si>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</si>
  <si>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</si>
  <si>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</si>
  <si>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</si>
  <si>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</si>
  <si>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</si>
  <si>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</si>
  <si>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</si>
  <si>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</si>
  <si>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</si>
  <si>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</si>
  <si>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</si>
  <si>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</si>
  <si>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</si>
  <si>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</si>
  <si>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</si>
  <si>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</si>
  <si>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</si>
  <si>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</si>
  <si>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</si>
  <si>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</si>
  <si>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</si>
  <si>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</si>
  <si>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</si>
  <si>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</si>
  <si>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</si>
  <si>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</si>
  <si>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</si>
  <si>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</si>
  <si>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</si>
  <si>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</si>
  <si>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</si>
  <si>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</si>
  <si>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</si>
  <si>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</si>
  <si>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</si>
  <si>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</si>
  <si>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</si>
  <si>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</si>
  <si>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</si>
  <si>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</si>
  <si>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</si>
  <si>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</si>
  <si>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</si>
  <si>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</si>
  <si>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</si>
  <si>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</si>
  <si>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</si>
  <si>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</si>
  <si>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</si>
  <si>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</si>
  <si>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</si>
  <si>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</si>
  <si>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</si>
  <si>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</si>
  <si>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</si>
  <si>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</si>
  <si>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</si>
  <si>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</si>
  <si>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</si>
  <si>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</si>
  <si>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</si>
  <si>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</si>
  <si>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</si>
  <si>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</si>
  <si>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</si>
  <si>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</si>
  <si>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</si>
  <si>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</si>
  <si>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</si>
  <si>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</si>
  <si>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</si>
  <si>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</si>
  <si>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</si>
  <si>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</si>
  <si>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</si>
  <si>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</si>
  <si>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</si>
  <si>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</si>
  <si>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</si>
  <si>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</si>
  <si>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</si>
  <si>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</si>
  <si>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</si>
  <si>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</si>
  <si>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</si>
  <si>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</si>
  <si>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</si>
  <si>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</si>
  <si>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</si>
  <si>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</si>
  <si>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</si>
  <si>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</si>
  <si>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</si>
  <si>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</si>
  <si>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</si>
  <si>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</si>
  <si>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</si>
  <si>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</si>
  <si>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</si>
  <si>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</si>
  <si>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</si>
  <si>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</si>
  <si>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</si>
  <si>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</si>
  <si>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</si>
  <si>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</si>
  <si>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</si>
  <si>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</si>
  <si>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</si>
  <si>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</si>
  <si>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</si>
  <si>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</si>
  <si>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</si>
  <si>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</si>
  <si>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</si>
  <si>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</si>
  <si>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</si>
  <si>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</si>
  <si>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</si>
  <si>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</si>
  <si>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</si>
  <si>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</si>
  <si>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</si>
  <si>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</si>
  <si>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</si>
  <si>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</si>
  <si>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</si>
  <si>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</si>
  <si>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</si>
  <si>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</si>
  <si>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</si>
  <si>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</si>
  <si>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</si>
  <si>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</si>
  <si>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</si>
  <si>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</si>
  <si>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</si>
  <si>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</si>
  <si>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</si>
  <si>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</si>
  <si>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</si>
  <si>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</si>
  <si>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</si>
  <si>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</si>
  <si>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</si>
  <si>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</si>
  <si>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</si>
  <si>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</si>
  <si>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</si>
  <si>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</si>
  <si>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</si>
  <si>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</si>
  <si>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</si>
  <si>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</si>
  <si>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</si>
  <si>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</si>
  <si>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</si>
  <si>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</si>
  <si>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</si>
  <si>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</si>
  <si>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</si>
  <si>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</si>
  <si>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</si>
  <si>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</si>
  <si>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</si>
  <si>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</si>
  <si>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</si>
  <si>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</si>
  <si>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</si>
  <si>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</si>
  <si>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</si>
  <si>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</si>
  <si>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</si>
  <si>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</si>
  <si>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</si>
  <si>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</si>
  <si>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</si>
  <si>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</si>
  <si>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</si>
  <si>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</si>
  <si>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</si>
  <si>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</si>
  <si>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</si>
  <si>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</si>
  <si>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</si>
  <si>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</si>
  <si>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</si>
  <si>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</si>
  <si>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</si>
  <si>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</si>
  <si>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</si>
  <si>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</si>
  <si>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</si>
  <si>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</si>
  <si>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</si>
  <si>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</si>
  <si>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</si>
  <si>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</si>
  <si>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</si>
  <si>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</si>
  <si>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</si>
  <si>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</si>
  <si>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</si>
  <si>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</si>
  <si>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</si>
  <si>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</si>
  <si>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</si>
  <si>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</si>
  <si>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</si>
  <si>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</si>
  <si>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</si>
  <si>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</si>
  <si>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</si>
  <si>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</si>
  <si>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</si>
  <si>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</si>
  <si>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</si>
  <si>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</si>
  <si>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</si>
  <si>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</si>
  <si>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</si>
  <si>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</si>
  <si>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</si>
  <si>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</si>
  <si>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</si>
  <si>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</si>
  <si>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</si>
  <si>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</si>
  <si>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</si>
  <si>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</si>
  <si>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</si>
  <si>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</si>
  <si>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</si>
  <si>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</si>
  <si>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</si>
  <si>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</si>
  <si>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</si>
  <si>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</si>
  <si>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</si>
  <si>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</si>
  <si>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</si>
  <si>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</si>
  <si>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</si>
  <si>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</si>
  <si>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</si>
  <si>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</si>
  <si>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</si>
  <si>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</si>
  <si>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</si>
  <si>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</si>
  <si>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</si>
  <si>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</si>
  <si>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</si>
  <si>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</si>
  <si>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</si>
  <si>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</si>
  <si>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</si>
  <si>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</si>
  <si>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</si>
  <si>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</si>
  <si>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</si>
  <si>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</si>
  <si>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</si>
  <si>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</si>
  <si>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</si>
  <si>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</si>
  <si>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</si>
  <si>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</si>
  <si>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</si>
  <si>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</si>
  <si>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</si>
  <si>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</si>
  <si>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</si>
  <si>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</si>
  <si>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</si>
  <si>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</si>
  <si>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</si>
  <si>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</si>
  <si>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</si>
  <si>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</si>
  <si>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</si>
  <si>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</si>
  <si>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</si>
  <si>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</si>
  <si>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</si>
  <si>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</si>
  <si>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</si>
  <si>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</si>
  <si>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</si>
  <si>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</si>
  <si>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</si>
  <si>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</si>
  <si>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</si>
  <si>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</si>
  <si>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</si>
  <si>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</si>
  <si>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</si>
  <si>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</si>
  <si>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</si>
  <si>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</si>
  <si>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</si>
  <si>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</si>
  <si>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</si>
  <si>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</si>
  <si>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</si>
  <si>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</si>
  <si>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</si>
  <si>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</si>
  <si>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</si>
  <si>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</si>
  <si>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</si>
  <si>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</si>
  <si>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</si>
  <si>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</si>
  <si>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</si>
  <si>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</si>
  <si>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</si>
  <si>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</si>
  <si>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</si>
  <si>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</si>
  <si>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</si>
  <si>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</si>
  <si>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</si>
  <si>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</si>
  <si>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</si>
  <si>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</si>
  <si>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</si>
  <si>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</si>
  <si>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</si>
  <si>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</si>
  <si>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</si>
  <si>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</si>
  <si>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</si>
  <si>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</si>
  <si>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</si>
  <si>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</si>
  <si>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</si>
  <si>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</si>
  <si>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</si>
  <si>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</si>
  <si>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</si>
  <si>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</si>
  <si>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</si>
  <si>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</si>
  <si>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</si>
  <si>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</si>
  <si>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</si>
  <si>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</si>
  <si>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</si>
  <si>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</si>
  <si>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</si>
  <si>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</si>
  <si>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</si>
  <si>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</si>
  <si>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</si>
  <si>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</si>
  <si>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</si>
  <si>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</si>
  <si>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</si>
  <si>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</si>
  <si>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</si>
  <si>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</si>
  <si>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</si>
  <si>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</si>
  <si>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</si>
  <si>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</si>
  <si>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</si>
  <si>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</si>
  <si>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</si>
  <si>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</si>
  <si>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</si>
  <si>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</si>
  <si>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</si>
  <si>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</si>
  <si>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</si>
  <si>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</si>
  <si>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</si>
  <si>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</si>
  <si>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</si>
  <si>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</si>
  <si>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</si>
  <si>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</si>
  <si>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</si>
  <si>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</si>
  <si>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</si>
  <si>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</si>
  <si>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</si>
  <si>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</si>
  <si>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</si>
  <si>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</si>
  <si>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</si>
  <si>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</si>
  <si>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</si>
  <si>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</si>
  <si>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</si>
  <si>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</si>
  <si>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</si>
  <si>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</si>
  <si>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</si>
  <si>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</si>
  <si>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</si>
  <si>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</si>
  <si>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</si>
  <si>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</si>
  <si>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</si>
  <si>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</si>
  <si>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</si>
  <si>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</si>
  <si>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</si>
  <si>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</si>
  <si>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</si>
  <si>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</si>
  <si>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</si>
  <si>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</si>
  <si>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</si>
  <si>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</si>
  <si>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</si>
  <si>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</si>
  <si>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</si>
  <si>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</si>
  <si>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</si>
  <si>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</si>
  <si>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</si>
  <si>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</si>
  <si>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</si>
  <si>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</si>
  <si>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</si>
  <si>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</si>
  <si>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</si>
  <si>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</si>
  <si>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</si>
  <si>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</si>
  <si>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</si>
  <si>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</si>
  <si>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</si>
  <si>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</si>
  <si>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</si>
  <si>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</si>
  <si>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</si>
  <si>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</si>
  <si>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</si>
  <si>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</si>
  <si>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</si>
  <si>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</si>
  <si>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</si>
  <si>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</si>
  <si>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</si>
  <si>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</si>
  <si>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</si>
  <si>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</si>
  <si>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</si>
  <si>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</si>
  <si>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</si>
  <si>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</si>
  <si>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</si>
  <si>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</si>
  <si>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</si>
  <si>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</si>
  <si>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</si>
  <si>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</si>
  <si>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</si>
  <si>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</si>
  <si>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</si>
  <si>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</si>
  <si>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</si>
  <si>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</si>
  <si>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</si>
  <si>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</si>
  <si>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</si>
  <si>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</si>
  <si>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</si>
  <si>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</si>
  <si>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</si>
  <si>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</si>
  <si>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</si>
  <si>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</si>
  <si>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</si>
  <si>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</si>
  <si>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</si>
  <si>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</si>
  <si>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</si>
  <si>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</si>
  <si>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</si>
  <si>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</si>
  <si>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</si>
  <si>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</si>
  <si>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</si>
  <si>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</si>
  <si>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</si>
  <si>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</si>
  <si>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</si>
  <si>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</si>
  <si>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</si>
  <si>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</si>
  <si>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</si>
  <si>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</si>
  <si>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</si>
  <si>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</si>
  <si>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</si>
  <si>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</si>
  <si>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</si>
  <si>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</si>
  <si>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</si>
  <si>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</si>
  <si>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</si>
  <si>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</si>
  <si>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</si>
  <si>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</si>
  <si>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</si>
  <si>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</si>
  <si>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</si>
  <si>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</si>
  <si>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</si>
  <si>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</si>
  <si>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</si>
  <si>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</si>
  <si>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</si>
  <si>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</si>
  <si>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</si>
  <si>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</si>
  <si>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</si>
  <si>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</si>
  <si>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</si>
  <si>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</si>
  <si>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</si>
  <si>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</si>
  <si>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</si>
  <si>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</si>
  <si>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</si>
  <si>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</si>
  <si>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</si>
  <si>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</si>
  <si>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</si>
  <si>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</si>
  <si>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</si>
  <si>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</si>
  <si>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</si>
  <si>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</si>
  <si>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</si>
  <si>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</si>
  <si>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</si>
  <si>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</si>
  <si>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</si>
  <si>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</si>
  <si>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</si>
  <si>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</si>
  <si>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</si>
  <si>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</si>
  <si>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</si>
  <si>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</si>
  <si>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</si>
  <si>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</si>
  <si>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</si>
  <si>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</si>
  <si>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</si>
  <si>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</si>
  <si>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</si>
  <si>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</si>
  <si>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</si>
  <si>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</si>
  <si>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</si>
  <si>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</si>
  <si>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</si>
  <si>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</si>
  <si>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</si>
  <si>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</si>
  <si>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</si>
  <si>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</si>
  <si>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</si>
  <si>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</si>
  <si>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</si>
  <si>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</si>
  <si>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</si>
  <si>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</si>
  <si>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</si>
  <si>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</si>
  <si>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</si>
  <si>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</si>
  <si>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</si>
  <si>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</si>
  <si>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</si>
  <si>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</si>
  <si>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</si>
  <si>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</si>
  <si>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</si>
  <si>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</si>
  <si>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</si>
  <si>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</si>
  <si>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</si>
  <si>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</si>
  <si>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</si>
  <si>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</si>
  <si>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</si>
  <si>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</si>
  <si>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</si>
  <si>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</si>
  <si>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</si>
  <si>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</si>
  <si>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</si>
  <si>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</si>
  <si>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</si>
  <si>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</si>
  <si>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</si>
  <si>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</si>
  <si>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</si>
  <si>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</si>
  <si>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</si>
  <si>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</si>
  <si>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</si>
  <si>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</si>
  <si>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</si>
  <si>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</si>
  <si>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</si>
  <si>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</si>
  <si>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</si>
  <si>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</si>
  <si>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</si>
  <si>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</si>
  <si>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</si>
  <si>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</si>
  <si>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</si>
  <si>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</si>
  <si>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</si>
  <si>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</si>
  <si>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</si>
  <si>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</si>
  <si>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</si>
  <si>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</si>
  <si>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</si>
  <si>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</si>
  <si>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</si>
  <si>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</si>
  <si>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</si>
  <si>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</si>
  <si>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</si>
  <si>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</si>
  <si>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</si>
  <si>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</si>
  <si>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</si>
  <si>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</si>
  <si>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</si>
  <si>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</si>
  <si>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</si>
  <si>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</si>
  <si>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</si>
  <si>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</si>
  <si>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</si>
  <si>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</si>
  <si>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</si>
  <si>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</si>
  <si>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</si>
  <si>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</si>
  <si>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</si>
  <si>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</si>
  <si>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</si>
  <si>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</si>
  <si>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</si>
  <si>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</si>
  <si>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</si>
  <si>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</si>
  <si>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</si>
  <si>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</si>
  <si>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</si>
  <si>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</si>
  <si>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</si>
  <si>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</si>
  <si>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</si>
  <si>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</si>
  <si>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</si>
  <si>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</si>
  <si>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</si>
  <si>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</si>
  <si>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</si>
  <si>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</si>
  <si>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</si>
  <si>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</si>
  <si>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</si>
  <si>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</si>
  <si>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</si>
  <si>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</si>
  <si>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</si>
  <si>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</si>
  <si>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</si>
  <si>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</si>
  <si>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</si>
  <si>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</si>
  <si>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</si>
  <si>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</si>
  <si>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</si>
  <si>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</si>
  <si>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</si>
  <si>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</si>
  <si>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</si>
  <si>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</si>
  <si>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</si>
  <si>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</si>
  <si>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</si>
  <si>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</si>
  <si>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</si>
  <si>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</si>
  <si>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</si>
  <si>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</si>
  <si>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</si>
  <si>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</si>
  <si>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</si>
  <si>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</si>
  <si>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</si>
  <si>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</si>
  <si>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</si>
  <si>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</si>
  <si>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</si>
  <si>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</si>
  <si>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</si>
  <si>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</si>
  <si>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</si>
  <si>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</si>
  <si>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</si>
  <si>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</si>
  <si>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</si>
  <si>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</si>
  <si>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</si>
  <si>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</si>
  <si>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</si>
  <si>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</si>
  <si>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</si>
  <si>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</si>
  <si>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</si>
  <si>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</si>
  <si>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</si>
  <si>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</si>
  <si>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</si>
  <si>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</si>
  <si>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</si>
  <si>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</si>
  <si>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</si>
  <si>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</si>
  <si>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</si>
  <si>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</si>
  <si>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</si>
  <si>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</si>
  <si>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</si>
  <si>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</si>
  <si>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</si>
  <si>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</si>
  <si>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</si>
  <si>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</si>
  <si>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</si>
  <si>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</si>
  <si>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</si>
  <si>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</si>
  <si>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</si>
  <si>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</si>
  <si>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</si>
  <si>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</si>
  <si>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</si>
  <si>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</si>
  <si>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</si>
  <si>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</si>
  <si>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</si>
  <si>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</si>
  <si>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</si>
  <si>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</si>
  <si>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</si>
  <si>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</si>
  <si>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</si>
  <si>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</si>
  <si>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</si>
  <si>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</si>
  <si>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</si>
  <si>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</si>
  <si>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</si>
  <si>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</si>
  <si>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</si>
  <si>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</si>
  <si>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</si>
  <si>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</si>
  <si>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</si>
  <si>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</si>
  <si>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</si>
  <si>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</si>
  <si>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</si>
  <si>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</si>
  <si>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</si>
  <si>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</si>
  <si>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</si>
  <si>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</si>
  <si>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</si>
  <si>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</si>
  <si>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</si>
  <si>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</si>
  <si>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</si>
  <si>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</si>
  <si>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</si>
  <si>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</si>
  <si>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</si>
  <si>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</si>
  <si>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</si>
  <si>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</si>
  <si>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</si>
  <si>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</si>
  <si>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</si>
  <si>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</si>
  <si>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</si>
  <si>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</si>
  <si>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</si>
  <si>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</si>
  <si>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</si>
  <si>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</si>
  <si>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</si>
  <si>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</si>
  <si>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</si>
  <si>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</si>
  <si>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</si>
  <si>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</si>
  <si>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</si>
  <si>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</si>
  <si>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</si>
  <si>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</si>
  <si>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</si>
  <si>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</si>
  <si>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</si>
  <si>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</si>
  <si>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</si>
  <si>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</si>
  <si>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</si>
  <si>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</si>
  <si>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</si>
  <si>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</si>
  <si>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</si>
  <si>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</si>
  <si>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</si>
  <si>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</si>
  <si>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</si>
  <si>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</si>
  <si>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</si>
  <si>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</si>
  <si>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</si>
  <si>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</si>
  <si>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</si>
  <si>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</si>
  <si>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</si>
  <si>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</si>
  <si>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</si>
  <si>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</si>
  <si>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</si>
  <si>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</si>
  <si>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</si>
  <si>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</si>
  <si>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</si>
  <si>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</si>
  <si>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</si>
  <si>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</si>
  <si>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</si>
  <si>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</si>
  <si>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</si>
  <si>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</si>
  <si>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</si>
  <si>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</si>
  <si>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</si>
  <si>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</si>
  <si>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</si>
  <si>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</si>
  <si>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</si>
  <si>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</si>
  <si>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</si>
  <si>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</si>
  <si>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</si>
  <si>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</si>
  <si>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</si>
  <si>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</si>
  <si>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</si>
  <si>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</si>
  <si>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</si>
  <si>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</si>
  <si>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</si>
  <si>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</si>
  <si>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</si>
  <si>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</si>
  <si>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</si>
  <si>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</si>
  <si>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</si>
  <si>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</si>
  <si>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</si>
  <si>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</si>
  <si>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</si>
  <si>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</si>
  <si>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</si>
  <si>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</si>
  <si>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</si>
  <si>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</si>
  <si>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</si>
  <si>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</si>
  <si>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</si>
  <si>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</si>
  <si>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</si>
  <si>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</si>
  <si>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</si>
  <si>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</si>
  <si>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</si>
  <si>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</si>
  <si>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</si>
  <si>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</si>
  <si>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</si>
  <si>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</si>
  <si>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</si>
  <si>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</si>
  <si>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</si>
  <si>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</si>
  <si>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</si>
  <si>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</si>
  <si>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</si>
  <si>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</si>
  <si>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</si>
  <si>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</si>
  <si>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</si>
  <si>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</si>
  <si>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</si>
  <si>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</si>
  <si>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</si>
  <si>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</si>
  <si>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</si>
  <si>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</si>
  <si>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</si>
  <si>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</si>
  <si>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</si>
  <si>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</si>
  <si>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</si>
  <si>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</si>
  <si>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</si>
  <si>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</si>
  <si>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</si>
  <si>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</si>
  <si>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</si>
  <si>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</si>
  <si>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</si>
  <si>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</si>
  <si>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</si>
  <si>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</si>
  <si>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</si>
  <si>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</si>
  <si>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</si>
  <si>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</si>
  <si>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</si>
  <si>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</si>
  <si>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</si>
  <si>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</si>
  <si>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</si>
  <si>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</si>
  <si>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</si>
  <si>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</si>
  <si>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</si>
  <si>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</si>
  <si>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</si>
  <si>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</si>
  <si>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</si>
  <si>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</si>
  <si>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</si>
  <si>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</si>
  <si>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</si>
  <si>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</si>
  <si>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</si>
  <si>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</si>
  <si>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</si>
  <si>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</si>
  <si>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</si>
  <si>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</si>
  <si>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</si>
  <si>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</si>
  <si>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</si>
  <si>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</si>
  <si>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</si>
  <si>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</si>
  <si>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</si>
  <si>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</si>
  <si>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</si>
  <si>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</si>
  <si>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</si>
  <si>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</si>
  <si>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</si>
  <si>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</si>
  <si>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</si>
  <si>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</si>
  <si>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</si>
  <si>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</si>
  <si>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</si>
  <si>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</si>
  <si>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</si>
  <si>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</si>
  <si>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</si>
  <si>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</si>
  <si>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</si>
  <si>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</si>
  <si>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</si>
  <si>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</si>
  <si>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</si>
  <si>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</si>
  <si>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</si>
  <si>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</si>
  <si>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</si>
  <si>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</si>
  <si>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</si>
  <si>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</si>
  <si>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</si>
  <si>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</si>
  <si>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</si>
  <si>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</si>
  <si>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</si>
  <si>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</si>
  <si>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</si>
  <si>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</si>
  <si>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</si>
  <si>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</si>
  <si>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</si>
  <si>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</si>
  <si>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</si>
  <si>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</si>
  <si>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</si>
  <si>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</si>
  <si>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</si>
  <si>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</si>
  <si>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</si>
  <si>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</si>
  <si>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</si>
  <si>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</si>
  <si>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</si>
  <si>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</si>
  <si>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</si>
  <si>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</si>
  <si>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</si>
  <si>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</si>
  <si>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</si>
  <si>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</si>
  <si>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</si>
  <si>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</si>
  <si>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</si>
  <si>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</si>
  <si>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</si>
  <si>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</si>
  <si>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</si>
  <si>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</si>
  <si>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</si>
  <si>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</si>
  <si>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</si>
  <si>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</si>
  <si>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</si>
  <si>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</si>
  <si>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</si>
  <si>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</si>
  <si>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</si>
  <si>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</si>
  <si>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</si>
  <si>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</si>
  <si>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</si>
  <si>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</si>
  <si>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</si>
  <si>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</si>
  <si>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</si>
  <si>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</si>
  <si>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</si>
  <si>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</si>
  <si>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</si>
  <si>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</si>
  <si>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</si>
  <si>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</si>
  <si>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</si>
  <si>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</si>
  <si>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</si>
  <si>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</si>
  <si>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</si>
  <si>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</si>
  <si>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</si>
  <si>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</si>
  <si>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</si>
  <si>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</si>
  <si>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</si>
  <si>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</si>
  <si>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</si>
  <si>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</si>
  <si>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</si>
  <si>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</si>
  <si>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</si>
  <si>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</si>
  <si>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</si>
  <si>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</si>
  <si>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</si>
  <si>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</si>
  <si>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</si>
  <si>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</si>
  <si>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</si>
  <si>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</si>
  <si>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</si>
  <si>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</si>
  <si>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</si>
  <si>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</si>
  <si>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</si>
  <si>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</si>
  <si>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</si>
  <si>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</si>
  <si>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</si>
  <si>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</si>
  <si>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</si>
  <si>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</si>
  <si>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</si>
  <si>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</si>
  <si>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</si>
  <si>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</si>
  <si>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</si>
  <si>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</si>
  <si>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</si>
  <si>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</si>
  <si>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</si>
  <si>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</si>
  <si>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</si>
  <si>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</si>
  <si>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</si>
  <si>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</si>
  <si>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</si>
  <si>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</si>
  <si>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</si>
  <si>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</si>
  <si>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</si>
  <si>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</si>
  <si>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</si>
  <si>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</si>
  <si>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</si>
  <si>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</si>
  <si>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</si>
  <si>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</si>
  <si>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</si>
  <si>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</si>
  <si>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</si>
  <si>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</si>
  <si>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</si>
  <si>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</si>
  <si>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</si>
  <si>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</si>
  <si>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</si>
  <si>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</si>
  <si>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</si>
  <si>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</si>
  <si>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</si>
  <si>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</si>
  <si>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</si>
  <si>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</si>
  <si>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</si>
  <si>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</si>
  <si>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</si>
  <si>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</si>
  <si>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</si>
  <si>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</si>
  <si>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</si>
  <si>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</si>
  <si>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</si>
  <si>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</si>
  <si>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</si>
  <si>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</si>
  <si>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</si>
  <si>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</si>
  <si>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</si>
  <si>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</si>
  <si>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</si>
  <si>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</si>
  <si>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</si>
  <si>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</si>
  <si>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</si>
  <si>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</si>
  <si>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</si>
  <si>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</si>
  <si>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</si>
  <si>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</si>
  <si>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</si>
  <si>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</si>
  <si>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</si>
  <si>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</si>
  <si>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</si>
  <si>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</si>
  <si>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</si>
  <si>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</si>
  <si>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</si>
  <si>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</si>
  <si>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</si>
  <si>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</si>
  <si>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</si>
  <si>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</si>
  <si>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</si>
  <si>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</si>
  <si>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</si>
  <si>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</si>
  <si>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</si>
  <si>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</si>
  <si>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</si>
  <si>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</si>
  <si>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</si>
  <si>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</si>
  <si>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</si>
  <si>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</si>
  <si>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</si>
  <si>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</si>
  <si>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</si>
  <si>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</si>
  <si>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</si>
  <si>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</si>
  <si>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</si>
  <si>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</si>
  <si>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</si>
  <si>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</si>
  <si>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</si>
  <si>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</si>
  <si>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</si>
  <si>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</si>
  <si>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</si>
  <si>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</si>
  <si>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</si>
  <si>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</si>
  <si>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</si>
  <si>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</si>
  <si>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</si>
  <si>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</si>
  <si>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</si>
  <si>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</si>
  <si>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</si>
  <si>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</si>
  <si>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</si>
  <si>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</si>
  <si>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</si>
  <si>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</si>
  <si>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</si>
  <si>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</si>
  <si>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</si>
  <si>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</si>
  <si>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</si>
  <si>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</si>
  <si>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</si>
  <si>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</si>
  <si>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</si>
  <si>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</si>
  <si>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</si>
  <si>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</si>
  <si>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</si>
  <si>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</si>
  <si>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</si>
  <si>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</si>
  <si>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</si>
  <si>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</si>
  <si>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</si>
  <si>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</si>
  <si>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</si>
  <si>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</si>
  <si>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</si>
  <si>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</si>
  <si>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</si>
  <si>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</si>
  <si>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</si>
  <si>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</si>
  <si>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</si>
  <si>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</si>
  <si>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</si>
  <si>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</si>
  <si>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</si>
  <si>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</si>
  <si>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</si>
  <si>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</si>
  <si>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</si>
  <si>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</si>
  <si>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</si>
  <si>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</si>
  <si>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</si>
  <si>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</si>
  <si>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</si>
  <si>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</si>
  <si>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</si>
  <si>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</si>
  <si>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</si>
  <si>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</si>
  <si>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</si>
  <si>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</si>
  <si>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</si>
  <si>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</si>
  <si>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</si>
  <si>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</si>
  <si>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</si>
  <si>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</si>
  <si>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</si>
  <si>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</si>
  <si>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</si>
  <si>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</si>
  <si>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</si>
  <si>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</si>
  <si>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</si>
  <si>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</si>
  <si>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</si>
  <si>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</si>
  <si>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</si>
  <si>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</si>
  <si>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</si>
  <si>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</si>
  <si>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</si>
  <si>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</si>
  <si>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</si>
  <si>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</si>
  <si>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</si>
  <si>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</si>
  <si>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</si>
  <si>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</si>
  <si>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</si>
  <si>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</si>
  <si>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</si>
  <si>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</si>
  <si>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</si>
  <si>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</si>
  <si>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</si>
  <si>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</si>
  <si>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</si>
  <si>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</si>
  <si>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</si>
  <si>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</si>
  <si>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</si>
  <si>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</si>
  <si>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</si>
  <si>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</si>
  <si>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</si>
  <si>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</si>
  <si>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</si>
  <si>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</si>
  <si>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</si>
  <si>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</si>
  <si>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</si>
  <si>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</si>
  <si>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</si>
  <si>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</si>
  <si>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</si>
  <si>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</si>
  <si>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</si>
  <si>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</si>
  <si>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</si>
  <si>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</si>
  <si>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</si>
  <si>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</si>
  <si>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</si>
  <si>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</si>
  <si>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</si>
  <si>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</si>
  <si>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</si>
  <si>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</si>
  <si>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</si>
  <si>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</si>
  <si>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</si>
  <si>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</si>
  <si>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</si>
  <si>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</si>
  <si>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</si>
  <si>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</si>
  <si>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</si>
  <si>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</si>
  <si>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</si>
  <si>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</si>
  <si>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</si>
  <si>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</si>
  <si>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</si>
  <si>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</si>
  <si>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</si>
  <si>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</si>
  <si>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</si>
  <si>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</si>
  <si>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</si>
  <si>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</si>
  <si>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</si>
  <si>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</si>
  <si>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</si>
  <si>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</si>
  <si>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</si>
  <si>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</si>
  <si>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</si>
  <si>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</si>
  <si>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</si>
  <si>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</si>
  <si>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</si>
  <si>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</si>
  <si>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</si>
  <si>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</si>
  <si>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</si>
  <si>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</si>
  <si>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</si>
  <si>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</si>
  <si>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</si>
  <si>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</si>
  <si>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</si>
  <si>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</si>
  <si>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</si>
  <si>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</si>
  <si>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</si>
  <si>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</si>
  <si>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</si>
  <si>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</si>
  <si>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</si>
  <si>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</si>
  <si>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</si>
  <si>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</si>
  <si>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</si>
  <si>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</si>
  <si>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</si>
  <si>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</si>
  <si>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</si>
  <si>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</si>
  <si>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</si>
  <si>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</si>
  <si>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</si>
  <si>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</si>
  <si>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</si>
  <si>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</si>
  <si>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</si>
  <si>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</si>
  <si>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</si>
  <si>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</si>
  <si>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</si>
  <si>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</si>
  <si>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</si>
  <si>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</si>
  <si>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</si>
  <si>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</si>
  <si>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</si>
  <si>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</si>
  <si>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</si>
  <si>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</si>
  <si>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</si>
  <si>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</si>
  <si>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</si>
  <si>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</si>
  <si>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</si>
  <si>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</si>
  <si>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</si>
  <si>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</si>
  <si>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</si>
  <si>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</si>
  <si>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</si>
  <si>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</si>
  <si>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</si>
  <si>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</si>
  <si>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</si>
  <si>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</si>
  <si>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</si>
  <si>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</si>
  <si>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</si>
  <si>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</si>
  <si>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</si>
  <si>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</si>
  <si>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</si>
  <si>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</si>
  <si>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</si>
  <si>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</si>
  <si>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</si>
  <si>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</si>
  <si>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</si>
  <si>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</si>
  <si>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</si>
  <si>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</si>
  <si>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</si>
  <si>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</si>
  <si>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</si>
  <si>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</si>
  <si>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</si>
  <si>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</si>
  <si>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</si>
  <si>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</si>
  <si>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</si>
  <si>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</si>
  <si>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</si>
  <si>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</si>
  <si>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</si>
  <si>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</si>
  <si>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</si>
  <si>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</si>
  <si>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</si>
  <si>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</si>
  <si>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</si>
  <si>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</si>
  <si>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</si>
  <si>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</si>
  <si>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</si>
  <si>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</si>
  <si>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</si>
  <si>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</si>
  <si>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</si>
  <si>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</si>
  <si>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</si>
  <si>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</si>
  <si>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</si>
  <si>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</si>
  <si>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</si>
  <si>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</si>
  <si>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</si>
  <si>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</si>
  <si>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</si>
  <si>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</si>
  <si>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</si>
  <si>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</si>
  <si>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</si>
  <si>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</si>
  <si>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</si>
  <si>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</si>
  <si>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</si>
  <si>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</si>
  <si>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</si>
  <si>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</si>
  <si>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</si>
  <si>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</si>
  <si>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</si>
  <si>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</si>
  <si>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</si>
  <si>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</si>
  <si>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</si>
  <si>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</si>
  <si>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</si>
  <si>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</si>
  <si>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</si>
  <si>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</si>
  <si>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</si>
  <si>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</si>
  <si>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</si>
  <si>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</si>
  <si>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</si>
  <si>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</si>
  <si>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</si>
  <si>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</si>
  <si>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</si>
  <si>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</si>
  <si>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</si>
  <si>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</si>
  <si>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</si>
  <si>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</si>
  <si>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</si>
  <si>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</si>
  <si>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</si>
  <si>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</si>
  <si>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</si>
  <si>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</si>
  <si>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</si>
  <si>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</si>
  <si>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</si>
  <si>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</si>
  <si>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</si>
  <si>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</si>
  <si>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</si>
  <si>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</si>
  <si>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</si>
  <si>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</si>
  <si>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</si>
  <si>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</si>
  <si>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</si>
  <si>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</si>
  <si>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</si>
  <si>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</si>
  <si>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</si>
  <si>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</si>
  <si>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</si>
  <si>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</si>
  <si>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</si>
  <si>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</si>
  <si>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</si>
  <si>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</si>
  <si>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</si>
  <si>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</si>
  <si>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</si>
  <si>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</si>
  <si>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</si>
  <si>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</si>
  <si>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</si>
  <si>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</si>
  <si>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</si>
  <si>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</si>
  <si>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</si>
  <si>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</si>
  <si>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</si>
  <si>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</si>
  <si>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</si>
  <si>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</si>
  <si>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</si>
  <si>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</si>
  <si>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</si>
  <si>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</si>
  <si>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</si>
  <si>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</si>
  <si>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</si>
  <si>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</si>
  <si>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</si>
  <si>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</si>
  <si>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</si>
  <si>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</si>
  <si>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</si>
  <si>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</si>
  <si>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</si>
  <si>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</si>
  <si>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</si>
  <si>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</si>
  <si>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</si>
  <si>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</si>
  <si>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</si>
  <si>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</si>
  <si>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</si>
  <si>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</si>
  <si>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</si>
  <si>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</si>
  <si>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</si>
  <si>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</si>
  <si>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</si>
  <si>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</si>
  <si>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</si>
  <si>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</si>
  <si>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</si>
  <si>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</si>
  <si>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</si>
  <si>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</si>
  <si>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</si>
  <si>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</si>
  <si>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</si>
  <si>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</si>
  <si>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</si>
  <si>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</si>
  <si>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</si>
  <si>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</si>
  <si>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</si>
  <si>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</si>
  <si>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</si>
  <si>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</si>
  <si>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</si>
  <si>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</si>
  <si>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</si>
  <si>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</si>
  <si>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</si>
  <si>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</si>
  <si>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</si>
  <si>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</si>
  <si>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</si>
  <si>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</si>
  <si>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</si>
  <si>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</si>
  <si>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</si>
  <si>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</si>
  <si>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</si>
  <si>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</si>
  <si>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</si>
  <si>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</si>
  <si>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</si>
  <si>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</si>
  <si>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</si>
  <si>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</si>
  <si>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</si>
  <si>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</si>
  <si>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</si>
  <si>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</si>
  <si>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</si>
  <si>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</si>
  <si>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</si>
  <si>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</si>
  <si>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</si>
  <si>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</si>
  <si>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</si>
  <si>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</si>
  <si>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</si>
  <si>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</si>
  <si>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</si>
  <si>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</si>
  <si>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</si>
  <si>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</si>
  <si>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</si>
  <si>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</si>
  <si>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</si>
  <si>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</si>
  <si>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</si>
  <si>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</si>
  <si>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</si>
  <si>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</si>
  <si>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</si>
  <si>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</si>
  <si>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</si>
  <si>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</si>
  <si>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</si>
  <si>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</si>
  <si>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</si>
  <si>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</si>
  <si>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</si>
  <si>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</si>
  <si>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</si>
  <si>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</si>
  <si>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</si>
  <si>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</si>
  <si>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</si>
  <si>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</si>
  <si>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</si>
  <si>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</si>
  <si>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</si>
  <si>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</si>
  <si>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</si>
  <si>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</si>
  <si>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</si>
  <si>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</si>
  <si>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</si>
  <si>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</si>
  <si>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</si>
  <si>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</si>
  <si>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</si>
  <si>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</si>
  <si>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</si>
  <si>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</si>
  <si>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</si>
  <si>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</si>
  <si>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</si>
  <si>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</si>
  <si>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</si>
  <si>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</si>
  <si>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</si>
  <si>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</si>
  <si>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</si>
  <si>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</si>
  <si>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</si>
  <si>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</si>
  <si>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</si>
  <si>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</si>
  <si>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</si>
  <si>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</si>
  <si>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</si>
  <si>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</si>
  <si>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</si>
  <si>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</si>
  <si>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</si>
  <si>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</si>
  <si>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</si>
  <si>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</si>
  <si>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</si>
  <si>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</si>
  <si>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</si>
  <si>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</si>
  <si>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</si>
  <si>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</si>
  <si>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</si>
  <si>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</si>
  <si>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</si>
  <si>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</si>
  <si>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</si>
  <si>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</si>
  <si>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</si>
  <si>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</si>
  <si>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</si>
  <si>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</si>
  <si>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</si>
  <si>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</si>
  <si>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</si>
  <si>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</si>
  <si>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</si>
  <si>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</si>
  <si>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</si>
  <si>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</si>
  <si>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</si>
  <si>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</si>
  <si>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</si>
  <si>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</si>
  <si>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</si>
  <si>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</si>
  <si>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</si>
  <si>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</si>
  <si>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</si>
  <si>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</si>
  <si>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</si>
  <si>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</si>
  <si>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</si>
  <si>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</si>
  <si>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</si>
  <si>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</si>
  <si>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</si>
  <si>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</si>
  <si>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</si>
  <si>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</si>
  <si>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</si>
  <si>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</si>
  <si>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</si>
  <si>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</si>
  <si>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</si>
  <si>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</si>
  <si>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</si>
  <si>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</si>
  <si>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</si>
  <si>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</si>
  <si>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</si>
  <si>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</si>
  <si>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</si>
  <si>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</si>
  <si>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</si>
  <si>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</si>
  <si>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</si>
  <si>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</si>
  <si>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</si>
  <si>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</si>
  <si>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</si>
  <si>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</si>
  <si>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</si>
  <si>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</si>
  <si>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</si>
  <si>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</si>
  <si>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</si>
  <si>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</si>
  <si>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</si>
  <si>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</si>
  <si>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</si>
  <si>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</si>
  <si>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</si>
  <si>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</si>
  <si>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</si>
  <si>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</si>
  <si>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</si>
  <si>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</si>
  <si>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</si>
  <si>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</si>
  <si>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</si>
  <si>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</si>
  <si>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</si>
  <si>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</si>
  <si>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</si>
  <si>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</si>
  <si>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</si>
  <si>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</si>
  <si>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</si>
  <si>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</si>
  <si>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</si>
  <si>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</si>
  <si>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</si>
  <si>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</si>
  <si>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</si>
  <si>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</si>
  <si>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</si>
  <si>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</si>
  <si>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</si>
  <si>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</si>
  <si>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</si>
  <si>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</si>
  <si>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</si>
  <si>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</si>
  <si>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</si>
  <si>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</si>
  <si>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</si>
  <si>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</si>
  <si>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</si>
  <si>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</si>
  <si>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</si>
  <si>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</si>
  <si>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</si>
  <si>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</si>
  <si>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</si>
  <si>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</si>
  <si>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</si>
  <si>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</si>
  <si>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</si>
  <si>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</si>
  <si>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</si>
  <si>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</si>
  <si>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</si>
  <si>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</si>
  <si>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</si>
  <si>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</si>
  <si>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</si>
  <si>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</si>
  <si>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</si>
  <si>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</si>
  <si>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</si>
  <si>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</si>
  <si>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</si>
  <si>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</si>
  <si>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</si>
  <si>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</si>
  <si>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</si>
  <si>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</si>
  <si>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</si>
  <si>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</si>
  <si>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</si>
  <si>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</si>
  <si>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</si>
  <si>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</si>
  <si>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</si>
  <si>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</si>
  <si>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</si>
  <si>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</si>
  <si>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</si>
  <si>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</si>
  <si>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</si>
  <si>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</si>
  <si>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</si>
  <si>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</si>
  <si>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</si>
  <si>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</si>
  <si>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</si>
  <si>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</si>
  <si>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</si>
  <si>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</si>
  <si>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</si>
  <si>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</si>
  <si>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</si>
  <si>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</si>
  <si>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</si>
  <si>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</si>
  <si>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</si>
  <si>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</si>
  <si>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</si>
  <si>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</si>
  <si>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</si>
  <si>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</si>
  <si>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</si>
  <si>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</si>
  <si>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</si>
  <si>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</si>
  <si>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</si>
  <si>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</si>
  <si>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</si>
  <si>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</si>
  <si>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</si>
  <si>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</si>
  <si>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</si>
  <si>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</si>
  <si>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</si>
  <si>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</si>
  <si>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</si>
  <si>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</si>
  <si>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</si>
  <si>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</si>
  <si>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</si>
  <si>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</si>
  <si>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</si>
  <si>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</si>
  <si>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</si>
  <si>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</si>
  <si>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</si>
  <si>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</si>
  <si>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</si>
  <si>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</si>
  <si>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</si>
  <si>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</si>
  <si>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</si>
  <si>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</si>
  <si>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</si>
  <si>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</si>
  <si>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</si>
  <si>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</si>
  <si>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</si>
  <si>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</si>
  <si>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</si>
  <si>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</si>
  <si>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</si>
  <si>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</si>
  <si>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</si>
  <si>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</si>
  <si>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</si>
  <si>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</si>
  <si>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</si>
  <si>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</si>
  <si>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</si>
  <si>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</si>
  <si>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</si>
  <si>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</si>
  <si>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</si>
  <si>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</si>
  <si>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</si>
  <si>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</si>
  <si>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</si>
  <si>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</si>
  <si>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</si>
  <si>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</si>
  <si>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</si>
  <si>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</si>
  <si>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</si>
  <si>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</si>
  <si>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</si>
  <si>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</si>
  <si>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</si>
  <si>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</si>
  <si>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</si>
  <si>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</si>
  <si>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</si>
  <si>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</si>
  <si>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</si>
  <si>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</si>
  <si>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</si>
  <si>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</si>
  <si>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</si>
  <si>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</si>
  <si>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</si>
  <si>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</si>
  <si>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</si>
  <si>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</si>
  <si>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</si>
  <si>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</si>
  <si>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</si>
  <si>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</si>
  <si>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</si>
  <si>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</si>
  <si>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</si>
  <si>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</si>
  <si>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</si>
  <si>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</si>
  <si>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</si>
  <si>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</si>
  <si>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</si>
  <si>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</si>
  <si>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</si>
  <si>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</si>
  <si>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</si>
  <si>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</si>
  <si>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</si>
  <si>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</si>
  <si>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</si>
  <si>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</si>
  <si>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</si>
  <si>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</si>
  <si>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</si>
  <si>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</si>
  <si>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</si>
  <si>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</si>
  <si>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</si>
  <si>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</si>
  <si>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</si>
  <si>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</si>
  <si>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</si>
  <si>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</si>
  <si>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</si>
  <si>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</si>
  <si>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</si>
  <si>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</si>
  <si>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</si>
  <si>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</si>
  <si>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</si>
  <si>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</si>
  <si>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</si>
  <si>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</si>
  <si>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</si>
  <si>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</si>
  <si>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</si>
  <si>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</si>
  <si>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</si>
  <si>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</si>
  <si>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</si>
  <si>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</si>
  <si>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</si>
  <si>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</si>
  <si>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</si>
  <si>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</si>
  <si>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</si>
  <si>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</si>
  <si>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</si>
  <si>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</si>
  <si>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</si>
  <si>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</si>
  <si>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</si>
  <si>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</si>
  <si>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</si>
  <si>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</si>
  <si>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</si>
  <si>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</si>
  <si>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</si>
  <si>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</si>
  <si>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</si>
  <si>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</si>
  <si>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</si>
  <si>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</si>
  <si>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</si>
  <si>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</si>
  <si>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</si>
  <si>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</si>
  <si>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</si>
  <si>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</si>
  <si>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</si>
  <si>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</si>
  <si>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</si>
  <si>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</si>
  <si>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</si>
  <si>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</si>
  <si>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</si>
  <si>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</si>
  <si>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</si>
  <si>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</si>
  <si>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</si>
  <si>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</si>
  <si>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</si>
  <si>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</si>
  <si>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</si>
  <si>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</si>
  <si>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</si>
  <si>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</si>
  <si>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</si>
  <si>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</si>
  <si>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</si>
  <si>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</si>
  <si>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</si>
  <si>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</si>
  <si>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</si>
  <si>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</si>
  <si>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</si>
  <si>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</si>
  <si>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</si>
  <si>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</si>
  <si>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</si>
  <si>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</si>
  <si>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</si>
  <si>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</si>
  <si>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</si>
  <si>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</si>
  <si>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</si>
  <si>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</si>
  <si>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</si>
  <si>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</si>
  <si>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</si>
  <si>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</si>
  <si>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</si>
  <si>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</si>
  <si>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</si>
  <si>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</si>
  <si>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</si>
  <si>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</si>
  <si>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</si>
  <si>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</si>
  <si>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</si>
  <si>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</si>
  <si>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</si>
  <si>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</si>
  <si>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</si>
  <si>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</si>
  <si>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</si>
  <si>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</si>
  <si>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</si>
  <si>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</si>
  <si>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</si>
  <si>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</si>
  <si>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</si>
  <si>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</si>
  <si>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</si>
  <si>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</si>
  <si>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</si>
  <si>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</si>
  <si>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</si>
  <si>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</si>
  <si>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</si>
  <si>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</si>
  <si>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</si>
  <si>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</si>
  <si>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</si>
  <si>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</si>
  <si>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2025-12-16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</si>
  <si>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</si>
  <si>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</si>
  <si>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</si>
  <si>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</si>
  <si>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</si>
  <si>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</si>
  <si>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</si>
  <si>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</si>
  <si>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</si>
  <si>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</si>
  <si>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</si>
  <si>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2820403</t>
  </si>
  <si>
    <t>오토솔루션(천안)</t>
    <phoneticPr fontId="2" type="noConversion"/>
  </si>
  <si>
    <t>천안시 서북구 천안대로 1220번지</t>
    <phoneticPr fontId="2" type="noConversion"/>
  </si>
  <si>
    <t>010-4728-6701</t>
    <phoneticPr fontId="2" type="noConversion"/>
  </si>
  <si>
    <t>2820403</t>
    <phoneticPr fontId="2" type="noConversion"/>
  </si>
  <si>
    <t>오토솔루션(천안)_251216_170044.xlsx</t>
  </si>
  <si>
    <t>오토솔루션(천안)_251216_170044.xlsx</t>
    <phoneticPr fontId="2" type="noConversion"/>
  </si>
  <si>
    <t>오시현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</si>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</sst>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8490000</c:v>
                </c:pt>
                <c:pt idx="1">
                  <c:v>0</c:v>
                </c:pt>
                <c:pt idx="2">
                  <c:v>0</c:v>
                </c:pt>
                <c:pt idx="3">
                  <c:v>4850000</c:v>
                </c:pt>
                <c:pt idx="4">
                  <c:v>1970500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4300000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36</c:v>
                      </c:pt>
                      <c:pt idx="2">
                        <c:v>36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36</c:v>
                      </c:pt>
                      <c:pt idx="6">
                        <c:v>32</c:v>
                      </c:pt>
                      <c:pt idx="7">
                        <c:v>7</c:v>
                      </c:pt>
                      <c:pt idx="8">
                        <c:v>36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46007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4663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4664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4665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32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2677</v>
      </c>
      <c r="B8" s="359"/>
      <c r="C8" s="359"/>
      <c r="D8" s="359"/>
      <c r="E8" s="360"/>
      <c r="F8" s="361" t="s">
        <v>4666</v>
      </c>
      <c r="G8" s="362"/>
      <c r="H8" s="362"/>
      <c r="I8" s="363"/>
      <c r="J8" s="369">
        <v>1600000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1600000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0</v>
      </c>
      <c r="G20" s="408"/>
      <c r="H20" s="408"/>
      <c r="I20" s="409"/>
      <c r="J20" s="404">
        <f>SUM(J8:N19)</f>
        <v>1600000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1600000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1600000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오토솔루션(천안)</v>
      </c>
      <c r="R21" s="402"/>
      <c r="S21" s="402"/>
      <c r="T21" s="402"/>
      <c r="U21" s="403"/>
    </row>
    <row r="22" spans="1:21" ht="20.100000000000001" customHeight="1" x14ac:dyDescent="0.3">
      <c r="A22" s="443" t="s">
        <v>4668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46007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오토솔루션(천안)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천안시 서북구 천안대로 1220번지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010-4728-6701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경동(화물)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0AM_Mechatronics</v>
      </c>
      <c r="B31" s="420"/>
      <c r="C31" s="420"/>
      <c r="D31" s="420"/>
      <c r="E31" s="420"/>
      <c r="F31" s="420" t="str">
        <f>F8</f>
        <v>2820403</v>
      </c>
      <c r="G31" s="420"/>
      <c r="H31" s="420"/>
      <c r="I31" s="420"/>
      <c r="J31" s="424">
        <f>J8</f>
        <v>1600000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1600000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0</v>
      </c>
      <c r="G43" s="408"/>
      <c r="H43" s="408"/>
      <c r="I43" s="409"/>
      <c r="J43" s="404">
        <f>J20</f>
        <v>1600000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1600000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1600000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오토솔루션(천안)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0</v>
      </c>
      <c r="J1" s="107">
        <f>SUM(J2:J2)</f>
        <v>1600000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4650</v>
      </c>
      <c r="C2" s="47" t="s">
        <v>2251</v>
      </c>
      <c r="D2" s="290" t="s">
        <v>4662</v>
      </c>
      <c r="E2" t="s">
        <v>2189</v>
      </c>
      <c r="F2" s="290" t="s">
        <v>4662</v>
      </c>
      <c r="G2">
        <v>1600000</v>
      </c>
      <c r="H2">
        <v>1</v>
      </c>
      <c r="I2" s="226"/>
      <c r="J2" s="226">
        <v>1600000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4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2" sqref="E1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2545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4651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4669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7" sqref="D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46007</v>
      </c>
      <c r="B3" s="235" t="s">
        <v>1126</v>
      </c>
      <c r="C3" s="286">
        <f>SUMIF($B:$B,A3,I:I)</f>
        <v>10913501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4239501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72242501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4651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9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9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9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9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9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9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9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9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9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9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9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8490000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36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36</v>
      </c>
    </row>
    <row r="5" spans="1:6" x14ac:dyDescent="0.3">
      <c r="B5" s="58" t="s">
        <v>1330</v>
      </c>
      <c r="C5" s="301">
        <f>SUMIF(BTS_매출관리!C:C,B5,BTS_매출관리!I:I)</f>
        <v>4850000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11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36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32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7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36</v>
      </c>
    </row>
    <row r="11" spans="1:6" x14ac:dyDescent="0.3">
      <c r="B11" s="58" t="s">
        <v>1327</v>
      </c>
      <c r="C11" s="301">
        <f>SUMIF(BTS_매출관리!C:C,B11,BTS_매출관리!I:I)</f>
        <v>4300000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36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36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36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29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36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36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36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26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14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24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13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36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23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36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36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36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6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33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1550000</v>
      </c>
      <c r="D30" s="58">
        <f t="shared" si="0"/>
        <v>18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36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2100000</v>
      </c>
      <c r="D32" s="58">
        <f t="shared" si="0"/>
        <v>10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36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36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25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4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15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36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12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36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36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36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36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8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36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36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36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36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35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36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36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36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36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22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36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31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18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36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36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36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36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36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27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36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9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36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36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36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36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16</v>
      </c>
    </row>
    <row r="72" spans="2:4" x14ac:dyDescent="0.3">
      <c r="B72" s="47" t="s">
        <v>2856</v>
      </c>
      <c r="C72" s="302">
        <f>SUMIF(BTS_매출관리!C:C,B72,BTS_매출관리!I:I)</f>
        <v>600000</v>
      </c>
      <c r="D72" s="47">
        <f t="shared" si="1"/>
        <v>30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36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36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36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36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36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36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36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36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36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36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36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36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36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36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16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36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36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36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36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36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36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36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36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36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36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36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36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36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36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36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36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36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36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36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36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36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36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36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36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36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20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36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36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36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36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36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36</v>
      </c>
    </row>
    <row r="121" spans="2:4" x14ac:dyDescent="0.3">
      <c r="B121" t="s">
        <v>2583</v>
      </c>
      <c r="C121" s="300">
        <f>SUMIF(BTS_매출관리!C:C,B121,BTS_매출관리!I:I)</f>
        <v>150000</v>
      </c>
      <c r="D121">
        <f t="shared" si="1"/>
        <v>34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36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36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36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36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36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36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36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36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36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36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36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36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36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36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36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36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36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36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36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36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36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36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36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21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36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36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36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36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36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36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36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36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36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36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36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36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36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36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36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36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28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36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36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36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36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36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36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36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36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36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36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36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36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36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36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36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36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36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36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36</v>
      </c>
    </row>
    <row r="188" spans="2:4" x14ac:dyDescent="0.3">
      <c r="C188" s="52">
        <f>SUMIF(BTS_매출관리!C:C,B188,BTS_매출관리!I:I)</f>
        <v>0</v>
      </c>
      <c r="D188">
        <f t="shared" si="2"/>
        <v>36</v>
      </c>
    </row>
    <row r="189" spans="2:4" x14ac:dyDescent="0.3">
      <c r="C189" s="52">
        <f>SUMIF(BTS_매출관리!C:C,B189,BTS_매출관리!I:I)</f>
        <v>0</v>
      </c>
      <c r="D189">
        <f t="shared" si="2"/>
        <v>36</v>
      </c>
    </row>
    <row r="190" spans="2:4" x14ac:dyDescent="0.3">
      <c r="C190" s="52">
        <f>SUMIF(BTS_매출관리!C:C,B190,BTS_매출관리!I:I)</f>
        <v>0</v>
      </c>
      <c r="D190">
        <f t="shared" si="2"/>
        <v>36</v>
      </c>
    </row>
    <row r="191" spans="2:4" x14ac:dyDescent="0.3">
      <c r="C191" s="52">
        <f>SUMIF(BTS_매출관리!C:C,B191,BTS_매출관리!I:I)</f>
        <v>0</v>
      </c>
      <c r="D191">
        <f t="shared" si="2"/>
        <v>36</v>
      </c>
    </row>
    <row r="192" spans="2:4" x14ac:dyDescent="0.3">
      <c r="C192" s="52">
        <f>SUMIF(BTS_매출관리!C:C,B192,BTS_매출관리!I:I)</f>
        <v>0</v>
      </c>
      <c r="D192">
        <f t="shared" si="2"/>
        <v>36</v>
      </c>
    </row>
    <row r="193" spans="3:4" x14ac:dyDescent="0.3">
      <c r="C193" s="52">
        <f>SUMIF(BTS_매출관리!C:C,B193,BTS_매출관리!I:I)</f>
        <v>0</v>
      </c>
      <c r="D193">
        <f t="shared" si="2"/>
        <v>36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36</v>
      </c>
    </row>
    <row r="195" spans="3:4" x14ac:dyDescent="0.3">
      <c r="C195" s="52">
        <f>SUMIF(BTS_매출관리!C:C,B195,BTS_매출관리!I:I)</f>
        <v>0</v>
      </c>
      <c r="D195">
        <f t="shared" si="3"/>
        <v>36</v>
      </c>
    </row>
    <row r="196" spans="3:4" x14ac:dyDescent="0.3">
      <c r="C196" s="52">
        <f>SUMIF(BTS_매출관리!C:C,B196,BTS_매출관리!I:I)</f>
        <v>0</v>
      </c>
      <c r="D196">
        <f t="shared" si="3"/>
        <v>36</v>
      </c>
    </row>
    <row r="197" spans="3:4" x14ac:dyDescent="0.3">
      <c r="C197" s="52">
        <f>SUMIF(BTS_매출관리!C:C,B197,BTS_매출관리!I:I)</f>
        <v>0</v>
      </c>
      <c r="D197">
        <f t="shared" si="3"/>
        <v>36</v>
      </c>
    </row>
    <row r="198" spans="3:4" x14ac:dyDescent="0.3">
      <c r="C198" s="52">
        <f>SUMIF(BTS_매출관리!C:C,B198,BTS_매출관리!I:I)</f>
        <v>0</v>
      </c>
      <c r="D198">
        <f t="shared" si="3"/>
        <v>36</v>
      </c>
    </row>
    <row r="199" spans="3:4" x14ac:dyDescent="0.3">
      <c r="C199" s="52">
        <f>SUMIF(BTS_매출관리!C:C,B199,BTS_매출관리!I:I)</f>
        <v>0</v>
      </c>
      <c r="D199">
        <f t="shared" si="3"/>
        <v>36</v>
      </c>
    </row>
    <row r="200" spans="3:4" x14ac:dyDescent="0.3">
      <c r="C200" s="52">
        <f>SUMIF(BTS_매출관리!C:C,B200,BTS_매출관리!I:I)</f>
        <v>0</v>
      </c>
      <c r="D200">
        <f t="shared" si="3"/>
        <v>36</v>
      </c>
    </row>
    <row r="201" spans="3:4" x14ac:dyDescent="0.3">
      <c r="C201" s="52">
        <f>SUMIF(BTS_매출관리!C:C,B201,BTS_매출관리!I:I)</f>
        <v>0</v>
      </c>
      <c r="D201">
        <f t="shared" si="3"/>
        <v>36</v>
      </c>
    </row>
    <row r="202" spans="3:4" x14ac:dyDescent="0.3">
      <c r="C202" s="52">
        <f>SUMIF(BTS_매출관리!C:C,B202,BTS_매출관리!I:I)</f>
        <v>0</v>
      </c>
      <c r="D202">
        <f t="shared" si="3"/>
        <v>36</v>
      </c>
    </row>
    <row r="203" spans="3:4" x14ac:dyDescent="0.3">
      <c r="C203" s="52">
        <f>SUMIF(BTS_매출관리!C:C,B203,BTS_매출관리!I:I)</f>
        <v>0</v>
      </c>
      <c r="D203">
        <f t="shared" si="3"/>
        <v>36</v>
      </c>
    </row>
    <row r="204" spans="3:4" x14ac:dyDescent="0.3">
      <c r="C204" s="52">
        <f>SUMIF(BTS_매출관리!C:C,B204,BTS_매출관리!I:I)</f>
        <v>0</v>
      </c>
      <c r="D204">
        <f t="shared" si="3"/>
        <v>36</v>
      </c>
    </row>
    <row r="205" spans="3:4" x14ac:dyDescent="0.3">
      <c r="C205" s="52">
        <f>SUMIF(BTS_매출관리!C:C,B205,BTS_매출관리!I:I)</f>
        <v>0</v>
      </c>
      <c r="D205">
        <f t="shared" si="3"/>
        <v>36</v>
      </c>
    </row>
    <row r="206" spans="3:4" x14ac:dyDescent="0.3">
      <c r="C206" s="52">
        <f>SUMIF(BTS_매출관리!C:C,B206,BTS_매출관리!I:I)</f>
        <v>0</v>
      </c>
      <c r="D206">
        <f t="shared" si="3"/>
        <v>36</v>
      </c>
    </row>
    <row r="207" spans="3:4" x14ac:dyDescent="0.3">
      <c r="C207" s="52">
        <f>SUMIF(BTS_매출관리!C:C,B207,BTS_매출관리!I:I)</f>
        <v>0</v>
      </c>
      <c r="D207">
        <f t="shared" si="3"/>
        <v>36</v>
      </c>
    </row>
    <row r="208" spans="3:4" x14ac:dyDescent="0.3">
      <c r="C208" s="52">
        <f>SUMIF(BTS_매출관리!C:C,B208,BTS_매출관리!I:I)</f>
        <v>0</v>
      </c>
      <c r="D208">
        <f t="shared" si="3"/>
        <v>36</v>
      </c>
    </row>
    <row r="209" spans="3:4" x14ac:dyDescent="0.3">
      <c r="C209" s="52">
        <f>SUMIF(BTS_매출관리!C:C,B209,BTS_매출관리!I:I)</f>
        <v>0</v>
      </c>
      <c r="D209">
        <f t="shared" si="3"/>
        <v>36</v>
      </c>
    </row>
    <row r="210" spans="3:4" x14ac:dyDescent="0.3">
      <c r="C210" s="52">
        <f>SUMIF(BTS_매출관리!C:C,B210,BTS_매출관리!I:I)</f>
        <v>0</v>
      </c>
      <c r="D210">
        <f t="shared" si="3"/>
        <v>36</v>
      </c>
    </row>
    <row r="211" spans="3:4" x14ac:dyDescent="0.3">
      <c r="C211" s="52">
        <f>SUMIF(BTS_매출관리!C:C,B211,BTS_매출관리!I:I)</f>
        <v>0</v>
      </c>
      <c r="D211">
        <f t="shared" si="3"/>
        <v>36</v>
      </c>
    </row>
    <row r="212" spans="3:4" x14ac:dyDescent="0.3">
      <c r="C212" s="52">
        <f>SUMIF(BTS_매출관리!C:C,B212,BTS_매출관리!I:I)</f>
        <v>0</v>
      </c>
      <c r="D212">
        <f t="shared" si="3"/>
        <v>36</v>
      </c>
    </row>
    <row r="213" spans="3:4" x14ac:dyDescent="0.3">
      <c r="C213" s="52">
        <f>SUMIF(BTS_매출관리!C:C,B213,BTS_매출관리!I:I)</f>
        <v>0</v>
      </c>
      <c r="D213">
        <f t="shared" si="3"/>
        <v>36</v>
      </c>
    </row>
    <row r="214" spans="3:4" x14ac:dyDescent="0.3">
      <c r="C214" s="52">
        <f>SUMIF(BTS_매출관리!C:C,B214,BTS_매출관리!I:I)</f>
        <v>0</v>
      </c>
      <c r="D214">
        <f t="shared" si="3"/>
        <v>36</v>
      </c>
    </row>
    <row r="215" spans="3:4" x14ac:dyDescent="0.3">
      <c r="C215" s="52">
        <f>SUMIF(BTS_매출관리!C:C,B215,BTS_매출관리!I:I)</f>
        <v>0</v>
      </c>
      <c r="D215">
        <f t="shared" si="3"/>
        <v>36</v>
      </c>
    </row>
    <row r="216" spans="3:4" x14ac:dyDescent="0.3">
      <c r="C216" s="52">
        <f>SUMIF(BTS_매출관리!C:C,B216,BTS_매출관리!I:I)</f>
        <v>0</v>
      </c>
      <c r="D216">
        <f t="shared" si="3"/>
        <v>36</v>
      </c>
    </row>
    <row r="217" spans="3:4" x14ac:dyDescent="0.3">
      <c r="C217" s="52">
        <f>SUMIF(BTS_매출관리!C:C,B217,BTS_매출관리!I:I)</f>
        <v>0</v>
      </c>
      <c r="D217">
        <f t="shared" si="3"/>
        <v>36</v>
      </c>
    </row>
    <row r="218" spans="3:4" x14ac:dyDescent="0.3">
      <c r="C218" s="52">
        <f>SUMIF(BTS_매출관리!C:C,B218,BTS_매출관리!I:I)</f>
        <v>0</v>
      </c>
      <c r="D218">
        <f t="shared" si="3"/>
        <v>36</v>
      </c>
    </row>
    <row r="219" spans="3:4" x14ac:dyDescent="0.3">
      <c r="C219" s="52">
        <f>SUMIF(BTS_매출관리!C:C,B219,BTS_매출관리!I:I)</f>
        <v>0</v>
      </c>
      <c r="D219">
        <f t="shared" si="3"/>
        <v>36</v>
      </c>
    </row>
    <row r="220" spans="3:4" x14ac:dyDescent="0.3">
      <c r="C220" s="52">
        <f>SUMIF(BTS_매출관리!C:C,B220,BTS_매출관리!I:I)</f>
        <v>0</v>
      </c>
      <c r="D220">
        <f t="shared" si="3"/>
        <v>36</v>
      </c>
    </row>
    <row r="221" spans="3:4" x14ac:dyDescent="0.3">
      <c r="C221" s="52">
        <f>SUMIF(BTS_매출관리!C:C,B221,BTS_매출관리!I:I)</f>
        <v>0</v>
      </c>
      <c r="D221">
        <f t="shared" si="3"/>
        <v>36</v>
      </c>
    </row>
    <row r="222" spans="3:4" x14ac:dyDescent="0.3">
      <c r="C222" s="52">
        <f>SUMIF(BTS_매출관리!C:C,B222,BTS_매출관리!I:I)</f>
        <v>0</v>
      </c>
      <c r="D222">
        <f t="shared" si="3"/>
        <v>36</v>
      </c>
    </row>
    <row r="223" spans="3:4" x14ac:dyDescent="0.3">
      <c r="C223" s="52">
        <f>SUMIF(BTS_매출관리!C:C,B223,BTS_매출관리!I:I)</f>
        <v>0</v>
      </c>
      <c r="D223">
        <f t="shared" si="3"/>
        <v>36</v>
      </c>
    </row>
    <row r="224" spans="3:4" x14ac:dyDescent="0.3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1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1336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4652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4653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4654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4655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4656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4657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4658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4659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4660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4661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88" sqref="I88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4670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150000</v>
      </c>
      <c r="I3" s="52" t="s">
        <v>4670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  <c r="I17" s="52" t="s">
        <v>4670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I19" s="52" t="s">
        <v>4670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4345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120000</v>
      </c>
      <c r="I31" s="52" t="s">
        <v>4670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8490000</v>
      </c>
      <c r="I37" s="52" t="s">
        <v>4670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4397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950000</v>
      </c>
      <c r="I54" s="52" t="s">
        <v>4670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4670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4300000</v>
      </c>
      <c r="I76" s="52" t="s">
        <v>4670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4451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4850000</v>
      </c>
      <c r="I79" s="52" t="s">
        <v>4670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9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  <c r="I88" s="52" t="s">
        <v>4670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4670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4670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9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  <c r="I97" s="52" t="s">
        <v>4670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1850000</v>
      </c>
      <c r="I108" s="52" t="s">
        <v>4670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4670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  <c r="I116" s="52" t="s">
        <v>4670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0</v>
      </c>
      <c r="I148" s="52" t="s">
        <v>4548</v>
      </c>
    </row>
    <row r="149" spans="1:9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I155" s="52" t="s">
        <v>3074</v>
      </c>
    </row>
    <row r="156" spans="1:9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9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hidden="1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hidden="1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6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270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-64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-30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-136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-9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-16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-8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-35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-16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-26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-61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-61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-54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-54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-136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-16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-26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-6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-26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-26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-26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-26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-8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-26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-8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7" x14ac:dyDescent="0.3">
      <c r="A257">
        <v>260</v>
      </c>
      <c r="D257" s="288" t="s">
        <v>4292</v>
      </c>
      <c r="F257" s="52">
        <v>1090910</v>
      </c>
    </row>
    <row r="258" spans="1:7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7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7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7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7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7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7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7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7" x14ac:dyDescent="0.3">
      <c r="A266">
        <v>269</v>
      </c>
      <c r="D266" s="288" t="s">
        <v>4642</v>
      </c>
      <c r="F266" s="52">
        <v>850000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2025-12-16T09:17:36Z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